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F:\31 - Cienco - Probabilidade e Estatística\2025\Planilha Correta\"/>
    </mc:Choice>
  </mc:AlternateContent>
  <xr:revisionPtr revIDLastSave="0" documentId="13_ncr:1_{775E25CD-53AC-4F0B-A43F-9535E6F77028}" xr6:coauthVersionLast="47" xr6:coauthVersionMax="47" xr10:uidLastSave="{00000000-0000-0000-0000-000000000000}"/>
  <bookViews>
    <workbookView xWindow="-120" yWindow="-120" windowWidth="24240" windowHeight="13020" firstSheet="5" activeTab="9" xr2:uid="{00000000-000D-0000-FFFF-FFFF00000000}"/>
  </bookViews>
  <sheets>
    <sheet name="Dados" sheetId="13" r:id="rId1"/>
    <sheet name="Tabelas" sheetId="4" r:id="rId2"/>
    <sheet name="Amostragem" sheetId="16" r:id="rId3"/>
    <sheet name="Descritiva" sheetId="15" r:id="rId4"/>
    <sheet name="Ramos e Folhas" sheetId="11" r:id="rId5"/>
    <sheet name="Distribuição Normal" sheetId="21" r:id="rId6"/>
    <sheet name="Histograma" sheetId="9" r:id="rId7"/>
    <sheet name="BoxPlot - Exemplo" sheetId="18" r:id="rId8"/>
    <sheet name="BoxPlot" sheetId="19" r:id="rId9"/>
    <sheet name="Dispersão" sheetId="20" r:id="rId10"/>
  </sheets>
  <definedNames>
    <definedName name="_xlnm._FilterDatabase" localSheetId="1" hidden="1">Tabelas!$A$6:$A$105</definedName>
    <definedName name="_xlnm.Extract" localSheetId="1">Tabelas!$B$6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21" l="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7" i="21"/>
  <c r="E1" i="21"/>
  <c r="E2" i="21"/>
  <c r="D100" i="21"/>
  <c r="D101" i="21"/>
  <c r="D102" i="21" s="1"/>
  <c r="D103" i="21" s="1"/>
  <c r="D104" i="21" s="1"/>
  <c r="D105" i="21" s="1"/>
  <c r="D106" i="21" s="1"/>
  <c r="D107" i="21" s="1"/>
  <c r="D108" i="21" s="1"/>
  <c r="D109" i="21" s="1"/>
  <c r="D110" i="21" s="1"/>
  <c r="D111" i="21" s="1"/>
  <c r="D112" i="21" s="1"/>
  <c r="D113" i="21" s="1"/>
  <c r="D114" i="21" s="1"/>
  <c r="D115" i="21" s="1"/>
  <c r="D116" i="21" s="1"/>
  <c r="D117" i="21" s="1"/>
  <c r="D118" i="21" s="1"/>
  <c r="D119" i="21" s="1"/>
  <c r="D120" i="21" s="1"/>
  <c r="D121" i="21" s="1"/>
  <c r="D122" i="21" s="1"/>
  <c r="D123" i="21" s="1"/>
  <c r="D124" i="21" s="1"/>
  <c r="D125" i="21" s="1"/>
  <c r="D126" i="21" s="1"/>
  <c r="D127" i="21" s="1"/>
  <c r="D128" i="21" s="1"/>
  <c r="D129" i="21" s="1"/>
  <c r="D130" i="21" s="1"/>
  <c r="D131" i="21" s="1"/>
  <c r="D132" i="21" s="1"/>
  <c r="D133" i="21" s="1"/>
  <c r="D134" i="21" s="1"/>
  <c r="D135" i="21" s="1"/>
  <c r="D136" i="21" s="1"/>
  <c r="D137" i="21" s="1"/>
  <c r="D138" i="21" s="1"/>
  <c r="D139" i="21" s="1"/>
  <c r="D140" i="21" s="1"/>
  <c r="D141" i="21" s="1"/>
  <c r="D142" i="21" s="1"/>
  <c r="D143" i="21" s="1"/>
  <c r="D144" i="21" s="1"/>
  <c r="D145" i="21" s="1"/>
  <c r="D146" i="21" s="1"/>
  <c r="D147" i="21" s="1"/>
  <c r="D148" i="21" s="1"/>
  <c r="D149" i="21" s="1"/>
  <c r="D150" i="21" s="1"/>
  <c r="D151" i="21" s="1"/>
  <c r="D152" i="21" s="1"/>
  <c r="D153" i="21" s="1"/>
  <c r="D154" i="21" s="1"/>
  <c r="D155" i="21" s="1"/>
  <c r="D156" i="21" s="1"/>
  <c r="D157" i="21" s="1"/>
  <c r="D158" i="21" s="1"/>
  <c r="D159" i="21" s="1"/>
  <c r="D160" i="21" s="1"/>
  <c r="D161" i="21" s="1"/>
  <c r="D162" i="21" s="1"/>
  <c r="D163" i="21" s="1"/>
  <c r="D164" i="21" s="1"/>
  <c r="D165" i="21" s="1"/>
  <c r="D166" i="21" s="1"/>
  <c r="D167" i="21" s="1"/>
  <c r="D168" i="21" s="1"/>
  <c r="D169" i="21" s="1"/>
  <c r="D170" i="21" s="1"/>
  <c r="D171" i="21" s="1"/>
  <c r="D172" i="21" s="1"/>
  <c r="D173" i="21" s="1"/>
  <c r="D174" i="21" s="1"/>
  <c r="D175" i="21" s="1"/>
  <c r="D176" i="21" s="1"/>
  <c r="D177" i="21" s="1"/>
  <c r="D178" i="21" s="1"/>
  <c r="D179" i="21" s="1"/>
  <c r="D180" i="21" s="1"/>
  <c r="D181" i="21" s="1"/>
  <c r="D182" i="21" s="1"/>
  <c r="D183" i="21" s="1"/>
  <c r="D184" i="21" s="1"/>
  <c r="D185" i="21" s="1"/>
  <c r="D186" i="21" s="1"/>
  <c r="D187" i="21" s="1"/>
  <c r="D188" i="21" s="1"/>
  <c r="D189" i="21" s="1"/>
  <c r="D190" i="21" s="1"/>
  <c r="D191" i="21" s="1"/>
  <c r="D192" i="21" s="1"/>
  <c r="D193" i="21" s="1"/>
  <c r="D194" i="21" s="1"/>
  <c r="D195" i="21" s="1"/>
  <c r="D196" i="21" s="1"/>
  <c r="D197" i="21" s="1"/>
  <c r="D198" i="21" s="1"/>
  <c r="D199" i="21" s="1"/>
  <c r="D200" i="21" s="1"/>
  <c r="D201" i="21" s="1"/>
  <c r="D202" i="21" s="1"/>
  <c r="D203" i="21" s="1"/>
  <c r="D204" i="21" s="1"/>
  <c r="D205" i="21" s="1"/>
  <c r="D206" i="21" s="1"/>
  <c r="D207" i="21" s="1"/>
  <c r="D208" i="21" s="1"/>
  <c r="D209" i="21" s="1"/>
  <c r="D210" i="21" s="1"/>
  <c r="D211" i="21" s="1"/>
  <c r="D212" i="21" s="1"/>
  <c r="D213" i="21" s="1"/>
  <c r="D214" i="21" s="1"/>
  <c r="D215" i="21" s="1"/>
  <c r="D216" i="21" s="1"/>
  <c r="D217" i="21" s="1"/>
  <c r="D218" i="21" s="1"/>
  <c r="D219" i="21" s="1"/>
  <c r="D220" i="21" s="1"/>
  <c r="D221" i="21" s="1"/>
  <c r="D222" i="21" s="1"/>
  <c r="D223" i="21" s="1"/>
  <c r="D224" i="21" s="1"/>
  <c r="D225" i="21" s="1"/>
  <c r="D226" i="21" s="1"/>
  <c r="D227" i="21" s="1"/>
  <c r="D228" i="21" s="1"/>
  <c r="D229" i="21" s="1"/>
  <c r="D230" i="21" s="1"/>
  <c r="D231" i="21" s="1"/>
  <c r="D232" i="21" s="1"/>
  <c r="D233" i="21" s="1"/>
  <c r="D234" i="21" s="1"/>
  <c r="D235" i="21" s="1"/>
  <c r="D236" i="21" s="1"/>
  <c r="D237" i="21" s="1"/>
  <c r="D238" i="21" s="1"/>
  <c r="D239" i="21" s="1"/>
  <c r="D240" i="21" s="1"/>
  <c r="D241" i="21" s="1"/>
  <c r="D242" i="21" s="1"/>
  <c r="D243" i="21" s="1"/>
  <c r="D244" i="21" s="1"/>
  <c r="D245" i="21" s="1"/>
  <c r="D246" i="21" s="1"/>
  <c r="D247" i="21" s="1"/>
  <c r="D248" i="21" s="1"/>
  <c r="D249" i="21" s="1"/>
  <c r="D250" i="21" s="1"/>
  <c r="D251" i="21" s="1"/>
  <c r="D252" i="21" s="1"/>
  <c r="D253" i="21" s="1"/>
  <c r="D254" i="21" s="1"/>
  <c r="D255" i="21" s="1"/>
  <c r="D256" i="21" s="1"/>
  <c r="D257" i="21" s="1"/>
  <c r="D258" i="21" s="1"/>
  <c r="D259" i="21" s="1"/>
  <c r="D260" i="21" s="1"/>
  <c r="D261" i="21" s="1"/>
  <c r="D262" i="21" s="1"/>
  <c r="D263" i="21" s="1"/>
  <c r="D264" i="21" s="1"/>
  <c r="D265" i="21" s="1"/>
  <c r="D266" i="21" s="1"/>
  <c r="D267" i="21" s="1"/>
  <c r="D268" i="21" s="1"/>
  <c r="D269" i="21" s="1"/>
  <c r="D270" i="21" s="1"/>
  <c r="D271" i="21" s="1"/>
  <c r="D272" i="21" s="1"/>
  <c r="D273" i="21" s="1"/>
  <c r="D274" i="21" s="1"/>
  <c r="D275" i="21" s="1"/>
  <c r="D276" i="21" s="1"/>
  <c r="D277" i="21" s="1"/>
  <c r="D278" i="21" s="1"/>
  <c r="D279" i="21" s="1"/>
  <c r="D280" i="21" s="1"/>
  <c r="D281" i="21" s="1"/>
  <c r="D282" i="21" s="1"/>
  <c r="D283" i="21" s="1"/>
  <c r="D284" i="21" s="1"/>
  <c r="D285" i="21" s="1"/>
  <c r="D286" i="21" s="1"/>
  <c r="D287" i="21" s="1"/>
  <c r="D288" i="21" s="1"/>
  <c r="D289" i="21" s="1"/>
  <c r="D290" i="21" s="1"/>
  <c r="D291" i="21" s="1"/>
  <c r="D292" i="21" s="1"/>
  <c r="D293" i="21" s="1"/>
  <c r="D294" i="21" s="1"/>
  <c r="D295" i="21" s="1"/>
  <c r="D296" i="21" s="1"/>
  <c r="D297" i="21" s="1"/>
  <c r="D298" i="21" s="1"/>
  <c r="D299" i="21" s="1"/>
  <c r="D300" i="21" s="1"/>
  <c r="D301" i="21" s="1"/>
  <c r="D302" i="21" s="1"/>
  <c r="D303" i="21" s="1"/>
  <c r="D304" i="21" s="1"/>
  <c r="D305" i="21" s="1"/>
  <c r="D306" i="21" s="1"/>
  <c r="D307" i="21" s="1"/>
  <c r="D308" i="21" s="1"/>
  <c r="D309" i="21" s="1"/>
  <c r="D310" i="21" s="1"/>
  <c r="D311" i="21" s="1"/>
  <c r="D312" i="21" s="1"/>
  <c r="D313" i="21" s="1"/>
  <c r="D314" i="21" s="1"/>
  <c r="D315" i="21" s="1"/>
  <c r="D316" i="21" s="1"/>
  <c r="D317" i="21" s="1"/>
  <c r="D318" i="21" s="1"/>
  <c r="D319" i="21" s="1"/>
  <c r="D320" i="21" s="1"/>
  <c r="D321" i="21" s="1"/>
  <c r="D322" i="21" s="1"/>
  <c r="D323" i="21" s="1"/>
  <c r="D324" i="21" s="1"/>
  <c r="D325" i="21" s="1"/>
  <c r="D326" i="21" s="1"/>
  <c r="D327" i="21" s="1"/>
  <c r="D328" i="21" s="1"/>
  <c r="D329" i="21" s="1"/>
  <c r="D330" i="21" s="1"/>
  <c r="D331" i="21" s="1"/>
  <c r="D332" i="21" s="1"/>
  <c r="D333" i="21" s="1"/>
  <c r="D334" i="21" s="1"/>
  <c r="D335" i="21" s="1"/>
  <c r="D336" i="21" s="1"/>
  <c r="D337" i="21" s="1"/>
  <c r="D338" i="21" s="1"/>
  <c r="D339" i="21" s="1"/>
  <c r="D340" i="21" s="1"/>
  <c r="D341" i="21" s="1"/>
  <c r="D342" i="21" s="1"/>
  <c r="D343" i="21" s="1"/>
  <c r="D344" i="21" s="1"/>
  <c r="D345" i="21" s="1"/>
  <c r="D346" i="21" s="1"/>
  <c r="D347" i="21" s="1"/>
  <c r="D348" i="21" s="1"/>
  <c r="D349" i="21" s="1"/>
  <c r="D350" i="21" s="1"/>
  <c r="D351" i="21" s="1"/>
  <c r="D352" i="21" s="1"/>
  <c r="D353" i="21" s="1"/>
  <c r="D354" i="21" s="1"/>
  <c r="D355" i="21" s="1"/>
  <c r="D356" i="21" s="1"/>
  <c r="D357" i="21" s="1"/>
  <c r="D358" i="21" s="1"/>
  <c r="D359" i="21" s="1"/>
  <c r="D360" i="21" s="1"/>
  <c r="D361" i="21" s="1"/>
  <c r="D362" i="21" s="1"/>
  <c r="D363" i="21" s="1"/>
  <c r="D364" i="21" s="1"/>
  <c r="D365" i="21" s="1"/>
  <c r="D366" i="21" s="1"/>
  <c r="D367" i="21" s="1"/>
  <c r="D368" i="21" s="1"/>
  <c r="D369" i="21" s="1"/>
  <c r="D370" i="21" s="1"/>
  <c r="D371" i="21" s="1"/>
  <c r="D372" i="21" s="1"/>
  <c r="D373" i="21" s="1"/>
  <c r="D374" i="21" s="1"/>
  <c r="D375" i="21" s="1"/>
  <c r="D376" i="21" s="1"/>
  <c r="D377" i="21" s="1"/>
  <c r="D378" i="21" s="1"/>
  <c r="D379" i="21" s="1"/>
  <c r="D380" i="21" s="1"/>
  <c r="D381" i="21" s="1"/>
  <c r="D382" i="21" s="1"/>
  <c r="D383" i="21" s="1"/>
  <c r="D384" i="21" s="1"/>
  <c r="D385" i="21" s="1"/>
  <c r="D386" i="21" s="1"/>
  <c r="D387" i="21" s="1"/>
  <c r="D388" i="21" s="1"/>
  <c r="D389" i="21" s="1"/>
  <c r="D390" i="21" s="1"/>
  <c r="D391" i="21" s="1"/>
  <c r="D392" i="21" s="1"/>
  <c r="D393" i="21" s="1"/>
  <c r="D394" i="21" s="1"/>
  <c r="D395" i="21" s="1"/>
  <c r="D396" i="21" s="1"/>
  <c r="D397" i="21" s="1"/>
  <c r="D398" i="21" s="1"/>
  <c r="D399" i="21" s="1"/>
  <c r="D400" i="21" s="1"/>
  <c r="D401" i="21" s="1"/>
  <c r="D402" i="21" s="1"/>
  <c r="D403" i="21" s="1"/>
  <c r="D404" i="21" s="1"/>
  <c r="D405" i="21" s="1"/>
  <c r="D406" i="21" s="1"/>
  <c r="D407" i="21" s="1"/>
  <c r="D9" i="21"/>
  <c r="D10" i="21"/>
  <c r="D11" i="21"/>
  <c r="D12" i="21"/>
  <c r="D13" i="21"/>
  <c r="D14" i="21" s="1"/>
  <c r="D15" i="21" s="1"/>
  <c r="D16" i="21" s="1"/>
  <c r="D17" i="21" s="1"/>
  <c r="D18" i="21" s="1"/>
  <c r="D19" i="21" s="1"/>
  <c r="D20" i="21" s="1"/>
  <c r="D21" i="21" s="1"/>
  <c r="D22" i="21" s="1"/>
  <c r="D23" i="21" s="1"/>
  <c r="D24" i="21" s="1"/>
  <c r="D25" i="21" s="1"/>
  <c r="D26" i="21" s="1"/>
  <c r="D27" i="21" s="1"/>
  <c r="D28" i="21" s="1"/>
  <c r="D29" i="21" s="1"/>
  <c r="D30" i="21" s="1"/>
  <c r="D31" i="21" s="1"/>
  <c r="D32" i="21" s="1"/>
  <c r="D33" i="21" s="1"/>
  <c r="D34" i="21" s="1"/>
  <c r="D35" i="21" s="1"/>
  <c r="D36" i="21" s="1"/>
  <c r="D37" i="21" s="1"/>
  <c r="D38" i="21" s="1"/>
  <c r="D39" i="21" s="1"/>
  <c r="D40" i="21" s="1"/>
  <c r="D41" i="21" s="1"/>
  <c r="D42" i="21" s="1"/>
  <c r="D43" i="21" s="1"/>
  <c r="D44" i="21" s="1"/>
  <c r="D45" i="21" s="1"/>
  <c r="D46" i="21" s="1"/>
  <c r="D47" i="21" s="1"/>
  <c r="D48" i="21" s="1"/>
  <c r="D49" i="21" s="1"/>
  <c r="D50" i="21" s="1"/>
  <c r="D51" i="21" s="1"/>
  <c r="D52" i="21" s="1"/>
  <c r="D53" i="21" s="1"/>
  <c r="D54" i="21" s="1"/>
  <c r="D55" i="21" s="1"/>
  <c r="D56" i="21" s="1"/>
  <c r="D57" i="21" s="1"/>
  <c r="D58" i="21" s="1"/>
  <c r="D59" i="21" s="1"/>
  <c r="D60" i="21" s="1"/>
  <c r="D61" i="21" s="1"/>
  <c r="D62" i="21" s="1"/>
  <c r="D63" i="21" s="1"/>
  <c r="D64" i="21" s="1"/>
  <c r="D65" i="21" s="1"/>
  <c r="D66" i="21" s="1"/>
  <c r="D67" i="21" s="1"/>
  <c r="D68" i="21" s="1"/>
  <c r="D69" i="21" s="1"/>
  <c r="D70" i="21" s="1"/>
  <c r="D71" i="21" s="1"/>
  <c r="D72" i="21" s="1"/>
  <c r="D73" i="21" s="1"/>
  <c r="D74" i="21" s="1"/>
  <c r="D75" i="21" s="1"/>
  <c r="D76" i="21" s="1"/>
  <c r="D77" i="21" s="1"/>
  <c r="D78" i="21" s="1"/>
  <c r="D79" i="21" s="1"/>
  <c r="D80" i="21" s="1"/>
  <c r="D81" i="21" s="1"/>
  <c r="D82" i="21" s="1"/>
  <c r="D83" i="21" s="1"/>
  <c r="D84" i="21" s="1"/>
  <c r="D85" i="21" s="1"/>
  <c r="D86" i="21" s="1"/>
  <c r="D87" i="21" s="1"/>
  <c r="D88" i="21" s="1"/>
  <c r="D89" i="21" s="1"/>
  <c r="D90" i="21" s="1"/>
  <c r="D91" i="21" s="1"/>
  <c r="D92" i="21" s="1"/>
  <c r="D93" i="21" s="1"/>
  <c r="D94" i="21" s="1"/>
  <c r="D95" i="21" s="1"/>
  <c r="D96" i="21" s="1"/>
  <c r="D97" i="21" s="1"/>
  <c r="D98" i="21" s="1"/>
  <c r="D99" i="21" s="1"/>
  <c r="D8" i="21"/>
  <c r="C12" i="15" a="1"/>
  <c r="C12" i="15" s="1"/>
  <c r="C11" i="15"/>
  <c r="C10" i="15"/>
  <c r="C9" i="15"/>
  <c r="C8" i="15"/>
  <c r="C7" i="15"/>
  <c r="C6" i="15"/>
  <c r="C5" i="15"/>
  <c r="C4" i="15"/>
  <c r="C3" i="15"/>
  <c r="C2" i="15"/>
  <c r="E2" i="20" a="1"/>
  <c r="E2" i="20" s="1"/>
  <c r="F2" i="9" l="1"/>
  <c r="G19" i="11" l="1"/>
  <c r="H19" i="11"/>
  <c r="I19" i="11"/>
  <c r="J19" i="11"/>
  <c r="K19" i="11"/>
  <c r="L19" i="11"/>
  <c r="M19" i="11"/>
  <c r="N19" i="11"/>
  <c r="F19" i="11"/>
  <c r="G18" i="11"/>
  <c r="H18" i="11"/>
  <c r="I18" i="11"/>
  <c r="J18" i="11"/>
  <c r="K18" i="11"/>
  <c r="G17" i="11"/>
  <c r="H17" i="11"/>
  <c r="I17" i="11"/>
  <c r="J17" i="11"/>
  <c r="K17" i="11"/>
  <c r="L17" i="11"/>
  <c r="M17" i="11"/>
  <c r="N17" i="11"/>
  <c r="G25" i="11"/>
  <c r="H25" i="11"/>
  <c r="I25" i="11"/>
  <c r="J25" i="11"/>
  <c r="K25" i="11"/>
  <c r="L25" i="11"/>
  <c r="M25" i="11"/>
  <c r="N25" i="11"/>
  <c r="F25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F24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F23" i="11"/>
  <c r="G22" i="11"/>
  <c r="H22" i="11"/>
  <c r="I22" i="11"/>
  <c r="J22" i="11"/>
  <c r="K22" i="11"/>
  <c r="L22" i="11"/>
  <c r="M22" i="11"/>
  <c r="N22" i="11"/>
  <c r="O22" i="11"/>
  <c r="P22" i="11"/>
  <c r="Q22" i="11"/>
  <c r="F22" i="11"/>
  <c r="G21" i="11"/>
  <c r="H21" i="11"/>
  <c r="I21" i="11"/>
  <c r="J21" i="11"/>
  <c r="K21" i="11"/>
  <c r="L21" i="11"/>
  <c r="M21" i="11"/>
  <c r="N21" i="11"/>
  <c r="O21" i="11"/>
  <c r="F21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F20" i="11"/>
  <c r="F18" i="11"/>
  <c r="F17" i="11"/>
  <c r="G16" i="11"/>
  <c r="H16" i="11"/>
  <c r="I16" i="11"/>
  <c r="J16" i="11"/>
  <c r="K16" i="11"/>
  <c r="F16" i="11"/>
  <c r="O16" i="4"/>
  <c r="O7" i="4"/>
  <c r="O8" i="4"/>
  <c r="O9" i="4"/>
  <c r="O10" i="4"/>
  <c r="O11" i="4"/>
  <c r="O12" i="4"/>
  <c r="O13" i="4"/>
  <c r="O14" i="4"/>
  <c r="O6" i="4"/>
  <c r="N16" i="4"/>
  <c r="N7" i="4"/>
  <c r="N8" i="4"/>
  <c r="N9" i="4"/>
  <c r="N10" i="4"/>
  <c r="N11" i="4"/>
  <c r="N12" i="4"/>
  <c r="N13" i="4"/>
  <c r="N14" i="4"/>
  <c r="N6" i="4"/>
  <c r="M28" i="4" l="1"/>
  <c r="M25" i="4"/>
  <c r="I66" i="4"/>
  <c r="I65" i="4" s="1"/>
  <c r="I64" i="4" s="1"/>
  <c r="I63" i="4" s="1"/>
  <c r="I62" i="4" s="1"/>
  <c r="I61" i="4" s="1"/>
  <c r="I60" i="4" s="1"/>
  <c r="I59" i="4" s="1"/>
  <c r="I58" i="4" s="1"/>
  <c r="I57" i="4" s="1"/>
  <c r="I56" i="4" s="1"/>
  <c r="I55" i="4" s="1"/>
  <c r="I54" i="4" s="1"/>
  <c r="I53" i="4" s="1"/>
  <c r="I52" i="4" s="1"/>
  <c r="I51" i="4" s="1"/>
  <c r="I50" i="4" s="1"/>
  <c r="I49" i="4" s="1"/>
  <c r="I48" i="4" s="1"/>
  <c r="I47" i="4" s="1"/>
  <c r="I46" i="4" s="1"/>
  <c r="I45" i="4" s="1"/>
  <c r="I44" i="4" s="1"/>
  <c r="I43" i="4" s="1"/>
  <c r="I42" i="4" s="1"/>
  <c r="I41" i="4" s="1"/>
  <c r="I40" i="4" s="1"/>
  <c r="I39" i="4" s="1"/>
  <c r="I38" i="4" s="1"/>
  <c r="I37" i="4" s="1"/>
  <c r="I36" i="4" s="1"/>
  <c r="I35" i="4" s="1"/>
  <c r="I34" i="4" s="1"/>
  <c r="I33" i="4" s="1"/>
  <c r="I32" i="4" s="1"/>
  <c r="I31" i="4" s="1"/>
  <c r="I30" i="4" s="1"/>
  <c r="I29" i="4" s="1"/>
  <c r="I28" i="4" s="1"/>
  <c r="I27" i="4" s="1"/>
  <c r="I26" i="4" s="1"/>
  <c r="I25" i="4" s="1"/>
  <c r="I24" i="4" s="1"/>
  <c r="I23" i="4" s="1"/>
  <c r="I22" i="4" s="1"/>
  <c r="I21" i="4" s="1"/>
  <c r="I20" i="4" s="1"/>
  <c r="I19" i="4" s="1"/>
  <c r="I18" i="4" s="1"/>
  <c r="I17" i="4" s="1"/>
  <c r="I16" i="4" s="1"/>
  <c r="I15" i="4" s="1"/>
  <c r="I14" i="4" s="1"/>
  <c r="I13" i="4" s="1"/>
  <c r="I12" i="4" s="1"/>
  <c r="I11" i="4" s="1"/>
  <c r="I10" i="4" s="1"/>
  <c r="I9" i="4" s="1"/>
  <c r="I8" i="4" s="1"/>
  <c r="I7" i="4" s="1"/>
  <c r="I6" i="4" s="1"/>
  <c r="I67" i="4"/>
  <c r="H67" i="4"/>
  <c r="H66" i="4" s="1"/>
  <c r="H65" i="4" s="1"/>
  <c r="H64" i="4" s="1"/>
  <c r="H63" i="4" s="1"/>
  <c r="H62" i="4" s="1"/>
  <c r="H61" i="4" s="1"/>
  <c r="H60" i="4" s="1"/>
  <c r="H59" i="4" s="1"/>
  <c r="H58" i="4" s="1"/>
  <c r="H57" i="4" s="1"/>
  <c r="H56" i="4" s="1"/>
  <c r="H55" i="4" s="1"/>
  <c r="H54" i="4" s="1"/>
  <c r="H53" i="4" s="1"/>
  <c r="H52" i="4" s="1"/>
  <c r="H51" i="4" s="1"/>
  <c r="H50" i="4" s="1"/>
  <c r="H49" i="4" s="1"/>
  <c r="H48" i="4" s="1"/>
  <c r="H47" i="4" s="1"/>
  <c r="H46" i="4" s="1"/>
  <c r="H45" i="4" s="1"/>
  <c r="H44" i="4" s="1"/>
  <c r="H43" i="4" s="1"/>
  <c r="H42" i="4" s="1"/>
  <c r="H41" i="4" s="1"/>
  <c r="H40" i="4" s="1"/>
  <c r="H39" i="4" s="1"/>
  <c r="H38" i="4" s="1"/>
  <c r="H37" i="4" s="1"/>
  <c r="H36" i="4" s="1"/>
  <c r="H35" i="4" s="1"/>
  <c r="H34" i="4" s="1"/>
  <c r="H33" i="4" s="1"/>
  <c r="H32" i="4" s="1"/>
  <c r="H31" i="4" s="1"/>
  <c r="H30" i="4" s="1"/>
  <c r="H29" i="4" s="1"/>
  <c r="H28" i="4" s="1"/>
  <c r="H27" i="4" s="1"/>
  <c r="H26" i="4" s="1"/>
  <c r="H25" i="4" s="1"/>
  <c r="H24" i="4" s="1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H13" i="4" s="1"/>
  <c r="H12" i="4" s="1"/>
  <c r="H11" i="4" s="1"/>
  <c r="H10" i="4" s="1"/>
  <c r="H9" i="4" s="1"/>
  <c r="H8" i="4" s="1"/>
  <c r="H7" i="4" s="1"/>
  <c r="H6" i="4" s="1"/>
  <c r="G8" i="4"/>
  <c r="G9" i="4"/>
  <c r="G10" i="4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7" i="4"/>
  <c r="F8" i="4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7" i="4"/>
  <c r="G6" i="4"/>
  <c r="E70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" i="4"/>
  <c r="D70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" i="4"/>
  <c r="F9" i="9" l="1"/>
  <c r="F7" i="9"/>
  <c r="F5" i="9"/>
  <c r="F4" i="9"/>
  <c r="F3" i="9"/>
  <c r="F8" i="9" s="1"/>
  <c r="I3" i="9" s="1"/>
  <c r="H3" i="9"/>
  <c r="H4" i="9" s="1"/>
  <c r="I4" i="9" l="1"/>
  <c r="I2" i="9"/>
  <c r="H5" i="9"/>
  <c r="H6" i="9" l="1"/>
  <c r="I5" i="9"/>
  <c r="I6" i="9" l="1"/>
  <c r="H7" i="9"/>
  <c r="H8" i="9" l="1"/>
  <c r="I7" i="9"/>
  <c r="I8" i="9" l="1"/>
  <c r="H9" i="9"/>
  <c r="H10" i="9" l="1"/>
  <c r="I9" i="9"/>
  <c r="I10" i="9" l="1"/>
  <c r="H11" i="9"/>
  <c r="I11" i="9" s="1"/>
  <c r="J2" i="9" s="1" a="1"/>
  <c r="J6" i="9" l="1"/>
  <c r="J11" i="9"/>
  <c r="J8" i="9"/>
  <c r="J5" i="9"/>
  <c r="J2" i="9"/>
  <c r="J12" i="9" s="1"/>
  <c r="J10" i="9"/>
  <c r="J7" i="9"/>
  <c r="J4" i="9"/>
  <c r="J9" i="9"/>
  <c r="J3" i="9"/>
  <c r="G11" i="20"/>
  <c r="F11" i="20"/>
  <c r="E11" i="20"/>
  <c r="G10" i="20"/>
  <c r="F10" i="20"/>
  <c r="E10" i="20"/>
  <c r="G9" i="20"/>
  <c r="F9" i="20"/>
  <c r="E9" i="20"/>
  <c r="G8" i="20"/>
  <c r="F8" i="20"/>
  <c r="E8" i="20"/>
  <c r="G7" i="20"/>
  <c r="F7" i="20"/>
  <c r="E7" i="20"/>
  <c r="G6" i="20"/>
  <c r="F6" i="20"/>
  <c r="E6" i="20"/>
  <c r="G5" i="20"/>
  <c r="F5" i="20"/>
  <c r="E5" i="20"/>
  <c r="G4" i="20"/>
  <c r="F4" i="20"/>
  <c r="E4" i="20"/>
  <c r="G3" i="20"/>
  <c r="F3" i="20"/>
  <c r="E3" i="20"/>
  <c r="G2" i="20"/>
  <c r="F2" i="20"/>
  <c r="C20" i="15"/>
  <c r="C19" i="15"/>
  <c r="C18" i="15"/>
  <c r="C17" i="15"/>
  <c r="C16" i="15"/>
  <c r="C15" i="15"/>
  <c r="C14" i="15"/>
  <c r="C13" i="1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<sst xmlns="http://schemas.openxmlformats.org/spreadsheetml/2006/main" count="110" uniqueCount="75">
  <si>
    <t>fa</t>
  </si>
  <si>
    <t>fr</t>
  </si>
  <si>
    <t>|-</t>
  </si>
  <si>
    <t>i=Ls-Li/raiz(n)</t>
  </si>
  <si>
    <t>I</t>
  </si>
  <si>
    <t>Dados Brutos</t>
  </si>
  <si>
    <t>ROL</t>
  </si>
  <si>
    <t>Ramos e Folhas</t>
  </si>
  <si>
    <t>Ramo</t>
  </si>
  <si>
    <t>Folhas</t>
  </si>
  <si>
    <t>Mínimo</t>
  </si>
  <si>
    <t>Máximo</t>
  </si>
  <si>
    <t>Média</t>
  </si>
  <si>
    <t>Tamanho (n)</t>
  </si>
  <si>
    <t>Estimativa do nº de Classes</t>
  </si>
  <si>
    <t>Número de Classes</t>
  </si>
  <si>
    <t>Incremento 1</t>
  </si>
  <si>
    <t>Desvio Padrão</t>
  </si>
  <si>
    <t>Classes</t>
  </si>
  <si>
    <t xml:space="preserve">Corte </t>
  </si>
  <si>
    <t>Frequência</t>
  </si>
  <si>
    <t>Ls-Li/Raiz(n)</t>
  </si>
  <si>
    <t>Máximo - Mínimo/Nº de classes</t>
  </si>
  <si>
    <t>Incremento = amplitude</t>
  </si>
  <si>
    <t>Em Formato de Matriz</t>
  </si>
  <si>
    <t>Seleciona as células</t>
  </si>
  <si>
    <t>Aperto =</t>
  </si>
  <si>
    <t>Seleciono primeira matriz (Dados)</t>
  </si>
  <si>
    <t>Seleciono segunda matriz (Corte)</t>
  </si>
  <si>
    <t>Ctrl+Shift+Enter</t>
  </si>
  <si>
    <t>Estatística Descritiva</t>
  </si>
  <si>
    <t>Var_a</t>
  </si>
  <si>
    <t>Dp_a</t>
  </si>
  <si>
    <t>Do_p</t>
  </si>
  <si>
    <t>Var_p</t>
  </si>
  <si>
    <t>Media</t>
  </si>
  <si>
    <t>Mediana</t>
  </si>
  <si>
    <t>Moda</t>
  </si>
  <si>
    <t>Q1</t>
  </si>
  <si>
    <t>Q2</t>
  </si>
  <si>
    <t>Q3</t>
  </si>
  <si>
    <t>CV</t>
  </si>
  <si>
    <t>Tabela de Frequências</t>
  </si>
  <si>
    <t>Tabela em Classes</t>
  </si>
  <si>
    <t>Fa</t>
  </si>
  <si>
    <t>Fr</t>
  </si>
  <si>
    <r>
      <t>F</t>
    </r>
    <r>
      <rPr>
        <b/>
        <sz val="11"/>
        <color theme="1"/>
        <rFont val="Calibri"/>
        <family val="2"/>
      </rPr>
      <t>↓</t>
    </r>
  </si>
  <si>
    <r>
      <t>F</t>
    </r>
    <r>
      <rPr>
        <b/>
        <sz val="10"/>
        <color theme="1"/>
        <rFont val="Calibri"/>
        <family val="2"/>
      </rPr>
      <t>↓</t>
    </r>
    <r>
      <rPr>
        <b/>
        <sz val="11"/>
        <color theme="1"/>
        <rFont val="Calibri"/>
        <family val="2"/>
        <scheme val="minor"/>
      </rPr>
      <t>%</t>
    </r>
  </si>
  <si>
    <r>
      <t>F</t>
    </r>
    <r>
      <rPr>
        <b/>
        <sz val="11"/>
        <color theme="1"/>
        <rFont val="Calibri"/>
        <family val="2"/>
      </rPr>
      <t>↑</t>
    </r>
  </si>
  <si>
    <r>
      <t>F</t>
    </r>
    <r>
      <rPr>
        <b/>
        <sz val="11"/>
        <color theme="1"/>
        <rFont val="Calibri"/>
        <family val="2"/>
      </rPr>
      <t>↑</t>
    </r>
    <r>
      <rPr>
        <b/>
        <sz val="11"/>
        <color theme="1"/>
        <rFont val="Calibri"/>
        <family val="2"/>
        <scheme val="minor"/>
      </rPr>
      <t>%</t>
    </r>
  </si>
  <si>
    <t>Profissionais</t>
  </si>
  <si>
    <t>Profissionais Formados</t>
  </si>
  <si>
    <t>Rol</t>
  </si>
  <si>
    <t>Achar Tamanho da Classe</t>
  </si>
  <si>
    <t>Arredondar</t>
  </si>
  <si>
    <t>CONT.SES($A$6:$A$105;"&gt;="&amp;K6;$A$6:$A$105;"&lt;"&amp;M6)</t>
  </si>
  <si>
    <t>Fórmula</t>
  </si>
  <si>
    <t>Aba Fórmulas</t>
  </si>
  <si>
    <t>Matemática e Trigonometria</t>
  </si>
  <si>
    <t>MOD</t>
  </si>
  <si>
    <t>mediana</t>
  </si>
  <si>
    <t>média</t>
  </si>
  <si>
    <t>máximo</t>
  </si>
  <si>
    <t>Vendas por vendedor</t>
  </si>
  <si>
    <r>
      <t xml:space="preserve">     Na aba </t>
    </r>
    <r>
      <rPr>
        <b/>
        <sz val="11"/>
        <rFont val="Calibri"/>
        <family val="2"/>
        <scheme val="minor"/>
      </rPr>
      <t>Opções</t>
    </r>
    <r>
      <rPr>
        <sz val="11"/>
        <rFont val="Calibri"/>
        <family val="2"/>
        <scheme val="minor"/>
      </rPr>
      <t xml:space="preserve"> selecione </t>
    </r>
    <r>
      <rPr>
        <b/>
        <sz val="11"/>
        <rFont val="Calibri"/>
        <family val="2"/>
        <scheme val="minor"/>
      </rPr>
      <t>Linhas de Máximo/Mínimo</t>
    </r>
    <r>
      <rPr>
        <sz val="11"/>
        <rFont val="Calibri"/>
        <family val="2"/>
        <scheme val="minor"/>
      </rPr>
      <t xml:space="preserve"> e </t>
    </r>
    <r>
      <rPr>
        <b/>
        <sz val="11"/>
        <rFont val="Calibri"/>
        <family val="2"/>
        <scheme val="minor"/>
      </rPr>
      <t>Barras superiores/inferiores</t>
    </r>
  </si>
  <si>
    <r>
      <t xml:space="preserve">     Na aba </t>
    </r>
    <r>
      <rPr>
        <b/>
        <sz val="11"/>
        <rFont val="Calibri"/>
        <family val="2"/>
        <scheme val="minor"/>
      </rPr>
      <t>Padrões</t>
    </r>
    <r>
      <rPr>
        <sz val="11"/>
        <rFont val="Calibri"/>
        <family val="2"/>
        <scheme val="minor"/>
      </rPr>
      <t xml:space="preserve"> selecione </t>
    </r>
    <r>
      <rPr>
        <b/>
        <sz val="11"/>
        <rFont val="Calibri"/>
        <family val="2"/>
        <scheme val="minor"/>
      </rPr>
      <t>Linha</t>
    </r>
    <r>
      <rPr>
        <sz val="1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 xml:space="preserve">Nenhuma e Marcador </t>
    </r>
    <r>
      <rPr>
        <sz val="11"/>
        <rFont val="Calibri"/>
        <family val="2"/>
        <scheme val="minor"/>
      </rPr>
      <t>escolha o traço</t>
    </r>
    <r>
      <rPr>
        <b/>
        <sz val="11"/>
        <rFont val="Calibri"/>
        <family val="2"/>
        <scheme val="minor"/>
      </rPr>
      <t xml:space="preserve"> ( ─ )</t>
    </r>
  </si>
  <si>
    <t>Crie um gráfico de linhas, sendo uma linha para cada informação</t>
  </si>
  <si>
    <t>Para criar um gráfico Box-Plot 3 crie a tabela conforme modelo abaixo e siga o seguinte roteiro:</t>
  </si>
  <si>
    <t>Consumo de Energia</t>
  </si>
  <si>
    <t>Número de Aparelhos</t>
  </si>
  <si>
    <t>Dp</t>
  </si>
  <si>
    <t>Definir curva gaussiana</t>
  </si>
  <si>
    <t>x</t>
  </si>
  <si>
    <t>FPM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</si>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</sst>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0.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3" fillId="0" borderId="0" xfId="0" applyFont="1"/>
    <xf numFmtId="0" fontId="1" fillId="0" borderId="3" xfId="0" applyFont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10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/>
    </xf>
    <xf numFmtId="166" fontId="0" fillId="0" borderId="0" xfId="2" applyNumberFormat="1" applyFont="1"/>
    <xf numFmtId="0" fontId="10" fillId="0" borderId="0" xfId="3"/>
    <xf numFmtId="0" fontId="10" fillId="0" borderId="0" xfId="3" applyAlignment="1">
      <alignment horizontal="right"/>
    </xf>
    <xf numFmtId="0" fontId="1" fillId="3" borderId="0" xfId="0" applyFont="1" applyFill="1" applyAlignment="1">
      <alignment horizontal="center"/>
    </xf>
    <xf numFmtId="166" fontId="0" fillId="0" borderId="0" xfId="0" applyNumberFormat="1"/>
    <xf numFmtId="167" fontId="0" fillId="0" borderId="0" xfId="1" applyNumberFormat="1" applyFont="1"/>
    <xf numFmtId="0" fontId="11" fillId="0" borderId="0" xfId="3" applyFont="1"/>
    <xf numFmtId="9" fontId="0" fillId="0" borderId="0" xfId="1" applyFont="1"/>
    <xf numFmtId="168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">
    <cellStyle name="Normal" xfId="0" builtinId="0"/>
    <cellStyle name="Normal 2" xfId="3" xr:uid="{0CB453FD-0981-43C2-B4DA-BF42C90B064C}"/>
    <cellStyle name="Porcentagem" xfId="1" builtinId="5"/>
    <cellStyle name="Vírgula 2" xfId="2" xr:uid="{C9FEB79C-48B3-4039-8A0D-A2D2D3A16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'Distribuição Normal'!$E$6</c:f>
              <c:strCache>
                <c:ptCount val="1"/>
                <c:pt idx="0">
                  <c:v>FPM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'Distribuição Normal'!$D$7:$D$407</c:f>
              <c:numCache>
                <c:formatCode>General</c:formatCode>
                <c:ptCount val="401"/>
                <c:pt idx="0">
                  <c:v>-10</c:v>
                </c:pt>
                <c:pt idx="1">
                  <c:v>-9.9499999999999993</c:v>
                </c:pt>
                <c:pt idx="2">
                  <c:v>-9.8999999999999986</c:v>
                </c:pt>
                <c:pt idx="3">
                  <c:v>-9.8499999999999979</c:v>
                </c:pt>
                <c:pt idx="4">
                  <c:v>-9.7999999999999972</c:v>
                </c:pt>
                <c:pt idx="5">
                  <c:v>-9.7499999999999964</c:v>
                </c:pt>
                <c:pt idx="6">
                  <c:v>-9.6999999999999957</c:v>
                </c:pt>
                <c:pt idx="7">
                  <c:v>-9.649999999999995</c:v>
                </c:pt>
                <c:pt idx="8">
                  <c:v>-9.5999999999999943</c:v>
                </c:pt>
                <c:pt idx="9">
                  <c:v>-9.5499999999999936</c:v>
                </c:pt>
                <c:pt idx="10">
                  <c:v>-9.4999999999999929</c:v>
                </c:pt>
                <c:pt idx="11">
                  <c:v>-9.4499999999999922</c:v>
                </c:pt>
                <c:pt idx="12">
                  <c:v>-9.3999999999999915</c:v>
                </c:pt>
                <c:pt idx="13">
                  <c:v>-9.3499999999999908</c:v>
                </c:pt>
                <c:pt idx="14">
                  <c:v>-9.2999999999999901</c:v>
                </c:pt>
                <c:pt idx="15">
                  <c:v>-9.2499999999999893</c:v>
                </c:pt>
                <c:pt idx="16">
                  <c:v>-9.1999999999999886</c:v>
                </c:pt>
                <c:pt idx="17">
                  <c:v>-9.1499999999999879</c:v>
                </c:pt>
                <c:pt idx="18">
                  <c:v>-9.0999999999999872</c:v>
                </c:pt>
                <c:pt idx="19">
                  <c:v>-9.0499999999999865</c:v>
                </c:pt>
                <c:pt idx="20">
                  <c:v>-8.9999999999999858</c:v>
                </c:pt>
                <c:pt idx="21">
                  <c:v>-8.9499999999999851</c:v>
                </c:pt>
                <c:pt idx="22">
                  <c:v>-8.8999999999999844</c:v>
                </c:pt>
                <c:pt idx="23">
                  <c:v>-8.8499999999999837</c:v>
                </c:pt>
                <c:pt idx="24">
                  <c:v>-8.7999999999999829</c:v>
                </c:pt>
                <c:pt idx="25">
                  <c:v>-8.7499999999999822</c:v>
                </c:pt>
                <c:pt idx="26">
                  <c:v>-8.6999999999999815</c:v>
                </c:pt>
                <c:pt idx="27">
                  <c:v>-8.6499999999999808</c:v>
                </c:pt>
                <c:pt idx="28">
                  <c:v>-8.5999999999999801</c:v>
                </c:pt>
                <c:pt idx="29">
                  <c:v>-8.5499999999999794</c:v>
                </c:pt>
                <c:pt idx="30">
                  <c:v>-8.4999999999999787</c:v>
                </c:pt>
                <c:pt idx="31">
                  <c:v>-8.449999999999978</c:v>
                </c:pt>
                <c:pt idx="32">
                  <c:v>-8.3999999999999773</c:v>
                </c:pt>
                <c:pt idx="33">
                  <c:v>-8.3499999999999766</c:v>
                </c:pt>
                <c:pt idx="34">
                  <c:v>-8.2999999999999758</c:v>
                </c:pt>
                <c:pt idx="35">
                  <c:v>-8.2499999999999751</c:v>
                </c:pt>
                <c:pt idx="36">
                  <c:v>-8.1999999999999744</c:v>
                </c:pt>
                <c:pt idx="37">
                  <c:v>-8.1499999999999737</c:v>
                </c:pt>
                <c:pt idx="38">
                  <c:v>-8.099999999999973</c:v>
                </c:pt>
                <c:pt idx="39">
                  <c:v>-8.0499999999999723</c:v>
                </c:pt>
                <c:pt idx="40">
                  <c:v>-7.9999999999999725</c:v>
                </c:pt>
                <c:pt idx="41">
                  <c:v>-7.9499999999999726</c:v>
                </c:pt>
                <c:pt idx="42">
                  <c:v>-7.8999999999999728</c:v>
                </c:pt>
                <c:pt idx="43">
                  <c:v>-7.849999999999973</c:v>
                </c:pt>
                <c:pt idx="44">
                  <c:v>-7.7999999999999732</c:v>
                </c:pt>
                <c:pt idx="45">
                  <c:v>-7.7499999999999734</c:v>
                </c:pt>
                <c:pt idx="46">
                  <c:v>-7.6999999999999735</c:v>
                </c:pt>
                <c:pt idx="47">
                  <c:v>-7.6499999999999737</c:v>
                </c:pt>
                <c:pt idx="48">
                  <c:v>-7.5999999999999739</c:v>
                </c:pt>
                <c:pt idx="49">
                  <c:v>-7.5499999999999741</c:v>
                </c:pt>
                <c:pt idx="50">
                  <c:v>-7.4999999999999742</c:v>
                </c:pt>
                <c:pt idx="51">
                  <c:v>-7.4499999999999744</c:v>
                </c:pt>
                <c:pt idx="52">
                  <c:v>-7.3999999999999746</c:v>
                </c:pt>
                <c:pt idx="53">
                  <c:v>-7.3499999999999748</c:v>
                </c:pt>
                <c:pt idx="54">
                  <c:v>-7.299999999999975</c:v>
                </c:pt>
                <c:pt idx="55">
                  <c:v>-7.2499999999999751</c:v>
                </c:pt>
                <c:pt idx="56">
                  <c:v>-7.1999999999999753</c:v>
                </c:pt>
                <c:pt idx="57">
                  <c:v>-7.1499999999999755</c:v>
                </c:pt>
                <c:pt idx="58">
                  <c:v>-7.0999999999999757</c:v>
                </c:pt>
                <c:pt idx="59">
                  <c:v>-7.0499999999999758</c:v>
                </c:pt>
                <c:pt idx="60">
                  <c:v>-6.999999999999976</c:v>
                </c:pt>
                <c:pt idx="61">
                  <c:v>-6.9499999999999762</c:v>
                </c:pt>
                <c:pt idx="62">
                  <c:v>-6.8999999999999764</c:v>
                </c:pt>
                <c:pt idx="63">
                  <c:v>-6.8499999999999766</c:v>
                </c:pt>
                <c:pt idx="64">
                  <c:v>-6.7999999999999767</c:v>
                </c:pt>
                <c:pt idx="65">
                  <c:v>-6.7499999999999769</c:v>
                </c:pt>
                <c:pt idx="66">
                  <c:v>-6.6999999999999771</c:v>
                </c:pt>
                <c:pt idx="67">
                  <c:v>-6.6499999999999773</c:v>
                </c:pt>
                <c:pt idx="68">
                  <c:v>-6.5999999999999774</c:v>
                </c:pt>
                <c:pt idx="69">
                  <c:v>-6.5499999999999776</c:v>
                </c:pt>
                <c:pt idx="70">
                  <c:v>-6.4999999999999778</c:v>
                </c:pt>
                <c:pt idx="71">
                  <c:v>-6.449999999999978</c:v>
                </c:pt>
                <c:pt idx="72">
                  <c:v>-6.3999999999999782</c:v>
                </c:pt>
                <c:pt idx="73">
                  <c:v>-6.3499999999999783</c:v>
                </c:pt>
                <c:pt idx="74">
                  <c:v>-6.2999999999999785</c:v>
                </c:pt>
                <c:pt idx="75">
                  <c:v>-6.2499999999999787</c:v>
                </c:pt>
                <c:pt idx="76">
                  <c:v>-6.1999999999999789</c:v>
                </c:pt>
                <c:pt idx="77">
                  <c:v>-6.149999999999979</c:v>
                </c:pt>
                <c:pt idx="78">
                  <c:v>-6.0999999999999792</c:v>
                </c:pt>
                <c:pt idx="79">
                  <c:v>-6.0499999999999794</c:v>
                </c:pt>
                <c:pt idx="80">
                  <c:v>-5.9999999999999796</c:v>
                </c:pt>
                <c:pt idx="81">
                  <c:v>-5.9499999999999797</c:v>
                </c:pt>
                <c:pt idx="82">
                  <c:v>-5.8999999999999799</c:v>
                </c:pt>
                <c:pt idx="83">
                  <c:v>-5.8499999999999801</c:v>
                </c:pt>
                <c:pt idx="84">
                  <c:v>-5.7999999999999803</c:v>
                </c:pt>
                <c:pt idx="85">
                  <c:v>-5.7499999999999805</c:v>
                </c:pt>
                <c:pt idx="86">
                  <c:v>-5.6999999999999806</c:v>
                </c:pt>
                <c:pt idx="87">
                  <c:v>-5.6499999999999808</c:v>
                </c:pt>
                <c:pt idx="88">
                  <c:v>-5.599999999999981</c:v>
                </c:pt>
                <c:pt idx="89">
                  <c:v>-5.5499999999999812</c:v>
                </c:pt>
                <c:pt idx="90">
                  <c:v>-5.4999999999999813</c:v>
                </c:pt>
                <c:pt idx="91">
                  <c:v>-5.4499999999999815</c:v>
                </c:pt>
                <c:pt idx="92">
                  <c:v>-5.3999999999999817</c:v>
                </c:pt>
                <c:pt idx="93">
                  <c:v>-5.3499999999999819</c:v>
                </c:pt>
                <c:pt idx="94">
                  <c:v>-5.2999999999999821</c:v>
                </c:pt>
                <c:pt idx="95">
                  <c:v>-5.2499999999999822</c:v>
                </c:pt>
                <c:pt idx="96">
                  <c:v>-5.1999999999999824</c:v>
                </c:pt>
                <c:pt idx="97">
                  <c:v>-5.1499999999999826</c:v>
                </c:pt>
                <c:pt idx="98">
                  <c:v>-5.0999999999999828</c:v>
                </c:pt>
                <c:pt idx="99">
                  <c:v>-5.0499999999999829</c:v>
                </c:pt>
                <c:pt idx="100">
                  <c:v>-4.9999999999999831</c:v>
                </c:pt>
                <c:pt idx="101">
                  <c:v>-4.9499999999999833</c:v>
                </c:pt>
                <c:pt idx="102">
                  <c:v>-4.8999999999999835</c:v>
                </c:pt>
                <c:pt idx="103">
                  <c:v>-4.8499999999999837</c:v>
                </c:pt>
                <c:pt idx="104">
                  <c:v>-4.7999999999999838</c:v>
                </c:pt>
                <c:pt idx="105">
                  <c:v>-4.749999999999984</c:v>
                </c:pt>
                <c:pt idx="106">
                  <c:v>-4.6999999999999842</c:v>
                </c:pt>
                <c:pt idx="107">
                  <c:v>-4.6499999999999844</c:v>
                </c:pt>
                <c:pt idx="108">
                  <c:v>-4.5999999999999845</c:v>
                </c:pt>
                <c:pt idx="109">
                  <c:v>-4.5499999999999847</c:v>
                </c:pt>
                <c:pt idx="110">
                  <c:v>-4.4999999999999849</c:v>
                </c:pt>
                <c:pt idx="111">
                  <c:v>-4.4499999999999851</c:v>
                </c:pt>
                <c:pt idx="112">
                  <c:v>-4.3999999999999853</c:v>
                </c:pt>
                <c:pt idx="113">
                  <c:v>-4.3499999999999854</c:v>
                </c:pt>
                <c:pt idx="114">
                  <c:v>-4.2999999999999856</c:v>
                </c:pt>
                <c:pt idx="115">
                  <c:v>-4.2499999999999858</c:v>
                </c:pt>
                <c:pt idx="116">
                  <c:v>-4.199999999999986</c:v>
                </c:pt>
                <c:pt idx="117">
                  <c:v>-4.1499999999999861</c:v>
                </c:pt>
                <c:pt idx="118">
                  <c:v>-4.0999999999999863</c:v>
                </c:pt>
                <c:pt idx="119">
                  <c:v>-4.0499999999999865</c:v>
                </c:pt>
                <c:pt idx="120">
                  <c:v>-3.9999999999999867</c:v>
                </c:pt>
                <c:pt idx="121">
                  <c:v>-3.9499999999999869</c:v>
                </c:pt>
                <c:pt idx="122">
                  <c:v>-3.899999999999987</c:v>
                </c:pt>
                <c:pt idx="123">
                  <c:v>-3.8499999999999872</c:v>
                </c:pt>
                <c:pt idx="124">
                  <c:v>-3.7999999999999874</c:v>
                </c:pt>
                <c:pt idx="125">
                  <c:v>-3.7499999999999876</c:v>
                </c:pt>
                <c:pt idx="126">
                  <c:v>-3.6999999999999877</c:v>
                </c:pt>
                <c:pt idx="127">
                  <c:v>-3.6499999999999879</c:v>
                </c:pt>
                <c:pt idx="128">
                  <c:v>-3.5999999999999881</c:v>
                </c:pt>
                <c:pt idx="129">
                  <c:v>-3.5499999999999883</c:v>
                </c:pt>
                <c:pt idx="130">
                  <c:v>-3.4999999999999885</c:v>
                </c:pt>
                <c:pt idx="131">
                  <c:v>-3.4499999999999886</c:v>
                </c:pt>
                <c:pt idx="132">
                  <c:v>-3.3999999999999888</c:v>
                </c:pt>
                <c:pt idx="133">
                  <c:v>-3.349999999999989</c:v>
                </c:pt>
                <c:pt idx="134">
                  <c:v>-3.2999999999999892</c:v>
                </c:pt>
                <c:pt idx="135">
                  <c:v>-3.2499999999999893</c:v>
                </c:pt>
                <c:pt idx="136">
                  <c:v>-3.1999999999999895</c:v>
                </c:pt>
                <c:pt idx="137">
                  <c:v>-3.1499999999999897</c:v>
                </c:pt>
                <c:pt idx="138">
                  <c:v>-3.0999999999999899</c:v>
                </c:pt>
                <c:pt idx="139">
                  <c:v>-3.0499999999999901</c:v>
                </c:pt>
                <c:pt idx="140">
                  <c:v>-2.9999999999999902</c:v>
                </c:pt>
                <c:pt idx="141">
                  <c:v>-2.9499999999999904</c:v>
                </c:pt>
                <c:pt idx="142">
                  <c:v>-2.8999999999999906</c:v>
                </c:pt>
                <c:pt idx="143">
                  <c:v>-2.8499999999999908</c:v>
                </c:pt>
                <c:pt idx="144">
                  <c:v>-2.7999999999999909</c:v>
                </c:pt>
                <c:pt idx="145">
                  <c:v>-2.7499999999999911</c:v>
                </c:pt>
                <c:pt idx="146">
                  <c:v>-2.6999999999999913</c:v>
                </c:pt>
                <c:pt idx="147">
                  <c:v>-2.6499999999999915</c:v>
                </c:pt>
                <c:pt idx="148">
                  <c:v>-2.5999999999999917</c:v>
                </c:pt>
                <c:pt idx="149">
                  <c:v>-2.5499999999999918</c:v>
                </c:pt>
                <c:pt idx="150">
                  <c:v>-2.499999999999992</c:v>
                </c:pt>
                <c:pt idx="151">
                  <c:v>-2.4499999999999922</c:v>
                </c:pt>
                <c:pt idx="152">
                  <c:v>-2.3999999999999924</c:v>
                </c:pt>
                <c:pt idx="153">
                  <c:v>-2.3499999999999925</c:v>
                </c:pt>
                <c:pt idx="154">
                  <c:v>-2.2999999999999927</c:v>
                </c:pt>
                <c:pt idx="155">
                  <c:v>-2.2499999999999929</c:v>
                </c:pt>
                <c:pt idx="156">
                  <c:v>-2.1999999999999931</c:v>
                </c:pt>
                <c:pt idx="157">
                  <c:v>-2.1499999999999932</c:v>
                </c:pt>
                <c:pt idx="158">
                  <c:v>-2.0999999999999934</c:v>
                </c:pt>
                <c:pt idx="159">
                  <c:v>-2.0499999999999936</c:v>
                </c:pt>
                <c:pt idx="160">
                  <c:v>-1.9999999999999936</c:v>
                </c:pt>
                <c:pt idx="161">
                  <c:v>-1.9499999999999935</c:v>
                </c:pt>
                <c:pt idx="162">
                  <c:v>-1.8999999999999935</c:v>
                </c:pt>
                <c:pt idx="163">
                  <c:v>-1.8499999999999934</c:v>
                </c:pt>
                <c:pt idx="164">
                  <c:v>-1.7999999999999934</c:v>
                </c:pt>
                <c:pt idx="165">
                  <c:v>-1.7499999999999933</c:v>
                </c:pt>
                <c:pt idx="166">
                  <c:v>-1.6999999999999933</c:v>
                </c:pt>
                <c:pt idx="167">
                  <c:v>-1.6499999999999932</c:v>
                </c:pt>
                <c:pt idx="168">
                  <c:v>-1.5999999999999932</c:v>
                </c:pt>
                <c:pt idx="169">
                  <c:v>-1.5499999999999932</c:v>
                </c:pt>
                <c:pt idx="170">
                  <c:v>-1.4999999999999931</c:v>
                </c:pt>
                <c:pt idx="171">
                  <c:v>-1.4499999999999931</c:v>
                </c:pt>
                <c:pt idx="172">
                  <c:v>-1.399999999999993</c:v>
                </c:pt>
                <c:pt idx="173">
                  <c:v>-1.349999999999993</c:v>
                </c:pt>
                <c:pt idx="174">
                  <c:v>-1.2999999999999929</c:v>
                </c:pt>
                <c:pt idx="175">
                  <c:v>-1.2499999999999929</c:v>
                </c:pt>
                <c:pt idx="176">
                  <c:v>-1.1999999999999929</c:v>
                </c:pt>
                <c:pt idx="177">
                  <c:v>-1.1499999999999928</c:v>
                </c:pt>
                <c:pt idx="178">
                  <c:v>-1.0999999999999928</c:v>
                </c:pt>
                <c:pt idx="179">
                  <c:v>-1.0499999999999927</c:v>
                </c:pt>
                <c:pt idx="180">
                  <c:v>-0.99999999999999267</c:v>
                </c:pt>
                <c:pt idx="181">
                  <c:v>-0.94999999999999263</c:v>
                </c:pt>
                <c:pt idx="182">
                  <c:v>-0.89999999999999258</c:v>
                </c:pt>
                <c:pt idx="183">
                  <c:v>-0.84999999999999254</c:v>
                </c:pt>
                <c:pt idx="184">
                  <c:v>-0.79999999999999249</c:v>
                </c:pt>
                <c:pt idx="185">
                  <c:v>-0.74999999999999245</c:v>
                </c:pt>
                <c:pt idx="186">
                  <c:v>-0.69999999999999241</c:v>
                </c:pt>
                <c:pt idx="187">
                  <c:v>-0.64999999999999236</c:v>
                </c:pt>
                <c:pt idx="188">
                  <c:v>-0.59999999999999232</c:v>
                </c:pt>
                <c:pt idx="189">
                  <c:v>-0.54999999999999227</c:v>
                </c:pt>
                <c:pt idx="190">
                  <c:v>-0.49999999999999228</c:v>
                </c:pt>
                <c:pt idx="191">
                  <c:v>-0.4499999999999923</c:v>
                </c:pt>
                <c:pt idx="192">
                  <c:v>-0.39999999999999231</c:v>
                </c:pt>
                <c:pt idx="193">
                  <c:v>-0.34999999999999232</c:v>
                </c:pt>
                <c:pt idx="194">
                  <c:v>-0.29999999999999233</c:v>
                </c:pt>
                <c:pt idx="195">
                  <c:v>-0.24999999999999234</c:v>
                </c:pt>
                <c:pt idx="196">
                  <c:v>-0.19999999999999235</c:v>
                </c:pt>
                <c:pt idx="197">
                  <c:v>-0.14999999999999236</c:v>
                </c:pt>
                <c:pt idx="198">
                  <c:v>-9.9999999999992359E-2</c:v>
                </c:pt>
                <c:pt idx="199">
                  <c:v>-4.9999999999992356E-2</c:v>
                </c:pt>
                <c:pt idx="200">
                  <c:v>7.6466610821057657E-15</c:v>
                </c:pt>
                <c:pt idx="201">
                  <c:v>5.0000000000007649E-2</c:v>
                </c:pt>
                <c:pt idx="202">
                  <c:v>0.10000000000000765</c:v>
                </c:pt>
                <c:pt idx="203">
                  <c:v>0.15000000000000765</c:v>
                </c:pt>
                <c:pt idx="204">
                  <c:v>0.20000000000000767</c:v>
                </c:pt>
                <c:pt idx="205">
                  <c:v>0.25000000000000766</c:v>
                </c:pt>
                <c:pt idx="206">
                  <c:v>0.30000000000000765</c:v>
                </c:pt>
                <c:pt idx="207">
                  <c:v>0.35000000000000764</c:v>
                </c:pt>
                <c:pt idx="208">
                  <c:v>0.40000000000000763</c:v>
                </c:pt>
                <c:pt idx="209">
                  <c:v>0.45000000000000762</c:v>
                </c:pt>
                <c:pt idx="210">
                  <c:v>0.50000000000000766</c:v>
                </c:pt>
                <c:pt idx="211">
                  <c:v>0.5500000000000077</c:v>
                </c:pt>
                <c:pt idx="212">
                  <c:v>0.60000000000000775</c:v>
                </c:pt>
                <c:pt idx="213">
                  <c:v>0.65000000000000779</c:v>
                </c:pt>
                <c:pt idx="214">
                  <c:v>0.70000000000000784</c:v>
                </c:pt>
                <c:pt idx="215">
                  <c:v>0.75000000000000788</c:v>
                </c:pt>
                <c:pt idx="216">
                  <c:v>0.80000000000000793</c:v>
                </c:pt>
                <c:pt idx="217">
                  <c:v>0.85000000000000797</c:v>
                </c:pt>
                <c:pt idx="218">
                  <c:v>0.90000000000000802</c:v>
                </c:pt>
                <c:pt idx="219">
                  <c:v>0.95000000000000806</c:v>
                </c:pt>
                <c:pt idx="220">
                  <c:v>1.000000000000008</c:v>
                </c:pt>
                <c:pt idx="221">
                  <c:v>1.050000000000008</c:v>
                </c:pt>
                <c:pt idx="222">
                  <c:v>1.1000000000000081</c:v>
                </c:pt>
                <c:pt idx="223">
                  <c:v>1.1500000000000081</c:v>
                </c:pt>
                <c:pt idx="224">
                  <c:v>1.2000000000000082</c:v>
                </c:pt>
                <c:pt idx="225">
                  <c:v>1.2500000000000082</c:v>
                </c:pt>
                <c:pt idx="226">
                  <c:v>1.3000000000000083</c:v>
                </c:pt>
                <c:pt idx="227">
                  <c:v>1.3500000000000083</c:v>
                </c:pt>
                <c:pt idx="228">
                  <c:v>1.4000000000000083</c:v>
                </c:pt>
                <c:pt idx="229">
                  <c:v>1.4500000000000084</c:v>
                </c:pt>
                <c:pt idx="230">
                  <c:v>1.5000000000000084</c:v>
                </c:pt>
                <c:pt idx="231">
                  <c:v>1.5500000000000085</c:v>
                </c:pt>
                <c:pt idx="232">
                  <c:v>1.6000000000000085</c:v>
                </c:pt>
                <c:pt idx="233">
                  <c:v>1.6500000000000086</c:v>
                </c:pt>
                <c:pt idx="234">
                  <c:v>1.7000000000000086</c:v>
                </c:pt>
                <c:pt idx="235">
                  <c:v>1.7500000000000087</c:v>
                </c:pt>
                <c:pt idx="236">
                  <c:v>1.8000000000000087</c:v>
                </c:pt>
                <c:pt idx="237">
                  <c:v>1.8500000000000087</c:v>
                </c:pt>
                <c:pt idx="238">
                  <c:v>1.9000000000000088</c:v>
                </c:pt>
                <c:pt idx="239">
                  <c:v>1.9500000000000088</c:v>
                </c:pt>
                <c:pt idx="240">
                  <c:v>2.0000000000000089</c:v>
                </c:pt>
                <c:pt idx="241">
                  <c:v>2.0500000000000087</c:v>
                </c:pt>
                <c:pt idx="242">
                  <c:v>2.1000000000000085</c:v>
                </c:pt>
                <c:pt idx="243">
                  <c:v>2.1500000000000083</c:v>
                </c:pt>
                <c:pt idx="244">
                  <c:v>2.2000000000000082</c:v>
                </c:pt>
                <c:pt idx="245">
                  <c:v>2.250000000000008</c:v>
                </c:pt>
                <c:pt idx="246">
                  <c:v>2.3000000000000078</c:v>
                </c:pt>
                <c:pt idx="247">
                  <c:v>2.3500000000000076</c:v>
                </c:pt>
                <c:pt idx="248">
                  <c:v>2.4000000000000075</c:v>
                </c:pt>
                <c:pt idx="249">
                  <c:v>2.4500000000000073</c:v>
                </c:pt>
                <c:pt idx="250">
                  <c:v>2.5000000000000071</c:v>
                </c:pt>
                <c:pt idx="251">
                  <c:v>2.5500000000000069</c:v>
                </c:pt>
                <c:pt idx="252">
                  <c:v>2.6000000000000068</c:v>
                </c:pt>
                <c:pt idx="253">
                  <c:v>2.6500000000000066</c:v>
                </c:pt>
                <c:pt idx="254">
                  <c:v>2.7000000000000064</c:v>
                </c:pt>
                <c:pt idx="255">
                  <c:v>2.7500000000000062</c:v>
                </c:pt>
                <c:pt idx="256">
                  <c:v>2.800000000000006</c:v>
                </c:pt>
                <c:pt idx="257">
                  <c:v>2.8500000000000059</c:v>
                </c:pt>
                <c:pt idx="258">
                  <c:v>2.9000000000000057</c:v>
                </c:pt>
                <c:pt idx="259">
                  <c:v>2.9500000000000055</c:v>
                </c:pt>
                <c:pt idx="260">
                  <c:v>3.0000000000000053</c:v>
                </c:pt>
                <c:pt idx="261">
                  <c:v>3.0500000000000052</c:v>
                </c:pt>
                <c:pt idx="262">
                  <c:v>3.100000000000005</c:v>
                </c:pt>
                <c:pt idx="263">
                  <c:v>3.1500000000000048</c:v>
                </c:pt>
                <c:pt idx="264">
                  <c:v>3.2000000000000046</c:v>
                </c:pt>
                <c:pt idx="265">
                  <c:v>3.2500000000000044</c:v>
                </c:pt>
                <c:pt idx="266">
                  <c:v>3.3000000000000043</c:v>
                </c:pt>
                <c:pt idx="267">
                  <c:v>3.3500000000000041</c:v>
                </c:pt>
                <c:pt idx="268">
                  <c:v>3.4000000000000039</c:v>
                </c:pt>
                <c:pt idx="269">
                  <c:v>3.4500000000000037</c:v>
                </c:pt>
                <c:pt idx="270">
                  <c:v>3.5000000000000036</c:v>
                </c:pt>
                <c:pt idx="271">
                  <c:v>3.5500000000000034</c:v>
                </c:pt>
                <c:pt idx="272">
                  <c:v>3.6000000000000032</c:v>
                </c:pt>
                <c:pt idx="273">
                  <c:v>3.650000000000003</c:v>
                </c:pt>
                <c:pt idx="274">
                  <c:v>3.7000000000000028</c:v>
                </c:pt>
                <c:pt idx="275">
                  <c:v>3.7500000000000027</c:v>
                </c:pt>
                <c:pt idx="276">
                  <c:v>3.8000000000000025</c:v>
                </c:pt>
                <c:pt idx="277">
                  <c:v>3.8500000000000023</c:v>
                </c:pt>
                <c:pt idx="278">
                  <c:v>3.9000000000000021</c:v>
                </c:pt>
                <c:pt idx="279">
                  <c:v>3.950000000000002</c:v>
                </c:pt>
                <c:pt idx="280">
                  <c:v>4.0000000000000018</c:v>
                </c:pt>
                <c:pt idx="281">
                  <c:v>4.0500000000000016</c:v>
                </c:pt>
                <c:pt idx="282">
                  <c:v>4.1000000000000014</c:v>
                </c:pt>
                <c:pt idx="283">
                  <c:v>4.1500000000000012</c:v>
                </c:pt>
                <c:pt idx="284">
                  <c:v>4.2000000000000011</c:v>
                </c:pt>
                <c:pt idx="285">
                  <c:v>4.2500000000000009</c:v>
                </c:pt>
                <c:pt idx="286">
                  <c:v>4.3000000000000007</c:v>
                </c:pt>
                <c:pt idx="287">
                  <c:v>4.3500000000000005</c:v>
                </c:pt>
                <c:pt idx="288">
                  <c:v>4.4000000000000004</c:v>
                </c:pt>
                <c:pt idx="289">
                  <c:v>4.45</c:v>
                </c:pt>
                <c:pt idx="290">
                  <c:v>4.5</c:v>
                </c:pt>
                <c:pt idx="291">
                  <c:v>4.55</c:v>
                </c:pt>
                <c:pt idx="292">
                  <c:v>4.5999999999999996</c:v>
                </c:pt>
                <c:pt idx="293">
                  <c:v>4.6499999999999995</c:v>
                </c:pt>
                <c:pt idx="294">
                  <c:v>4.6999999999999993</c:v>
                </c:pt>
                <c:pt idx="295">
                  <c:v>4.7499999999999991</c:v>
                </c:pt>
                <c:pt idx="296">
                  <c:v>4.7999999999999989</c:v>
                </c:pt>
                <c:pt idx="297">
                  <c:v>4.8499999999999988</c:v>
                </c:pt>
                <c:pt idx="298">
                  <c:v>4.8999999999999986</c:v>
                </c:pt>
                <c:pt idx="299">
                  <c:v>4.9499999999999984</c:v>
                </c:pt>
                <c:pt idx="300">
                  <c:v>4.9999999999999982</c:v>
                </c:pt>
                <c:pt idx="301">
                  <c:v>5.049999999999998</c:v>
                </c:pt>
                <c:pt idx="302">
                  <c:v>5.0999999999999979</c:v>
                </c:pt>
                <c:pt idx="303">
                  <c:v>5.1499999999999977</c:v>
                </c:pt>
                <c:pt idx="304">
                  <c:v>5.1999999999999975</c:v>
                </c:pt>
                <c:pt idx="305">
                  <c:v>5.2499999999999973</c:v>
                </c:pt>
                <c:pt idx="306">
                  <c:v>5.2999999999999972</c:v>
                </c:pt>
                <c:pt idx="307">
                  <c:v>5.349999999999997</c:v>
                </c:pt>
                <c:pt idx="308">
                  <c:v>5.3999999999999968</c:v>
                </c:pt>
                <c:pt idx="309">
                  <c:v>5.4499999999999966</c:v>
                </c:pt>
                <c:pt idx="310">
                  <c:v>5.4999999999999964</c:v>
                </c:pt>
                <c:pt idx="311">
                  <c:v>5.5499999999999963</c:v>
                </c:pt>
                <c:pt idx="312">
                  <c:v>5.5999999999999961</c:v>
                </c:pt>
                <c:pt idx="313">
                  <c:v>5.6499999999999959</c:v>
                </c:pt>
                <c:pt idx="314">
                  <c:v>5.6999999999999957</c:v>
                </c:pt>
                <c:pt idx="315">
                  <c:v>5.7499999999999956</c:v>
                </c:pt>
                <c:pt idx="316">
                  <c:v>5.7999999999999954</c:v>
                </c:pt>
                <c:pt idx="317">
                  <c:v>5.8499999999999952</c:v>
                </c:pt>
                <c:pt idx="318">
                  <c:v>5.899999999999995</c:v>
                </c:pt>
                <c:pt idx="319">
                  <c:v>5.9499999999999948</c:v>
                </c:pt>
                <c:pt idx="320">
                  <c:v>5.9999999999999947</c:v>
                </c:pt>
                <c:pt idx="321">
                  <c:v>6.0499999999999945</c:v>
                </c:pt>
                <c:pt idx="322">
                  <c:v>6.0999999999999943</c:v>
                </c:pt>
                <c:pt idx="323">
                  <c:v>6.1499999999999941</c:v>
                </c:pt>
                <c:pt idx="324">
                  <c:v>6.199999999999994</c:v>
                </c:pt>
                <c:pt idx="325">
                  <c:v>6.2499999999999938</c:v>
                </c:pt>
                <c:pt idx="326">
                  <c:v>6.2999999999999936</c:v>
                </c:pt>
                <c:pt idx="327">
                  <c:v>6.3499999999999934</c:v>
                </c:pt>
                <c:pt idx="328">
                  <c:v>6.3999999999999932</c:v>
                </c:pt>
                <c:pt idx="329">
                  <c:v>6.4499999999999931</c:v>
                </c:pt>
                <c:pt idx="330">
                  <c:v>6.4999999999999929</c:v>
                </c:pt>
                <c:pt idx="331">
                  <c:v>6.5499999999999927</c:v>
                </c:pt>
                <c:pt idx="332">
                  <c:v>6.5999999999999925</c:v>
                </c:pt>
                <c:pt idx="333">
                  <c:v>6.6499999999999924</c:v>
                </c:pt>
                <c:pt idx="334">
                  <c:v>6.6999999999999922</c:v>
                </c:pt>
                <c:pt idx="335">
                  <c:v>6.749999999999992</c:v>
                </c:pt>
                <c:pt idx="336">
                  <c:v>6.7999999999999918</c:v>
                </c:pt>
                <c:pt idx="337">
                  <c:v>6.8499999999999917</c:v>
                </c:pt>
                <c:pt idx="338">
                  <c:v>6.8999999999999915</c:v>
                </c:pt>
                <c:pt idx="339">
                  <c:v>6.9499999999999913</c:v>
                </c:pt>
                <c:pt idx="340">
                  <c:v>6.9999999999999911</c:v>
                </c:pt>
                <c:pt idx="341">
                  <c:v>7.0499999999999909</c:v>
                </c:pt>
                <c:pt idx="342">
                  <c:v>7.0999999999999908</c:v>
                </c:pt>
                <c:pt idx="343">
                  <c:v>7.1499999999999906</c:v>
                </c:pt>
                <c:pt idx="344">
                  <c:v>7.1999999999999904</c:v>
                </c:pt>
                <c:pt idx="345">
                  <c:v>7.2499999999999902</c:v>
                </c:pt>
                <c:pt idx="346">
                  <c:v>7.2999999999999901</c:v>
                </c:pt>
                <c:pt idx="347">
                  <c:v>7.3499999999999899</c:v>
                </c:pt>
                <c:pt idx="348">
                  <c:v>7.3999999999999897</c:v>
                </c:pt>
                <c:pt idx="349">
                  <c:v>7.4499999999999895</c:v>
                </c:pt>
                <c:pt idx="350">
                  <c:v>7.4999999999999893</c:v>
                </c:pt>
                <c:pt idx="351">
                  <c:v>7.5499999999999892</c:v>
                </c:pt>
                <c:pt idx="352">
                  <c:v>7.599999999999989</c:v>
                </c:pt>
                <c:pt idx="353">
                  <c:v>7.6499999999999888</c:v>
                </c:pt>
                <c:pt idx="354">
                  <c:v>7.6999999999999886</c:v>
                </c:pt>
                <c:pt idx="355">
                  <c:v>7.7499999999999885</c:v>
                </c:pt>
                <c:pt idx="356">
                  <c:v>7.7999999999999883</c:v>
                </c:pt>
                <c:pt idx="357">
                  <c:v>7.8499999999999881</c:v>
                </c:pt>
                <c:pt idx="358">
                  <c:v>7.8999999999999879</c:v>
                </c:pt>
                <c:pt idx="359">
                  <c:v>7.9499999999999877</c:v>
                </c:pt>
                <c:pt idx="360">
                  <c:v>7.9999999999999876</c:v>
                </c:pt>
                <c:pt idx="361">
                  <c:v>8.0499999999999883</c:v>
                </c:pt>
                <c:pt idx="362">
                  <c:v>8.099999999999989</c:v>
                </c:pt>
                <c:pt idx="363">
                  <c:v>8.1499999999999897</c:v>
                </c:pt>
                <c:pt idx="364">
                  <c:v>8.1999999999999904</c:v>
                </c:pt>
                <c:pt idx="365">
                  <c:v>8.2499999999999911</c:v>
                </c:pt>
                <c:pt idx="366">
                  <c:v>8.2999999999999918</c:v>
                </c:pt>
                <c:pt idx="367">
                  <c:v>8.3499999999999925</c:v>
                </c:pt>
                <c:pt idx="368">
                  <c:v>8.3999999999999932</c:v>
                </c:pt>
                <c:pt idx="369">
                  <c:v>8.449999999999994</c:v>
                </c:pt>
                <c:pt idx="370">
                  <c:v>8.4999999999999947</c:v>
                </c:pt>
                <c:pt idx="371">
                  <c:v>8.5499999999999954</c:v>
                </c:pt>
                <c:pt idx="372">
                  <c:v>8.5999999999999961</c:v>
                </c:pt>
                <c:pt idx="373">
                  <c:v>8.6499999999999968</c:v>
                </c:pt>
                <c:pt idx="374">
                  <c:v>8.6999999999999975</c:v>
                </c:pt>
                <c:pt idx="375">
                  <c:v>8.7499999999999982</c:v>
                </c:pt>
                <c:pt idx="376">
                  <c:v>8.7999999999999989</c:v>
                </c:pt>
                <c:pt idx="377">
                  <c:v>8.85</c:v>
                </c:pt>
                <c:pt idx="378">
                  <c:v>8.9</c:v>
                </c:pt>
                <c:pt idx="379">
                  <c:v>8.9500000000000011</c:v>
                </c:pt>
                <c:pt idx="380">
                  <c:v>9.0000000000000018</c:v>
                </c:pt>
                <c:pt idx="381">
                  <c:v>9.0500000000000025</c:v>
                </c:pt>
                <c:pt idx="382">
                  <c:v>9.1000000000000032</c:v>
                </c:pt>
                <c:pt idx="383">
                  <c:v>9.1500000000000039</c:v>
                </c:pt>
                <c:pt idx="384">
                  <c:v>9.2000000000000046</c:v>
                </c:pt>
                <c:pt idx="385">
                  <c:v>9.2500000000000053</c:v>
                </c:pt>
                <c:pt idx="386">
                  <c:v>9.300000000000006</c:v>
                </c:pt>
                <c:pt idx="387">
                  <c:v>9.3500000000000068</c:v>
                </c:pt>
                <c:pt idx="388">
                  <c:v>9.4000000000000075</c:v>
                </c:pt>
                <c:pt idx="389">
                  <c:v>9.4500000000000082</c:v>
                </c:pt>
                <c:pt idx="390">
                  <c:v>9.5000000000000089</c:v>
                </c:pt>
                <c:pt idx="391">
                  <c:v>9.5500000000000096</c:v>
                </c:pt>
                <c:pt idx="392">
                  <c:v>9.6000000000000103</c:v>
                </c:pt>
                <c:pt idx="393">
                  <c:v>9.650000000000011</c:v>
                </c:pt>
                <c:pt idx="394">
                  <c:v>9.7000000000000117</c:v>
                </c:pt>
                <c:pt idx="395">
                  <c:v>9.7500000000000124</c:v>
                </c:pt>
                <c:pt idx="396">
                  <c:v>9.8000000000000131</c:v>
                </c:pt>
                <c:pt idx="397">
                  <c:v>9.8500000000000139</c:v>
                </c:pt>
                <c:pt idx="398">
                  <c:v>9.9000000000000146</c:v>
                </c:pt>
                <c:pt idx="399">
                  <c:v>9.9500000000000153</c:v>
                </c:pt>
                <c:pt idx="400">
                  <c:v>10.000000000000016</c:v>
                </c:pt>
              </c:numCache>
            </c:numRef>
          </c:xVal>
          <c:yVal>
            <c:numRef>
              <c:f>'Distribuição Normal'!$E$7:$E$407</c:f>
              <c:numCache>
                <c:formatCode>0.00000000000000</c:formatCode>
                <c:ptCount val="401"/>
                <c:pt idx="0">
                  <c:v>7.6945986267064199E-23</c:v>
                </c:pt>
                <c:pt idx="1">
                  <c:v>1.267040052182252E-22</c:v>
                </c:pt>
                <c:pt idx="2">
                  <c:v>2.0811768202028542E-22</c:v>
                </c:pt>
                <c:pt idx="3">
                  <c:v>3.4099018662801398E-22</c:v>
                </c:pt>
                <c:pt idx="4">
                  <c:v>5.5730000227208887E-22</c:v>
                </c:pt>
                <c:pt idx="5">
                  <c:v>9.0855343119769889E-22</c:v>
                </c:pt>
                <c:pt idx="6">
                  <c:v>1.4774954927043173E-21</c:v>
                </c:pt>
                <c:pt idx="7">
                  <c:v>2.396713489855205E-21</c:v>
                </c:pt>
                <c:pt idx="8">
                  <c:v>3.878111931747154E-21</c:v>
                </c:pt>
                <c:pt idx="9">
                  <c:v>6.2594881692605469E-21</c:v>
                </c:pt>
                <c:pt idx="10">
                  <c:v>1.0077935394300726E-20</c:v>
                </c:pt>
                <c:pt idx="11">
                  <c:v>1.618521902163042E-20</c:v>
                </c:pt>
                <c:pt idx="12">
                  <c:v>2.592864701100592E-20</c:v>
                </c:pt>
                <c:pt idx="13">
                  <c:v>4.1433859946963836E-20</c:v>
                </c:pt>
                <c:pt idx="14">
                  <c:v>6.6045798607399656E-20</c:v>
                </c:pt>
                <c:pt idx="15">
                  <c:v>1.0501449829971414E-19</c:v>
                </c:pt>
                <c:pt idx="16">
                  <c:v>1.6655880323800946E-19</c:v>
                </c:pt>
                <c:pt idx="17">
                  <c:v>2.6351187138745671E-19</c:v>
                </c:pt>
                <c:pt idx="18">
                  <c:v>4.1585989791156335E-19</c:v>
                </c:pt>
                <c:pt idx="19">
                  <c:v>6.5464847990226754E-19</c:v>
                </c:pt>
                <c:pt idx="20">
                  <c:v>1.027977357167023E-18</c:v>
                </c:pt>
                <c:pt idx="21">
                  <c:v>1.6101754378818057E-18</c:v>
                </c:pt>
                <c:pt idx="22">
                  <c:v>2.5158057769517622E-18</c:v>
                </c:pt>
                <c:pt idx="23">
                  <c:v>3.9209859525646999E-18</c:v>
                </c:pt>
                <c:pt idx="24">
                  <c:v>6.0957581295633718E-18</c:v>
                </c:pt>
                <c:pt idx="25">
                  <c:v>9.4531038819043306E-18</c:v>
                </c:pt>
                <c:pt idx="26">
                  <c:v>1.4622963575008764E-17</c:v>
                </c:pt>
                <c:pt idx="27">
                  <c:v>2.2563716255210183E-17</c:v>
                </c:pt>
                <c:pt idx="28">
                  <c:v>3.4729627485667998E-17</c:v>
                </c:pt>
                <c:pt idx="29">
                  <c:v>5.3321687358243564E-17</c:v>
                </c:pt>
                <c:pt idx="30">
                  <c:v>8.1662356316710589E-17</c:v>
                </c:pt>
                <c:pt idx="31">
                  <c:v>1.2475391796709752E-16</c:v>
                </c:pt>
                <c:pt idx="32">
                  <c:v>1.9010815379083288E-16</c:v>
                </c:pt>
                <c:pt idx="33">
                  <c:v>2.8897585580304504E-16</c:v>
                </c:pt>
                <c:pt idx="34">
                  <c:v>4.3816394355102289E-16</c:v>
                </c:pt>
                <c:pt idx="35">
                  <c:v>6.627137455970118E-16</c:v>
                </c:pt>
                <c:pt idx="36">
                  <c:v>9.9983787484992402E-16</c:v>
                </c:pt>
                <c:pt idx="37">
                  <c:v>1.5046914517085184E-15</c:v>
                </c:pt>
                <c:pt idx="38">
                  <c:v>2.2588094031548005E-15</c:v>
                </c:pt>
                <c:pt idx="39">
                  <c:v>3.3824079317794245E-15</c:v>
                </c:pt>
                <c:pt idx="40">
                  <c:v>5.052271083538005E-15</c:v>
                </c:pt>
                <c:pt idx="41">
                  <c:v>7.5276872890326186E-15</c:v>
                </c:pt>
                <c:pt idx="42">
                  <c:v>1.118795621435424E-14</c:v>
                </c:pt>
                <c:pt idx="43">
                  <c:v>1.6586479270626639E-14</c:v>
                </c:pt>
                <c:pt idx="44">
                  <c:v>2.4528552856969379E-14</c:v>
                </c:pt>
                <c:pt idx="45">
                  <c:v>3.6182944511132626E-14</c:v>
                </c:pt>
                <c:pt idx="46">
                  <c:v>5.324148372254041E-14</c:v>
                </c:pt>
                <c:pt idx="47">
                  <c:v>7.8146702517716059E-14</c:v>
                </c:pt>
                <c:pt idx="48">
                  <c:v>1.1441564901803647E-13</c:v>
                </c:pt>
                <c:pt idx="49">
                  <c:v>1.670992357038702E-13</c:v>
                </c:pt>
                <c:pt idx="50">
                  <c:v>2.4343205330294771E-13</c:v>
                </c:pt>
                <c:pt idx="51">
                  <c:v>3.5374908476105591E-13</c:v>
                </c:pt>
                <c:pt idx="52">
                  <c:v>5.1277536367976464E-13</c:v>
                </c:pt>
                <c:pt idx="53">
                  <c:v>7.4143526997057054E-13</c:v>
                </c:pt>
                <c:pt idx="54">
                  <c:v>1.0693837871543577E-12</c:v>
                </c:pt>
                <c:pt idx="55">
                  <c:v>1.5385379505615539E-12</c:v>
                </c:pt>
                <c:pt idx="56">
                  <c:v>2.2079899631375395E-12</c:v>
                </c:pt>
                <c:pt idx="57">
                  <c:v>3.1608234614696256E-12</c:v>
                </c:pt>
                <c:pt idx="58">
                  <c:v>4.5135436772062873E-12</c:v>
                </c:pt>
                <c:pt idx="59">
                  <c:v>6.4290872907547425E-12</c:v>
                </c:pt>
                <c:pt idx="60">
                  <c:v>9.1347204083661188E-12</c:v>
                </c:pt>
                <c:pt idx="61">
                  <c:v>1.2946591938321337E-11</c:v>
                </c:pt>
                <c:pt idx="62">
                  <c:v>1.830332217015877E-11</c:v>
                </c:pt>
                <c:pt idx="63">
                  <c:v>2.5811821449990764E-11</c:v>
                </c:pt>
                <c:pt idx="64">
                  <c:v>3.6309615017923685E-11</c:v>
                </c:pt>
                <c:pt idx="65">
                  <c:v>5.0949379588444804E-11</c:v>
                </c:pt>
                <c:pt idx="66">
                  <c:v>7.1313281239971646E-11</c:v>
                </c:pt>
                <c:pt idx="67">
                  <c:v>9.9567179054985259E-11</c:v>
                </c:pt>
                <c:pt idx="68">
                  <c:v>1.3866799941655191E-10</c:v>
                </c:pt>
                <c:pt idx="69">
                  <c:v>1.926418147936193E-10</c:v>
                </c:pt>
                <c:pt idx="70">
                  <c:v>2.6695566147632407E-10</c:v>
                </c:pt>
                <c:pt idx="71">
                  <c:v>3.6901326161250914E-10</c:v>
                </c:pt>
                <c:pt idx="72">
                  <c:v>5.0881402816457616E-10</c:v>
                </c:pt>
                <c:pt idx="73">
                  <c:v>6.9982659485807481E-10</c:v>
                </c:pt>
                <c:pt idx="74">
                  <c:v>9.6014333703136308E-10</c:v>
                </c:pt>
                <c:pt idx="75">
                  <c:v>1.3140018181560614E-9</c:v>
                </c:pt>
                <c:pt idx="76">
                  <c:v>1.7937839079643216E-9</c:v>
                </c:pt>
                <c:pt idx="77">
                  <c:v>2.4426348268073654E-9</c:v>
                </c:pt>
                <c:pt idx="78">
                  <c:v>3.3178842435477173E-9</c:v>
                </c:pt>
                <c:pt idx="79">
                  <c:v>4.4955018310138039E-9</c:v>
                </c:pt>
                <c:pt idx="80">
                  <c:v>6.0758828498240198E-9</c:v>
                </c:pt>
                <c:pt idx="81">
                  <c:v>8.1913384034801613E-9</c:v>
                </c:pt>
                <c:pt idx="82">
                  <c:v>1.1015763624683639E-8</c:v>
                </c:pt>
                <c:pt idx="83">
                  <c:v>1.4777079586481736E-8</c:v>
                </c:pt>
                <c:pt idx="84">
                  <c:v>1.9773196406246918E-8</c:v>
                </c:pt>
                <c:pt idx="85">
                  <c:v>2.6392432035708733E-8</c:v>
                </c:pt>
                <c:pt idx="86">
                  <c:v>3.5139550948208205E-8</c:v>
                </c:pt>
                <c:pt idx="87">
                  <c:v>4.6668867975947702E-8</c:v>
                </c:pt>
                <c:pt idx="88">
                  <c:v>6.1826205001665058E-8</c:v>
                </c:pt>
                <c:pt idx="89">
                  <c:v>8.170190378544062E-8</c:v>
                </c:pt>
                <c:pt idx="90">
                  <c:v>1.0769760042544386E-7</c:v>
                </c:pt>
                <c:pt idx="91">
                  <c:v>1.416100713016261E-7</c:v>
                </c:pt>
                <c:pt idx="92">
                  <c:v>1.8573618445554776E-7</c:v>
                </c:pt>
                <c:pt idx="93">
                  <c:v>2.4300385410807642E-7</c:v>
                </c:pt>
                <c:pt idx="94">
                  <c:v>3.171349216716274E-7</c:v>
                </c:pt>
                <c:pt idx="95">
                  <c:v>4.1284709886303801E-7</c:v>
                </c:pt>
                <c:pt idx="96">
                  <c:v>5.361035344698109E-7</c:v>
                </c:pt>
                <c:pt idx="97">
                  <c:v>6.9442023538559809E-7</c:v>
                </c:pt>
                <c:pt idx="98">
                  <c:v>8.9724351623841188E-7</c:v>
                </c:pt>
                <c:pt idx="99">
                  <c:v>1.1564119035798819E-6</c:v>
                </c:pt>
                <c:pt idx="100">
                  <c:v>1.4867195147344245E-6</c:v>
                </c:pt>
                <c:pt idx="101">
                  <c:v>1.90660090312297E-6</c:v>
                </c:pt>
                <c:pt idx="102">
                  <c:v>2.4389607458935559E-6</c:v>
                </c:pt>
                <c:pt idx="103">
                  <c:v>3.112175579149188E-6</c:v>
                </c:pt>
                <c:pt idx="104">
                  <c:v>3.9612990910323785E-6</c:v>
                </c:pt>
                <c:pt idx="105">
                  <c:v>5.0295072885928291E-6</c:v>
                </c:pt>
                <c:pt idx="106">
                  <c:v>6.3698251788675761E-6</c:v>
                </c:pt>
                <c:pt idx="107">
                  <c:v>8.0471824564928949E-6</c:v>
                </c:pt>
                <c:pt idx="108">
                  <c:v>1.0140852065487461E-5</c:v>
                </c:pt>
                <c:pt idx="109">
                  <c:v>1.2747332381834326E-5</c:v>
                </c:pt>
                <c:pt idx="110">
                  <c:v>1.5983741106906555E-5</c:v>
                </c:pt>
                <c:pt idx="111">
                  <c:v>1.9991796706924139E-5</c:v>
                </c:pt>
                <c:pt idx="112">
                  <c:v>2.4942471290055172E-5</c:v>
                </c:pt>
                <c:pt idx="113">
                  <c:v>3.1041407057852198E-5</c:v>
                </c:pt>
                <c:pt idx="114">
                  <c:v>3.8535196742089454E-5</c:v>
                </c:pt>
                <c:pt idx="115">
                  <c:v>4.7718636541207832E-5</c:v>
                </c:pt>
                <c:pt idx="116">
                  <c:v>5.8943067756543311E-5</c:v>
                </c:pt>
                <c:pt idx="117">
                  <c:v>7.2625930302256593E-5</c:v>
                </c:pt>
                <c:pt idx="118">
                  <c:v>8.9261657177137847E-5</c:v>
                </c:pt>
                <c:pt idx="119">
                  <c:v>1.0943404343980658E-4</c:v>
                </c:pt>
                <c:pt idx="120">
                  <c:v>1.338302257648925E-4</c:v>
                </c:pt>
                <c:pt idx="121">
                  <c:v>1.6325640876625055E-4</c:v>
                </c:pt>
                <c:pt idx="122">
                  <c:v>1.9865547139278258E-4</c:v>
                </c:pt>
                <c:pt idx="123">
                  <c:v>2.4112658022600522E-4</c:v>
                </c:pt>
                <c:pt idx="124">
                  <c:v>2.9194692579147426E-4</c:v>
                </c:pt>
                <c:pt idx="125">
                  <c:v>3.5259568236746167E-4</c:v>
                </c:pt>
                <c:pt idx="126">
                  <c:v>4.2478027055077106E-4</c:v>
                </c:pt>
                <c:pt idx="127">
                  <c:v>5.1046497434420826E-4</c:v>
                </c:pt>
                <c:pt idx="128">
                  <c:v>6.1190193011379857E-4</c:v>
                </c:pt>
                <c:pt idx="129">
                  <c:v>7.3166446283034082E-4</c:v>
                </c:pt>
                <c:pt idx="130">
                  <c:v>8.7268269504579572E-4</c:v>
                </c:pt>
                <c:pt idx="131">
                  <c:v>1.038281295661452E-3</c:v>
                </c:pt>
                <c:pt idx="132">
                  <c:v>1.2322191684730657E-3</c:v>
                </c:pt>
                <c:pt idx="133">
                  <c:v>1.4587308046668003E-3</c:v>
                </c:pt>
                <c:pt idx="134">
                  <c:v>1.7225689390537424E-3</c:v>
                </c:pt>
                <c:pt idx="135">
                  <c:v>2.0290480572998384E-3</c:v>
                </c:pt>
                <c:pt idx="136">
                  <c:v>2.3840882014649232E-3</c:v>
                </c:pt>
                <c:pt idx="137">
                  <c:v>2.7942584148795365E-3</c:v>
                </c:pt>
                <c:pt idx="138">
                  <c:v>3.2668190562000227E-3</c:v>
                </c:pt>
                <c:pt idx="139">
                  <c:v>3.8097620982219219E-3</c:v>
                </c:pt>
                <c:pt idx="140">
                  <c:v>4.4318484119381376E-3</c:v>
                </c:pt>
                <c:pt idx="141">
                  <c:v>5.142640923054085E-3</c:v>
                </c:pt>
                <c:pt idx="142">
                  <c:v>5.9525324197760177E-3</c:v>
                </c:pt>
                <c:pt idx="143">
                  <c:v>6.872766690614155E-3</c:v>
                </c:pt>
                <c:pt idx="144">
                  <c:v>7.9154515829801646E-3</c:v>
                </c:pt>
                <c:pt idx="145">
                  <c:v>9.0935625015912749E-3</c:v>
                </c:pt>
                <c:pt idx="146">
                  <c:v>1.042093481442284E-2</c:v>
                </c:pt>
                <c:pt idx="147">
                  <c:v>1.1912243607605448E-2</c:v>
                </c:pt>
                <c:pt idx="148">
                  <c:v>1.3582969233685915E-2</c:v>
                </c:pt>
                <c:pt idx="149">
                  <c:v>1.544934713439549E-2</c:v>
                </c:pt>
                <c:pt idx="150">
                  <c:v>1.7528300493568887E-2</c:v>
                </c:pt>
                <c:pt idx="151">
                  <c:v>1.9837354391795708E-2</c:v>
                </c:pt>
                <c:pt idx="152">
                  <c:v>2.2394530294843309E-2</c:v>
                </c:pt>
                <c:pt idx="153">
                  <c:v>2.521821991519483E-2</c:v>
                </c:pt>
                <c:pt idx="154">
                  <c:v>2.8327037741601651E-2</c:v>
                </c:pt>
                <c:pt idx="155">
                  <c:v>3.1739651835667924E-2</c:v>
                </c:pt>
                <c:pt idx="156">
                  <c:v>3.547459284623198E-2</c:v>
                </c:pt>
                <c:pt idx="157">
                  <c:v>3.9550041589370782E-2</c:v>
                </c:pt>
                <c:pt idx="158">
                  <c:v>4.3983595980427795E-2</c:v>
                </c:pt>
                <c:pt idx="159">
                  <c:v>4.8792018579183395E-2</c:v>
                </c:pt>
                <c:pt idx="160">
                  <c:v>5.3990966513188743E-2</c:v>
                </c:pt>
                <c:pt idx="161">
                  <c:v>5.9594706068816818E-2</c:v>
                </c:pt>
                <c:pt idx="162">
                  <c:v>6.5615814774677414E-2</c:v>
                </c:pt>
                <c:pt idx="163">
                  <c:v>7.2064874336218859E-2</c:v>
                </c:pt>
                <c:pt idx="164">
                  <c:v>7.8950158300895107E-2</c:v>
                </c:pt>
                <c:pt idx="165">
                  <c:v>8.6277318826512517E-2</c:v>
                </c:pt>
                <c:pt idx="166">
                  <c:v>9.4049077376888016E-2</c:v>
                </c:pt>
                <c:pt idx="167">
                  <c:v>0.10226492456397913</c:v>
                </c:pt>
                <c:pt idx="168">
                  <c:v>0.11092083467945676</c:v>
                </c:pt>
                <c:pt idx="169">
                  <c:v>0.12000900069698686</c:v>
                </c:pt>
                <c:pt idx="170">
                  <c:v>0.12951759566589308</c:v>
                </c:pt>
                <c:pt idx="171">
                  <c:v>0.13943056644536164</c:v>
                </c:pt>
                <c:pt idx="172">
                  <c:v>0.14972746563574635</c:v>
                </c:pt>
                <c:pt idx="173">
                  <c:v>0.16038332734192112</c:v>
                </c:pt>
                <c:pt idx="174">
                  <c:v>0.17136859204780894</c:v>
                </c:pt>
                <c:pt idx="175">
                  <c:v>0.18264908538902352</c:v>
                </c:pt>
                <c:pt idx="176">
                  <c:v>0.19418605498321462</c:v>
                </c:pt>
                <c:pt idx="177">
                  <c:v>0.20593626871997647</c:v>
                </c:pt>
                <c:pt idx="178">
                  <c:v>0.2178521770325523</c:v>
                </c:pt>
                <c:pt idx="179">
                  <c:v>0.22988214068423479</c:v>
                </c:pt>
                <c:pt idx="180">
                  <c:v>0.24197072451914514</c:v>
                </c:pt>
                <c:pt idx="181">
                  <c:v>0.2540590564691908</c:v>
                </c:pt>
                <c:pt idx="182">
                  <c:v>0.26608524989875659</c:v>
                </c:pt>
                <c:pt idx="183">
                  <c:v>0.27798488613099825</c:v>
                </c:pt>
                <c:pt idx="184">
                  <c:v>0.28969155276148451</c:v>
                </c:pt>
                <c:pt idx="185">
                  <c:v>0.3011374321548061</c:v>
                </c:pt>
                <c:pt idx="186">
                  <c:v>0.31225393336676294</c:v>
                </c:pt>
                <c:pt idx="187">
                  <c:v>0.32297235966791588</c:v>
                </c:pt>
                <c:pt idx="188">
                  <c:v>0.33322460289180122</c:v>
                </c:pt>
                <c:pt idx="189">
                  <c:v>0.3429438550193854</c:v>
                </c:pt>
                <c:pt idx="190">
                  <c:v>0.35206532676430086</c:v>
                </c:pt>
                <c:pt idx="191">
                  <c:v>0.36052696246164917</c:v>
                </c:pt>
                <c:pt idx="192">
                  <c:v>0.36827014030332444</c:v>
                </c:pt>
                <c:pt idx="193">
                  <c:v>0.37524034691693892</c:v>
                </c:pt>
                <c:pt idx="194">
                  <c:v>0.38138781546052497</c:v>
                </c:pt>
                <c:pt idx="195">
                  <c:v>0.38666811680284996</c:v>
                </c:pt>
                <c:pt idx="196">
                  <c:v>0.39104269397545649</c:v>
                </c:pt>
                <c:pt idx="197">
                  <c:v>0.39447933090788939</c:v>
                </c:pt>
                <c:pt idx="198">
                  <c:v>0.39695254747701209</c:v>
                </c:pt>
                <c:pt idx="199">
                  <c:v>0.39844391409476415</c:v>
                </c:pt>
                <c:pt idx="200">
                  <c:v>0.3989422804014327</c:v>
                </c:pt>
                <c:pt idx="201">
                  <c:v>0.39844391409476387</c:v>
                </c:pt>
                <c:pt idx="202">
                  <c:v>0.39695254747701147</c:v>
                </c:pt>
                <c:pt idx="203">
                  <c:v>0.39447933090788845</c:v>
                </c:pt>
                <c:pt idx="204">
                  <c:v>0.39104269397545532</c:v>
                </c:pt>
                <c:pt idx="205">
                  <c:v>0.38666811680284852</c:v>
                </c:pt>
                <c:pt idx="206">
                  <c:v>0.38138781546052325</c:v>
                </c:pt>
                <c:pt idx="207">
                  <c:v>0.37524034691693692</c:v>
                </c:pt>
                <c:pt idx="208">
                  <c:v>0.36827014030332222</c:v>
                </c:pt>
                <c:pt idx="209">
                  <c:v>0.36052696246164673</c:v>
                </c:pt>
                <c:pt idx="210">
                  <c:v>0.35206532676429814</c:v>
                </c:pt>
                <c:pt idx="211">
                  <c:v>0.34294385501938246</c:v>
                </c:pt>
                <c:pt idx="212">
                  <c:v>0.33322460289179812</c:v>
                </c:pt>
                <c:pt idx="213">
                  <c:v>0.32297235966791266</c:v>
                </c:pt>
                <c:pt idx="214">
                  <c:v>0.31225393336675961</c:v>
                </c:pt>
                <c:pt idx="215">
                  <c:v>0.30113743215480265</c:v>
                </c:pt>
                <c:pt idx="216">
                  <c:v>0.2896915527614809</c:v>
                </c:pt>
                <c:pt idx="217">
                  <c:v>0.27798488613099459</c:v>
                </c:pt>
                <c:pt idx="218">
                  <c:v>0.26608524989875293</c:v>
                </c:pt>
                <c:pt idx="219">
                  <c:v>0.25405905646918708</c:v>
                </c:pt>
                <c:pt idx="220">
                  <c:v>0.24197072451914142</c:v>
                </c:pt>
                <c:pt idx="221">
                  <c:v>0.2298821406842311</c:v>
                </c:pt>
                <c:pt idx="222">
                  <c:v>0.21785217703254864</c:v>
                </c:pt>
                <c:pt idx="223">
                  <c:v>0.20593626871997284</c:v>
                </c:pt>
                <c:pt idx="224">
                  <c:v>0.19418605498321104</c:v>
                </c:pt>
                <c:pt idx="225">
                  <c:v>0.18264908538902005</c:v>
                </c:pt>
                <c:pt idx="226">
                  <c:v>0.17136859204780552</c:v>
                </c:pt>
                <c:pt idx="227">
                  <c:v>0.16038332734191779</c:v>
                </c:pt>
                <c:pt idx="228">
                  <c:v>0.14972746563574313</c:v>
                </c:pt>
                <c:pt idx="229">
                  <c:v>0.13943056644535856</c:v>
                </c:pt>
                <c:pt idx="230">
                  <c:v>0.12951759566589011</c:v>
                </c:pt>
                <c:pt idx="231">
                  <c:v>0.120009000696984</c:v>
                </c:pt>
                <c:pt idx="232">
                  <c:v>0.11092083467945406</c:v>
                </c:pt>
                <c:pt idx="233">
                  <c:v>0.10226492456397657</c:v>
                </c:pt>
                <c:pt idx="234">
                  <c:v>9.4049077376885545E-2</c:v>
                </c:pt>
                <c:pt idx="235">
                  <c:v>8.6277318826510213E-2</c:v>
                </c:pt>
                <c:pt idx="236">
                  <c:v>7.8950158300892928E-2</c:v>
                </c:pt>
                <c:pt idx="237">
                  <c:v>7.2064874336216833E-2</c:v>
                </c:pt>
                <c:pt idx="238">
                  <c:v>6.5615814774675485E-2</c:v>
                </c:pt>
                <c:pt idx="239">
                  <c:v>5.9594706068815041E-2</c:v>
                </c:pt>
                <c:pt idx="240">
                  <c:v>5.3990966513187098E-2</c:v>
                </c:pt>
                <c:pt idx="241">
                  <c:v>4.8792018579181876E-2</c:v>
                </c:pt>
                <c:pt idx="242">
                  <c:v>4.3983595980426414E-2</c:v>
                </c:pt>
                <c:pt idx="243">
                  <c:v>3.9550041589369499E-2</c:v>
                </c:pt>
                <c:pt idx="244">
                  <c:v>3.5474592846230793E-2</c:v>
                </c:pt>
                <c:pt idx="245">
                  <c:v>3.1739651835666856E-2</c:v>
                </c:pt>
                <c:pt idx="246">
                  <c:v>2.8327037741600673E-2</c:v>
                </c:pt>
                <c:pt idx="247">
                  <c:v>2.5218219915193945E-2</c:v>
                </c:pt>
                <c:pt idx="248">
                  <c:v>2.2394530294842493E-2</c:v>
                </c:pt>
                <c:pt idx="249">
                  <c:v>1.9837354391794969E-2</c:v>
                </c:pt>
                <c:pt idx="250">
                  <c:v>1.7528300493568228E-2</c:v>
                </c:pt>
                <c:pt idx="251">
                  <c:v>1.54493471343949E-2</c:v>
                </c:pt>
                <c:pt idx="252">
                  <c:v>1.3582969233685379E-2</c:v>
                </c:pt>
                <c:pt idx="253">
                  <c:v>1.1912243607604973E-2</c:v>
                </c:pt>
                <c:pt idx="254">
                  <c:v>1.0420934814422415E-2</c:v>
                </c:pt>
                <c:pt idx="255">
                  <c:v>9.0935625015909002E-3</c:v>
                </c:pt>
                <c:pt idx="256">
                  <c:v>7.9154515829798315E-3</c:v>
                </c:pt>
                <c:pt idx="257">
                  <c:v>6.8727666906138549E-3</c:v>
                </c:pt>
                <c:pt idx="258">
                  <c:v>5.9525324197757584E-3</c:v>
                </c:pt>
                <c:pt idx="259">
                  <c:v>5.1426409230538568E-3</c:v>
                </c:pt>
                <c:pt idx="260">
                  <c:v>4.4318484119379364E-3</c:v>
                </c:pt>
                <c:pt idx="261">
                  <c:v>3.8097620982217462E-3</c:v>
                </c:pt>
                <c:pt idx="262">
                  <c:v>3.2668190561998692E-3</c:v>
                </c:pt>
                <c:pt idx="263">
                  <c:v>2.7942584148794051E-3</c:v>
                </c:pt>
                <c:pt idx="264">
                  <c:v>2.3840882014648066E-3</c:v>
                </c:pt>
                <c:pt idx="265">
                  <c:v>2.029048057299739E-3</c:v>
                </c:pt>
                <c:pt idx="266">
                  <c:v>1.7225689390536552E-3</c:v>
                </c:pt>
                <c:pt idx="267">
                  <c:v>1.4587308046667266E-3</c:v>
                </c:pt>
                <c:pt idx="268">
                  <c:v>1.2322191684730024E-3</c:v>
                </c:pt>
                <c:pt idx="269">
                  <c:v>1.0382812956613973E-3</c:v>
                </c:pt>
                <c:pt idx="270">
                  <c:v>8.726826950457492E-4</c:v>
                </c:pt>
                <c:pt idx="271">
                  <c:v>7.3166446283030179E-4</c:v>
                </c:pt>
                <c:pt idx="272">
                  <c:v>6.1190193011376539E-4</c:v>
                </c:pt>
                <c:pt idx="273">
                  <c:v>5.1046497434417964E-4</c:v>
                </c:pt>
                <c:pt idx="274">
                  <c:v>4.2478027055074731E-4</c:v>
                </c:pt>
                <c:pt idx="275">
                  <c:v>3.5259568236744199E-4</c:v>
                </c:pt>
                <c:pt idx="276">
                  <c:v>2.919469257914574E-4</c:v>
                </c:pt>
                <c:pt idx="277">
                  <c:v>2.4112658022599134E-4</c:v>
                </c:pt>
                <c:pt idx="278">
                  <c:v>1.9865547139277093E-4</c:v>
                </c:pt>
                <c:pt idx="279">
                  <c:v>1.6325640876624082E-4</c:v>
                </c:pt>
                <c:pt idx="280">
                  <c:v>1.3383022576488442E-4</c:v>
                </c:pt>
                <c:pt idx="281">
                  <c:v>1.0943404343979977E-4</c:v>
                </c:pt>
                <c:pt idx="282">
                  <c:v>8.9261657177132304E-5</c:v>
                </c:pt>
                <c:pt idx="283">
                  <c:v>7.2625930302252066E-5</c:v>
                </c:pt>
                <c:pt idx="284">
                  <c:v>5.8943067756539645E-5</c:v>
                </c:pt>
                <c:pt idx="285">
                  <c:v>4.7718636541204782E-5</c:v>
                </c:pt>
                <c:pt idx="286">
                  <c:v>3.8535196742086994E-5</c:v>
                </c:pt>
                <c:pt idx="287">
                  <c:v>3.1041407057850158E-5</c:v>
                </c:pt>
                <c:pt idx="288">
                  <c:v>2.4942471290053535E-5</c:v>
                </c:pt>
                <c:pt idx="289">
                  <c:v>1.9991796706922791E-5</c:v>
                </c:pt>
                <c:pt idx="290">
                  <c:v>1.5983741106905475E-5</c:v>
                </c:pt>
                <c:pt idx="291">
                  <c:v>1.2747332381833466E-5</c:v>
                </c:pt>
                <c:pt idx="292">
                  <c:v>1.0140852065486758E-5</c:v>
                </c:pt>
                <c:pt idx="293">
                  <c:v>8.0471824564923223E-6</c:v>
                </c:pt>
                <c:pt idx="294">
                  <c:v>6.3698251788671238E-6</c:v>
                </c:pt>
                <c:pt idx="295">
                  <c:v>5.0295072885924632E-6</c:v>
                </c:pt>
                <c:pt idx="296">
                  <c:v>3.9612990910320965E-6</c:v>
                </c:pt>
                <c:pt idx="297">
                  <c:v>3.1121755791489614E-6</c:v>
                </c:pt>
                <c:pt idx="298">
                  <c:v>2.4389607458933738E-6</c:v>
                </c:pt>
                <c:pt idx="299">
                  <c:v>1.9066009031228277E-6</c:v>
                </c:pt>
                <c:pt idx="300">
                  <c:v>1.486719514734311E-6</c:v>
                </c:pt>
                <c:pt idx="301">
                  <c:v>1.1564119035797936E-6</c:v>
                </c:pt>
                <c:pt idx="302">
                  <c:v>8.9724351623834327E-7</c:v>
                </c:pt>
                <c:pt idx="303">
                  <c:v>6.9442023538554377E-7</c:v>
                </c:pt>
                <c:pt idx="304">
                  <c:v>5.3610353446976897E-7</c:v>
                </c:pt>
                <c:pt idx="305">
                  <c:v>4.1284709886300577E-7</c:v>
                </c:pt>
                <c:pt idx="306">
                  <c:v>3.1713492167160204E-7</c:v>
                </c:pt>
                <c:pt idx="307">
                  <c:v>2.43003854108057E-7</c:v>
                </c:pt>
                <c:pt idx="308">
                  <c:v>1.8573618445553259E-7</c:v>
                </c:pt>
                <c:pt idx="309">
                  <c:v>1.4161007130161454E-7</c:v>
                </c:pt>
                <c:pt idx="310">
                  <c:v>1.0769760042543488E-7</c:v>
                </c:pt>
                <c:pt idx="311">
                  <c:v>8.1701903785433791E-8</c:v>
                </c:pt>
                <c:pt idx="312">
                  <c:v>6.1826205001659777E-8</c:v>
                </c:pt>
                <c:pt idx="313">
                  <c:v>4.6668867975943725E-8</c:v>
                </c:pt>
                <c:pt idx="314">
                  <c:v>3.5139550948205214E-8</c:v>
                </c:pt>
                <c:pt idx="315">
                  <c:v>2.639243203570639E-8</c:v>
                </c:pt>
                <c:pt idx="316">
                  <c:v>1.9773196406245234E-8</c:v>
                </c:pt>
                <c:pt idx="317">
                  <c:v>1.4777079586480421E-8</c:v>
                </c:pt>
                <c:pt idx="318">
                  <c:v>1.1015763624682661E-8</c:v>
                </c:pt>
                <c:pt idx="319">
                  <c:v>8.191338403479435E-9</c:v>
                </c:pt>
                <c:pt idx="320">
                  <c:v>6.0758828498234805E-9</c:v>
                </c:pt>
                <c:pt idx="321">
                  <c:v>4.4955018310133886E-9</c:v>
                </c:pt>
                <c:pt idx="322">
                  <c:v>3.3178842435474112E-9</c:v>
                </c:pt>
                <c:pt idx="323">
                  <c:v>2.44263482680714E-9</c:v>
                </c:pt>
                <c:pt idx="324">
                  <c:v>1.7937839079641497E-9</c:v>
                </c:pt>
                <c:pt idx="325">
                  <c:v>1.3140018181559353E-9</c:v>
                </c:pt>
                <c:pt idx="326">
                  <c:v>9.6014333703127106E-10</c:v>
                </c:pt>
                <c:pt idx="327">
                  <c:v>6.9982659485800771E-10</c:v>
                </c:pt>
                <c:pt idx="328">
                  <c:v>5.0881402816452736E-10</c:v>
                </c:pt>
                <c:pt idx="329">
                  <c:v>3.6901326161247243E-10</c:v>
                </c:pt>
                <c:pt idx="330">
                  <c:v>2.6695566147629755E-10</c:v>
                </c:pt>
                <c:pt idx="331">
                  <c:v>1.9264181479360018E-10</c:v>
                </c:pt>
                <c:pt idx="332">
                  <c:v>1.3866799941653813E-10</c:v>
                </c:pt>
                <c:pt idx="333">
                  <c:v>9.9567179054975346E-11</c:v>
                </c:pt>
                <c:pt idx="334">
                  <c:v>7.1313281239964564E-11</c:v>
                </c:pt>
                <c:pt idx="335">
                  <c:v>5.094937958843955E-11</c:v>
                </c:pt>
                <c:pt idx="336">
                  <c:v>3.6309615017919943E-11</c:v>
                </c:pt>
                <c:pt idx="337">
                  <c:v>2.5811821449988105E-11</c:v>
                </c:pt>
                <c:pt idx="338">
                  <c:v>1.8303322170156819E-11</c:v>
                </c:pt>
                <c:pt idx="339">
                  <c:v>1.2946591938319958E-11</c:v>
                </c:pt>
                <c:pt idx="340">
                  <c:v>9.1347204083651785E-12</c:v>
                </c:pt>
                <c:pt idx="341">
                  <c:v>6.4290872907540567E-12</c:v>
                </c:pt>
                <c:pt idx="342">
                  <c:v>4.5135436772058066E-12</c:v>
                </c:pt>
                <c:pt idx="343">
                  <c:v>3.1608234614692775E-12</c:v>
                </c:pt>
                <c:pt idx="344">
                  <c:v>2.2079899631372964E-12</c:v>
                </c:pt>
                <c:pt idx="345">
                  <c:v>1.5385379505613843E-12</c:v>
                </c:pt>
                <c:pt idx="346">
                  <c:v>1.0693837871542399E-12</c:v>
                </c:pt>
                <c:pt idx="347">
                  <c:v>7.4143526997048885E-13</c:v>
                </c:pt>
                <c:pt idx="348">
                  <c:v>5.1277536367970638E-13</c:v>
                </c:pt>
                <c:pt idx="349">
                  <c:v>3.5374908476101699E-13</c:v>
                </c:pt>
                <c:pt idx="350">
                  <c:v>2.4343205330292004E-13</c:v>
                </c:pt>
                <c:pt idx="351">
                  <c:v>1.6709923570385119E-13</c:v>
                </c:pt>
                <c:pt idx="352">
                  <c:v>1.1441564901802304E-13</c:v>
                </c:pt>
                <c:pt idx="353">
                  <c:v>7.8146702517706908E-14</c:v>
                </c:pt>
                <c:pt idx="354">
                  <c:v>5.3241483722534351E-14</c:v>
                </c:pt>
                <c:pt idx="355">
                  <c:v>3.6182944511128385E-14</c:v>
                </c:pt>
                <c:pt idx="356">
                  <c:v>2.4528552856966504E-14</c:v>
                </c:pt>
                <c:pt idx="357">
                  <c:v>1.6586479270624692E-14</c:v>
                </c:pt>
                <c:pt idx="358">
                  <c:v>1.118795621435289E-14</c:v>
                </c:pt>
                <c:pt idx="359">
                  <c:v>7.5276872890317367E-15</c:v>
                </c:pt>
                <c:pt idx="360">
                  <c:v>5.0522710835373952E-15</c:v>
                </c:pt>
                <c:pt idx="361">
                  <c:v>3.3824079317789914E-15</c:v>
                </c:pt>
                <c:pt idx="362">
                  <c:v>2.2588094031545118E-15</c:v>
                </c:pt>
                <c:pt idx="363">
                  <c:v>1.504691451708326E-15</c:v>
                </c:pt>
                <c:pt idx="364">
                  <c:v>9.9983787484979603E-16</c:v>
                </c:pt>
                <c:pt idx="365">
                  <c:v>6.6271374559692226E-16</c:v>
                </c:pt>
                <c:pt idx="366">
                  <c:v>4.3816394355096688E-16</c:v>
                </c:pt>
                <c:pt idx="367">
                  <c:v>2.8897585580300811E-16</c:v>
                </c:pt>
                <c:pt idx="368">
                  <c:v>1.9010815379080719E-16</c:v>
                </c:pt>
                <c:pt idx="369">
                  <c:v>1.2475391796708069E-16</c:v>
                </c:pt>
                <c:pt idx="370">
                  <c:v>8.166235631669899E-17</c:v>
                </c:pt>
                <c:pt idx="371">
                  <c:v>5.3321687358236365E-17</c:v>
                </c:pt>
                <c:pt idx="372">
                  <c:v>3.4729627485663062E-17</c:v>
                </c:pt>
                <c:pt idx="373">
                  <c:v>2.2563716255206975E-17</c:v>
                </c:pt>
                <c:pt idx="374">
                  <c:v>1.4622963575006788E-17</c:v>
                </c:pt>
                <c:pt idx="375">
                  <c:v>9.4531038819029871E-18</c:v>
                </c:pt>
                <c:pt idx="376">
                  <c:v>6.0957581295625051E-18</c:v>
                </c:pt>
                <c:pt idx="377">
                  <c:v>3.9209859525641429E-18</c:v>
                </c:pt>
                <c:pt idx="378">
                  <c:v>2.5158057769514047E-18</c:v>
                </c:pt>
                <c:pt idx="379">
                  <c:v>1.6101754378815767E-18</c:v>
                </c:pt>
                <c:pt idx="380">
                  <c:v>1.027977357166877E-18</c:v>
                </c:pt>
                <c:pt idx="381">
                  <c:v>6.5464847990217442E-19</c:v>
                </c:pt>
                <c:pt idx="382">
                  <c:v>4.1585989791150129E-19</c:v>
                </c:pt>
                <c:pt idx="383">
                  <c:v>2.635118713874193E-19</c:v>
                </c:pt>
                <c:pt idx="384">
                  <c:v>1.6655880323798462E-19</c:v>
                </c:pt>
                <c:pt idx="385">
                  <c:v>1.0501449829969847E-19</c:v>
                </c:pt>
                <c:pt idx="386">
                  <c:v>6.6045798607389797E-20</c:v>
                </c:pt>
                <c:pt idx="387">
                  <c:v>4.1433859946957661E-20</c:v>
                </c:pt>
                <c:pt idx="388">
                  <c:v>2.5928647011002047E-20</c:v>
                </c:pt>
                <c:pt idx="389">
                  <c:v>1.6185219021628003E-20</c:v>
                </c:pt>
                <c:pt idx="390">
                  <c:v>1.0077935394299151E-20</c:v>
                </c:pt>
                <c:pt idx="391">
                  <c:v>6.2594881692595681E-21</c:v>
                </c:pt>
                <c:pt idx="392">
                  <c:v>3.8781119317465755E-21</c:v>
                </c:pt>
                <c:pt idx="393">
                  <c:v>2.3967134898548304E-21</c:v>
                </c:pt>
                <c:pt idx="394">
                  <c:v>1.4774954927040865E-21</c:v>
                </c:pt>
                <c:pt idx="395">
                  <c:v>9.085534311975567E-22</c:v>
                </c:pt>
                <c:pt idx="396">
                  <c:v>5.5730000227200179E-22</c:v>
                </c:pt>
                <c:pt idx="397">
                  <c:v>3.409901866279583E-22</c:v>
                </c:pt>
                <c:pt idx="398">
                  <c:v>2.0811768202025288E-22</c:v>
                </c:pt>
                <c:pt idx="399">
                  <c:v>1.2670400521820448E-22</c:v>
                </c:pt>
                <c:pt idx="400">
                  <c:v>7.6945986267052162E-23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59-4807-9F4B-25B077B6C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080336"/>
        <c:axId val="606072848"/>
      </c:scatterChart>
      <c:valAx>
        <c:axId val="60608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072848"/>
        <c:crosses val="autoZero"/>
        <c:crossBetween val="midCat"/>
      </c:valAx>
      <c:valAx>
        <c:axId val="6060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60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Histograma!$J$1</c:f>
              <c:strCache>
                <c:ptCount val="1"/>
                <c:pt idx="0">
                  <c:v>Frequência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Histograma!$I$2:$I$11</c:f>
              <c:numCache>
                <c:formatCode>General</c:formatCode>
                <c:ptCount val="10"/>
                <c:pt idx="0">
                  <c:v>21</c:v>
                </c:pt>
                <c:pt idx="1">
                  <c:v>31</c:v>
                </c:pt>
                <c:pt idx="2">
                  <c:v>41</c:v>
                </c:pt>
                <c:pt idx="3">
                  <c:v>51</c:v>
                </c:pt>
                <c:pt idx="4">
                  <c:v>61</c:v>
                </c:pt>
                <c:pt idx="5">
                  <c:v>71</c:v>
                </c:pt>
                <c:pt idx="6">
                  <c:v>81</c:v>
                </c:pt>
                <c:pt idx="7">
                  <c:v>91</c:v>
                </c:pt>
                <c:pt idx="8">
                  <c:v>101</c:v>
                </c:pt>
                <c:pt idx="9">
                  <c:v>111</c:v>
                </c:pt>
              </c:numCache>
            </c:numRef>
          </c:cat>
          <c:val>
            <c:numRef>
              <c:f>Histograma!$J$2:$J$11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6</c:v>
                </c:pt>
                <c:pt idx="3">
                  <c:v>7</c:v>
                </c:pt>
                <c:pt idx="4">
                  <c:v>14</c:v>
                </c:pt>
                <c:pt idx="5">
                  <c:v>10</c:v>
                </c:pt>
                <c:pt idx="6">
                  <c:v>14</c:v>
                </c:pt>
                <c:pt idx="7">
                  <c:v>13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1-473E-96AB-A437BFC82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55068528"/>
        <c:axId val="1955079344"/>
      </c:barChart>
      <c:catAx>
        <c:axId val="195506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5079344"/>
        <c:crosses val="autoZero"/>
        <c:auto val="1"/>
        <c:lblAlgn val="ctr"/>
        <c:lblOffset val="100"/>
        <c:noMultiLvlLbl val="0"/>
      </c:catAx>
      <c:valAx>
        <c:axId val="195507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506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'BoxPlot - Exemplo'!$B$15</c:f>
              <c:strCache>
                <c:ptCount val="1"/>
                <c:pt idx="0">
                  <c:v>Q1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noFill/>
              <a:ln>
                <a:noFill/>
              </a:ln>
            </c:spPr>
          </c:marker>
          <c:val>
            <c:numRef>
              <c:f>'BoxPlot - Exemplo'!$C$15:$H$15</c:f>
              <c:numCache>
                <c:formatCode>_(* #,##0_);_(* \(#,##0\);_(* "-"??_);_(@_)</c:formatCode>
                <c:ptCount val="6"/>
                <c:pt idx="0">
                  <c:v>10968.1775</c:v>
                </c:pt>
                <c:pt idx="1">
                  <c:v>24103.039000000001</c:v>
                </c:pt>
                <c:pt idx="2">
                  <c:v>35791.612950000032</c:v>
                </c:pt>
                <c:pt idx="3">
                  <c:v>41167.900000000045</c:v>
                </c:pt>
                <c:pt idx="4">
                  <c:v>45467.108</c:v>
                </c:pt>
                <c:pt idx="5">
                  <c:v>46346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12-49B4-845A-64374348F16A}"/>
            </c:ext>
          </c:extLst>
        </c:ser>
        <c:ser>
          <c:idx val="1"/>
          <c:order val="1"/>
          <c:tx>
            <c:strRef>
              <c:f>'BoxPlot - Exemplo'!$B$11</c:f>
              <c:strCache>
                <c:ptCount val="1"/>
                <c:pt idx="0">
                  <c:v>máximo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5"/>
            <c:spPr>
              <a:ln>
                <a:solidFill>
                  <a:srgbClr val="000000"/>
                </a:solidFill>
              </a:ln>
            </c:spPr>
          </c:marker>
          <c:val>
            <c:numRef>
              <c:f>'BoxPlot - Exemplo'!$C$11:$H$11</c:f>
              <c:numCache>
                <c:formatCode>_(* #,##0_);_(* \(#,##0\);_(* "-"??_);_(@_)</c:formatCode>
                <c:ptCount val="6"/>
                <c:pt idx="0">
                  <c:v>82268.570200000002</c:v>
                </c:pt>
                <c:pt idx="1">
                  <c:v>82274.509999999995</c:v>
                </c:pt>
                <c:pt idx="2">
                  <c:v>80109.759999999849</c:v>
                </c:pt>
                <c:pt idx="3">
                  <c:v>86423</c:v>
                </c:pt>
                <c:pt idx="4">
                  <c:v>85654</c:v>
                </c:pt>
                <c:pt idx="5">
                  <c:v>84300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12-49B4-845A-64374348F16A}"/>
            </c:ext>
          </c:extLst>
        </c:ser>
        <c:ser>
          <c:idx val="2"/>
          <c:order val="2"/>
          <c:tx>
            <c:strRef>
              <c:f>'BoxPlot - Exemplo'!$B$13</c:f>
              <c:strCache>
                <c:ptCount val="1"/>
                <c:pt idx="0">
                  <c:v>média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val>
            <c:numRef>
              <c:f>'BoxPlot - Exemplo'!$C$13:$H$13</c:f>
              <c:numCache>
                <c:formatCode>_(* #,##0_);_(* \(#,##0\);_(* "-"??_);_(@_)</c:formatCode>
                <c:ptCount val="6"/>
                <c:pt idx="0">
                  <c:v>37597.46263249997</c:v>
                </c:pt>
                <c:pt idx="1">
                  <c:v>52644.957447491623</c:v>
                </c:pt>
                <c:pt idx="2">
                  <c:v>52797.671520895536</c:v>
                </c:pt>
                <c:pt idx="3">
                  <c:v>58059.441942040779</c:v>
                </c:pt>
                <c:pt idx="4">
                  <c:v>58800</c:v>
                </c:pt>
                <c:pt idx="5">
                  <c:v>58456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12-49B4-845A-64374348F16A}"/>
            </c:ext>
          </c:extLst>
        </c:ser>
        <c:ser>
          <c:idx val="3"/>
          <c:order val="3"/>
          <c:tx>
            <c:strRef>
              <c:f>'BoxPlot - Exemplo'!$B$16</c:f>
              <c:strCache>
                <c:ptCount val="1"/>
                <c:pt idx="0">
                  <c:v>Mínimo</c:v>
                </c:pt>
              </c:strCache>
            </c:strRef>
          </c:tx>
          <c:spPr>
            <a:ln>
              <a:noFill/>
            </a:ln>
          </c:spPr>
          <c:marker>
            <c:symbol val="dash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</a:ln>
            </c:spPr>
          </c:marker>
          <c:val>
            <c:numRef>
              <c:f>'BoxPlot - Exemplo'!$C$16:$H$16</c:f>
              <c:numCache>
                <c:formatCode>_(* #,##0_);_(* \(#,##0\);_(* "-"??_);_(@_)</c:formatCode>
                <c:ptCount val="6"/>
                <c:pt idx="0">
                  <c:v>7653</c:v>
                </c:pt>
                <c:pt idx="1">
                  <c:v>9043.9499999999989</c:v>
                </c:pt>
                <c:pt idx="2">
                  <c:v>15721.480000000003</c:v>
                </c:pt>
                <c:pt idx="3">
                  <c:v>17137</c:v>
                </c:pt>
                <c:pt idx="4">
                  <c:v>21789</c:v>
                </c:pt>
                <c:pt idx="5">
                  <c:v>28956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12-49B4-845A-64374348F16A}"/>
            </c:ext>
          </c:extLst>
        </c:ser>
        <c:ser>
          <c:idx val="0"/>
          <c:order val="4"/>
          <c:tx>
            <c:strRef>
              <c:f>'BoxPlot - Exemplo'!$B$12</c:f>
              <c:strCache>
                <c:ptCount val="1"/>
                <c:pt idx="0">
                  <c:v>Q3</c:v>
                </c:pt>
              </c:strCache>
            </c:strRef>
          </c:tx>
          <c:spPr>
            <a:ln w="28575">
              <a:noFill/>
            </a:ln>
          </c:spPr>
          <c:marker>
            <c:symbol val="dash"/>
            <c:size val="5"/>
            <c:spPr>
              <a:noFill/>
              <a:ln>
                <a:noFill/>
              </a:ln>
            </c:spPr>
          </c:marker>
          <c:val>
            <c:numRef>
              <c:f>'BoxPlot - Exemplo'!$C$12:$H$12</c:f>
              <c:numCache>
                <c:formatCode>_(* #,##0_);_(* \(#,##0\);_(* "-"??_);_(@_)</c:formatCode>
                <c:ptCount val="6"/>
                <c:pt idx="0">
                  <c:v>57840.478875000023</c:v>
                </c:pt>
                <c:pt idx="1">
                  <c:v>63618.981050000002</c:v>
                </c:pt>
                <c:pt idx="2">
                  <c:v>63849.308000000012</c:v>
                </c:pt>
                <c:pt idx="3">
                  <c:v>70047.77</c:v>
                </c:pt>
                <c:pt idx="4">
                  <c:v>71021</c:v>
                </c:pt>
                <c:pt idx="5">
                  <c:v>72200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12-49B4-845A-64374348F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upDownBars>
          <c:gapWidth val="150"/>
          <c:upBars/>
          <c:downBars/>
        </c:upDownBars>
        <c:marker val="1"/>
        <c:smooth val="0"/>
        <c:axId val="663470592"/>
        <c:axId val="664852096"/>
      </c:lineChart>
      <c:catAx>
        <c:axId val="663470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4852096"/>
        <c:crosses val="autoZero"/>
        <c:auto val="1"/>
        <c:lblAlgn val="ctr"/>
        <c:lblOffset val="100"/>
        <c:noMultiLvlLbl val="0"/>
      </c:catAx>
      <c:valAx>
        <c:axId val="66485209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663470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58" footer="0.3149606200000005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BoxPlot!$A$8</c:f>
              <c:strCache>
                <c:ptCount val="1"/>
                <c:pt idx="0">
                  <c:v>Q1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BoxPlot!$B$8:$G$8</c:f>
              <c:numCache>
                <c:formatCode>General</c:formatCode>
                <c:ptCount val="6"/>
                <c:pt idx="0">
                  <c:v>21937</c:v>
                </c:pt>
                <c:pt idx="1">
                  <c:v>48207</c:v>
                </c:pt>
                <c:pt idx="2">
                  <c:v>71584</c:v>
                </c:pt>
                <c:pt idx="3">
                  <c:v>82336</c:v>
                </c:pt>
                <c:pt idx="4">
                  <c:v>90935</c:v>
                </c:pt>
                <c:pt idx="5">
                  <c:v>92692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1C2-40E3-AE8B-130278C74E09}"/>
            </c:ext>
          </c:extLst>
        </c:ser>
        <c:ser>
          <c:idx val="0"/>
          <c:order val="1"/>
          <c:tx>
            <c:strRef>
              <c:f>BoxPlot!$A$4</c:f>
              <c:strCache>
                <c:ptCount val="1"/>
                <c:pt idx="0">
                  <c:v>máximo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BoxPlot!$B$4:$G$4</c:f>
              <c:numCache>
                <c:formatCode>General</c:formatCode>
                <c:ptCount val="6"/>
                <c:pt idx="0">
                  <c:v>164538</c:v>
                </c:pt>
                <c:pt idx="1">
                  <c:v>164550</c:v>
                </c:pt>
                <c:pt idx="2">
                  <c:v>160220</c:v>
                </c:pt>
                <c:pt idx="3">
                  <c:v>172846</c:v>
                </c:pt>
                <c:pt idx="4">
                  <c:v>171308</c:v>
                </c:pt>
                <c:pt idx="5">
                  <c:v>168600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2-40E3-AE8B-130278C74E09}"/>
            </c:ext>
          </c:extLst>
        </c:ser>
        <c:ser>
          <c:idx val="3"/>
          <c:order val="3"/>
          <c:tx>
            <c:strRef>
              <c:f>BoxPlot!$A$7</c:f>
              <c:strCache>
                <c:ptCount val="1"/>
                <c:pt idx="0">
                  <c:v>mediana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tx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BoxPlot!$B$7:$G$7</c:f>
              <c:numCache>
                <c:formatCode>General</c:formatCode>
                <c:ptCount val="6"/>
                <c:pt idx="0">
                  <c:v>79747</c:v>
                </c:pt>
                <c:pt idx="1">
                  <c:v>103510</c:v>
                </c:pt>
                <c:pt idx="2">
                  <c:v>103794</c:v>
                </c:pt>
                <c:pt idx="3">
                  <c:v>111435</c:v>
                </c:pt>
                <c:pt idx="4">
                  <c:v>113497</c:v>
                </c:pt>
                <c:pt idx="5">
                  <c:v>107984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C2-40E3-AE8B-130278C74E09}"/>
            </c:ext>
          </c:extLst>
        </c:ser>
        <c:ser>
          <c:idx val="5"/>
          <c:order val="4"/>
          <c:tx>
            <c:strRef>
              <c:f>BoxPlot!$A$9</c:f>
              <c:strCache>
                <c:ptCount val="1"/>
                <c:pt idx="0">
                  <c:v>Mínimo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BoxPlot!$B$9:$G$9</c:f>
              <c:numCache>
                <c:formatCode>General</c:formatCode>
                <c:ptCount val="6"/>
                <c:pt idx="0">
                  <c:v>15306</c:v>
                </c:pt>
                <c:pt idx="1">
                  <c:v>18088</c:v>
                </c:pt>
                <c:pt idx="2">
                  <c:v>31443</c:v>
                </c:pt>
                <c:pt idx="3">
                  <c:v>34274</c:v>
                </c:pt>
                <c:pt idx="4">
                  <c:v>43578</c:v>
                </c:pt>
                <c:pt idx="5">
                  <c:v>57912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1C2-40E3-AE8B-130278C74E09}"/>
            </c:ext>
          </c:extLst>
        </c:ser>
        <c:ser>
          <c:idx val="1"/>
          <c:order val="5"/>
          <c:tx>
            <c:strRef>
              <c:f>BoxPlot!$A$5</c:f>
              <c:strCache>
                <c:ptCount val="1"/>
                <c:pt idx="0">
                  <c:v>Q3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BoxPlot!$B$5:$G$5</c:f>
              <c:numCache>
                <c:formatCode>General</c:formatCode>
                <c:ptCount val="6"/>
                <c:pt idx="0">
                  <c:v>115681</c:v>
                </c:pt>
                <c:pt idx="1">
                  <c:v>127238</c:v>
                </c:pt>
                <c:pt idx="2">
                  <c:v>127699</c:v>
                </c:pt>
                <c:pt idx="3">
                  <c:v>140096</c:v>
                </c:pt>
                <c:pt idx="4">
                  <c:v>142042</c:v>
                </c:pt>
                <c:pt idx="5">
                  <c:v>144400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2-40E3-AE8B-130278C74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759602976"/>
        <c:axId val="1759595296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BoxPlot!$A$6</c15:sqref>
                        </c15:formulaRef>
                      </c:ext>
                    </c:extLst>
                    <c:strCache>
                      <c:ptCount val="1"/>
                      <c:pt idx="0">
                        <c:v>média</c:v>
                      </c:pt>
                    </c:strCache>
                  </c:strRef>
                </c:tx>
                <c:spPr>
                  <a:ln w="28575" cap="rnd">
                    <a:noFill/>
                    <a:round/>
                  </a:ln>
                  <a:effectLst/>
                </c:spPr>
                <c:marker>
                  <c:symbol val="dash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BoxPlot!$B$6:$G$6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75195</c:v>
                      </c:pt>
                      <c:pt idx="1">
                        <c:v>105290</c:v>
                      </c:pt>
                      <c:pt idx="2">
                        <c:v>105596</c:v>
                      </c:pt>
                      <c:pt idx="3">
                        <c:v>116119</c:v>
                      </c:pt>
                      <c:pt idx="4">
                        <c:v>117600</c:v>
                      </c:pt>
                      <c:pt idx="5">
                        <c:v>116912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1C2-40E3-AE8B-130278C74E09}"/>
                  </c:ext>
                </c:extLst>
              </c15:ser>
            </c15:filteredLineSeries>
          </c:ext>
        </c:extLst>
      </c:lineChart>
      <c:catAx>
        <c:axId val="1759602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9595296"/>
        <c:crosses val="autoZero"/>
        <c:auto val="1"/>
        <c:lblAlgn val="ctr"/>
        <c:lblOffset val="100"/>
        <c:noMultiLvlLbl val="0"/>
      </c:catAx>
      <c:valAx>
        <c:axId val="17595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59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Dispersão!$F$15</c:f>
              <c:strCache>
                <c:ptCount val="1"/>
                <c:pt idx="0">
                  <c:v>Número de Aparelhos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Dispersão!$E$16:$E$35</c:f>
              <c:numCache>
                <c:formatCode>General</c:formatCode>
                <c:ptCount val="20"/>
                <c:pt idx="0">
                  <c:v>16</c:v>
                </c:pt>
                <c:pt idx="1">
                  <c:v>19</c:v>
                </c:pt>
                <c:pt idx="2">
                  <c:v>47</c:v>
                </c:pt>
                <c:pt idx="3">
                  <c:v>41</c:v>
                </c:pt>
                <c:pt idx="4">
                  <c:v>45</c:v>
                </c:pt>
                <c:pt idx="5">
                  <c:v>17</c:v>
                </c:pt>
                <c:pt idx="6">
                  <c:v>47</c:v>
                </c:pt>
                <c:pt idx="7">
                  <c:v>31</c:v>
                </c:pt>
                <c:pt idx="8">
                  <c:v>27</c:v>
                </c:pt>
                <c:pt idx="9">
                  <c:v>21</c:v>
                </c:pt>
                <c:pt idx="10">
                  <c:v>18</c:v>
                </c:pt>
                <c:pt idx="11">
                  <c:v>30</c:v>
                </c:pt>
                <c:pt idx="12">
                  <c:v>35</c:v>
                </c:pt>
                <c:pt idx="13">
                  <c:v>22</c:v>
                </c:pt>
                <c:pt idx="14">
                  <c:v>38</c:v>
                </c:pt>
                <c:pt idx="15">
                  <c:v>44</c:v>
                </c:pt>
                <c:pt idx="16">
                  <c:v>24</c:v>
                </c:pt>
                <c:pt idx="17">
                  <c:v>23</c:v>
                </c:pt>
                <c:pt idx="18">
                  <c:v>43</c:v>
                </c:pt>
                <c:pt idx="19">
                  <c:v>24</c:v>
                </c:pt>
              </c:numCache>
            </c:numRef>
          </c:xVal>
          <c:yVal>
            <c:numRef>
              <c:f>Dispersão!$F$16:$F$35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6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7-4034-BCFB-F23C4449D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097568"/>
        <c:axId val="2074100480"/>
      </c:scatterChart>
      <c:valAx>
        <c:axId val="207409756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4100480"/>
        <c:crosses val="autoZero"/>
        <c:crossBetween val="midCat"/>
      </c:valAx>
      <c:valAx>
        <c:axId val="20741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4097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chart" Target="../charts/chart5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0</xdr:rowOff>
    </xdr:from>
    <xdr:to>
      <xdr:col>8</xdr:col>
      <xdr:colOff>351930</xdr:colOff>
      <xdr:row>12</xdr:row>
      <xdr:rowOff>152167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ECF66E0-C963-4716-AC3D-6FCF6F800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571500"/>
          <a:ext cx="3961905" cy="18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3</xdr:row>
      <xdr:rowOff>28575</xdr:rowOff>
    </xdr:from>
    <xdr:to>
      <xdr:col>15</xdr:col>
      <xdr:colOff>428155</xdr:colOff>
      <xdr:row>18</xdr:row>
      <xdr:rowOff>180599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85D49E9-0B4D-44FB-B251-11E0A3DA9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0" y="600075"/>
          <a:ext cx="3761905" cy="3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374</xdr:row>
      <xdr:rowOff>38100</xdr:rowOff>
    </xdr:from>
    <xdr:to>
      <xdr:col>14</xdr:col>
      <xdr:colOff>333375</xdr:colOff>
      <xdr:row>388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49185BC-3055-4D10-A89B-FD79B8605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190500</xdr:rowOff>
    </xdr:from>
    <xdr:to>
      <xdr:col>20</xdr:col>
      <xdr:colOff>314325</xdr:colOff>
      <xdr:row>16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0E23651-44DB-49CE-BA74-A548196EC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4</xdr:row>
      <xdr:rowOff>171450</xdr:rowOff>
    </xdr:from>
    <xdr:to>
      <xdr:col>15</xdr:col>
      <xdr:colOff>371475</xdr:colOff>
      <xdr:row>19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0A23C3-8C31-4E68-852E-099C7A21C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504825</xdr:colOff>
      <xdr:row>0</xdr:row>
      <xdr:rowOff>28575</xdr:rowOff>
    </xdr:from>
    <xdr:to>
      <xdr:col>18</xdr:col>
      <xdr:colOff>447675</xdr:colOff>
      <xdr:row>3</xdr:row>
      <xdr:rowOff>133350</xdr:rowOff>
    </xdr:to>
    <xdr:sp macro="" textlink="">
      <xdr:nvSpPr>
        <xdr:cNvPr id="3" name="Texto explicativo retangular 2">
          <a:extLst>
            <a:ext uri="{FF2B5EF4-FFF2-40B4-BE49-F238E27FC236}">
              <a16:creationId xmlns:a16="http://schemas.microsoft.com/office/drawing/2014/main" id="{C7770AC0-0CAC-46D3-B800-734424FE8DE5}"/>
            </a:ext>
          </a:extLst>
        </xdr:cNvPr>
        <xdr:cNvSpPr/>
      </xdr:nvSpPr>
      <xdr:spPr>
        <a:xfrm>
          <a:off x="9648825" y="28575"/>
          <a:ext cx="1771650" cy="676275"/>
        </a:xfrm>
        <a:prstGeom prst="wedgeRectCallout">
          <a:avLst>
            <a:gd name="adj1" fmla="val -80510"/>
            <a:gd name="adj2" fmla="val 155458"/>
          </a:avLst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Mostra o valor máximo de venda encontrado na amostra</a:t>
          </a:r>
        </a:p>
      </xdr:txBody>
    </xdr:sp>
    <xdr:clientData/>
  </xdr:twoCellAnchor>
  <xdr:twoCellAnchor>
    <xdr:from>
      <xdr:col>16</xdr:col>
      <xdr:colOff>295275</xdr:colOff>
      <xdr:row>4</xdr:row>
      <xdr:rowOff>152400</xdr:rowOff>
    </xdr:from>
    <xdr:to>
      <xdr:col>19</xdr:col>
      <xdr:colOff>238125</xdr:colOff>
      <xdr:row>8</xdr:row>
      <xdr:rowOff>171450</xdr:rowOff>
    </xdr:to>
    <xdr:sp macro="" textlink="">
      <xdr:nvSpPr>
        <xdr:cNvPr id="4" name="Texto explicativo retangular 3">
          <a:extLst>
            <a:ext uri="{FF2B5EF4-FFF2-40B4-BE49-F238E27FC236}">
              <a16:creationId xmlns:a16="http://schemas.microsoft.com/office/drawing/2014/main" id="{8101FF6C-AFD2-4CD8-BA70-0010CFE5D143}"/>
            </a:ext>
          </a:extLst>
        </xdr:cNvPr>
        <xdr:cNvSpPr/>
      </xdr:nvSpPr>
      <xdr:spPr>
        <a:xfrm>
          <a:off x="10048875" y="914400"/>
          <a:ext cx="1771650" cy="781050"/>
        </a:xfrm>
        <a:prstGeom prst="wedgeRectCallout">
          <a:avLst>
            <a:gd name="adj1" fmla="val -98789"/>
            <a:gd name="adj2" fmla="val 53208"/>
          </a:avLst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Mostra o </a:t>
          </a:r>
          <a:r>
            <a:rPr lang="pt-BR" sz="1100" baseline="0">
              <a:solidFill>
                <a:sysClr val="windowText" lastClr="000000"/>
              </a:solidFill>
            </a:rPr>
            <a:t> 3º quartil, ou seja, 25% da amostra está vendendo acima deste valor.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247650</xdr:colOff>
      <xdr:row>9</xdr:row>
      <xdr:rowOff>95250</xdr:rowOff>
    </xdr:from>
    <xdr:to>
      <xdr:col>19</xdr:col>
      <xdr:colOff>190500</xdr:colOff>
      <xdr:row>13</xdr:row>
      <xdr:rowOff>114300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12A4B1BD-9E02-4E93-B19F-3906B762B192}"/>
            </a:ext>
          </a:extLst>
        </xdr:cNvPr>
        <xdr:cNvSpPr/>
      </xdr:nvSpPr>
      <xdr:spPr>
        <a:xfrm>
          <a:off x="10001250" y="1809750"/>
          <a:ext cx="1771650" cy="781050"/>
        </a:xfrm>
        <a:prstGeom prst="wedgeRectCallout">
          <a:avLst>
            <a:gd name="adj1" fmla="val -99863"/>
            <a:gd name="adj2" fmla="val -26062"/>
          </a:avLst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Mostra a média, também pode</a:t>
          </a:r>
          <a:r>
            <a:rPr lang="pt-BR" sz="1100" baseline="0">
              <a:solidFill>
                <a:sysClr val="windowText" lastClr="000000"/>
              </a:solidFill>
            </a:rPr>
            <a:t> utilizar a mediana, se desejar.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257175</xdr:colOff>
      <xdr:row>14</xdr:row>
      <xdr:rowOff>28575</xdr:rowOff>
    </xdr:from>
    <xdr:to>
      <xdr:col>19</xdr:col>
      <xdr:colOff>200025</xdr:colOff>
      <xdr:row>18</xdr:row>
      <xdr:rowOff>47625</xdr:rowOff>
    </xdr:to>
    <xdr:sp macro="" textlink="">
      <xdr:nvSpPr>
        <xdr:cNvPr id="6" name="Texto explicativo retangular 5">
          <a:extLst>
            <a:ext uri="{FF2B5EF4-FFF2-40B4-BE49-F238E27FC236}">
              <a16:creationId xmlns:a16="http://schemas.microsoft.com/office/drawing/2014/main" id="{BE8D4453-7B2B-4EB3-9709-D9410BF9F175}"/>
            </a:ext>
          </a:extLst>
        </xdr:cNvPr>
        <xdr:cNvSpPr/>
      </xdr:nvSpPr>
      <xdr:spPr>
        <a:xfrm>
          <a:off x="10010775" y="2695575"/>
          <a:ext cx="1771650" cy="781050"/>
        </a:xfrm>
        <a:prstGeom prst="wedgeRectCallout">
          <a:avLst>
            <a:gd name="adj1" fmla="val -97712"/>
            <a:gd name="adj2" fmla="val -101672"/>
          </a:avLst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Mostra o 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1º quartil, ou seja, 25% da amostra está vendendo abaixo deste valor.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276225</xdr:colOff>
      <xdr:row>20</xdr:row>
      <xdr:rowOff>123825</xdr:rowOff>
    </xdr:from>
    <xdr:to>
      <xdr:col>18</xdr:col>
      <xdr:colOff>219075</xdr:colOff>
      <xdr:row>24</xdr:row>
      <xdr:rowOff>38100</xdr:rowOff>
    </xdr:to>
    <xdr:sp macro="" textlink="">
      <xdr:nvSpPr>
        <xdr:cNvPr id="7" name="Texto explicativo retangular 6">
          <a:extLst>
            <a:ext uri="{FF2B5EF4-FFF2-40B4-BE49-F238E27FC236}">
              <a16:creationId xmlns:a16="http://schemas.microsoft.com/office/drawing/2014/main" id="{82153DD2-EE51-45E9-8B97-29373969C0D7}"/>
            </a:ext>
          </a:extLst>
        </xdr:cNvPr>
        <xdr:cNvSpPr/>
      </xdr:nvSpPr>
      <xdr:spPr>
        <a:xfrm>
          <a:off x="9420225" y="3933825"/>
          <a:ext cx="1771650" cy="676275"/>
        </a:xfrm>
        <a:prstGeom prst="wedgeRectCallout">
          <a:avLst>
            <a:gd name="adj1" fmla="val -69758"/>
            <a:gd name="adj2" fmla="val -213557"/>
          </a:avLst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Mostra o valor mínimo</a:t>
          </a:r>
          <a:r>
            <a:rPr lang="pt-BR" sz="1100" baseline="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ysClr val="windowText" lastClr="000000"/>
              </a:solidFill>
            </a:rPr>
            <a:t>de venda encontrado na amostra</a:t>
          </a:r>
        </a:p>
      </xdr:txBody>
    </xdr:sp>
    <xdr:clientData/>
  </xdr:twoCellAnchor>
  <xdr:twoCellAnchor>
    <xdr:from>
      <xdr:col>8</xdr:col>
      <xdr:colOff>609599</xdr:colOff>
      <xdr:row>21</xdr:row>
      <xdr:rowOff>57150</xdr:rowOff>
    </xdr:from>
    <xdr:to>
      <xdr:col>15</xdr:col>
      <xdr:colOff>85725</xdr:colOff>
      <xdr:row>31</xdr:row>
      <xdr:rowOff>9525</xdr:rowOff>
    </xdr:to>
    <xdr:sp macro="" textlink="">
      <xdr:nvSpPr>
        <xdr:cNvPr id="8" name="Texto explicativo retangular 7">
          <a:extLst>
            <a:ext uri="{FF2B5EF4-FFF2-40B4-BE49-F238E27FC236}">
              <a16:creationId xmlns:a16="http://schemas.microsoft.com/office/drawing/2014/main" id="{8E210F5D-10A0-45F2-85E1-5535ED13E263}"/>
            </a:ext>
          </a:extLst>
        </xdr:cNvPr>
        <xdr:cNvSpPr/>
      </xdr:nvSpPr>
      <xdr:spPr>
        <a:xfrm>
          <a:off x="5486399" y="4057650"/>
          <a:ext cx="3743326" cy="1857375"/>
        </a:xfrm>
        <a:prstGeom prst="wedgeRectCallout">
          <a:avLst>
            <a:gd name="adj1" fmla="val -11806"/>
            <a:gd name="adj2" fmla="val -71924"/>
          </a:avLst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 gráfico exemplo</a:t>
          </a:r>
          <a:r>
            <a:rPr lang="pt-BR" sz="1100" baseline="0">
              <a:solidFill>
                <a:sysClr val="windowText" lastClr="000000"/>
              </a:solidFill>
            </a:rPr>
            <a:t> demonstra a evolução das vendas ao longo de um período, no caso queríamos ver a evolução da venda por vendedor. Ele demonstra em que período a venda se estabiliza, ou seja, 50% dos vendedores está dentro de um intervalo de valor, e as vendas minimos e máximas, ficam mais próximas da venda média dos 50%.</a:t>
          </a:r>
        </a:p>
        <a:p>
          <a:pPr algn="ctr"/>
          <a:r>
            <a:rPr lang="pt-BR" sz="1100" baseline="0">
              <a:solidFill>
                <a:sysClr val="windowText" lastClr="000000"/>
              </a:solidFill>
            </a:rPr>
            <a:t>Assim, no início a maioria ficava mais próximo da venda mínima, e com o passar do tempo passou a aumentar a venda, se estabilizando após o mês 5, diminuindo a distância entre a venda máxima e mínima.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8</xdr:row>
      <xdr:rowOff>180975</xdr:rowOff>
    </xdr:from>
    <xdr:to>
      <xdr:col>14</xdr:col>
      <xdr:colOff>371475</xdr:colOff>
      <xdr:row>12</xdr:row>
      <xdr:rowOff>9525</xdr:rowOff>
    </xdr:to>
    <xdr:sp macro="" textlink="">
      <xdr:nvSpPr>
        <xdr:cNvPr id="9" name="Chave esquerda 8">
          <a:extLst>
            <a:ext uri="{FF2B5EF4-FFF2-40B4-BE49-F238E27FC236}">
              <a16:creationId xmlns:a16="http://schemas.microsoft.com/office/drawing/2014/main" id="{4DB21544-F7CF-4619-9BE9-6F2ED380067F}"/>
            </a:ext>
          </a:extLst>
        </xdr:cNvPr>
        <xdr:cNvSpPr/>
      </xdr:nvSpPr>
      <xdr:spPr>
        <a:xfrm>
          <a:off x="8763000" y="1704975"/>
          <a:ext cx="142875" cy="5905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11</xdr:col>
      <xdr:colOff>495300</xdr:colOff>
      <xdr:row>0</xdr:row>
      <xdr:rowOff>123825</xdr:rowOff>
    </xdr:from>
    <xdr:to>
      <xdr:col>14</xdr:col>
      <xdr:colOff>438150</xdr:colOff>
      <xdr:row>4</xdr:row>
      <xdr:rowOff>38100</xdr:rowOff>
    </xdr:to>
    <xdr:sp macro="" textlink="">
      <xdr:nvSpPr>
        <xdr:cNvPr id="10" name="Texto explicativo retangular 9">
          <a:extLst>
            <a:ext uri="{FF2B5EF4-FFF2-40B4-BE49-F238E27FC236}">
              <a16:creationId xmlns:a16="http://schemas.microsoft.com/office/drawing/2014/main" id="{334CF66E-F86A-43A1-A7D8-3A26FDF7E91E}"/>
            </a:ext>
          </a:extLst>
        </xdr:cNvPr>
        <xdr:cNvSpPr/>
      </xdr:nvSpPr>
      <xdr:spPr>
        <a:xfrm>
          <a:off x="7200900" y="123825"/>
          <a:ext cx="1771650" cy="676275"/>
        </a:xfrm>
        <a:prstGeom prst="wedgeRectCallout">
          <a:avLst>
            <a:gd name="adj1" fmla="val 38307"/>
            <a:gd name="adj2" fmla="val 228697"/>
          </a:avLst>
        </a:prstGeom>
        <a:solidFill>
          <a:sysClr val="window" lastClr="FFFFFF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Mostra que</a:t>
          </a:r>
          <a:r>
            <a:rPr lang="pt-BR" sz="1100" baseline="0">
              <a:solidFill>
                <a:sysClr val="windowText" lastClr="000000"/>
              </a:solidFill>
            </a:rPr>
            <a:t> 50% da amostra está vendendo neste intervalo de valores.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1</xdr:row>
      <xdr:rowOff>100012</xdr:rowOff>
    </xdr:from>
    <xdr:to>
      <xdr:col>15</xdr:col>
      <xdr:colOff>28575</xdr:colOff>
      <xdr:row>15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5F43F9-B668-D08F-23A3-6EEAC3074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428625</xdr:colOff>
      <xdr:row>0</xdr:row>
      <xdr:rowOff>114300</xdr:rowOff>
    </xdr:from>
    <xdr:to>
      <xdr:col>27</xdr:col>
      <xdr:colOff>428625</xdr:colOff>
      <xdr:row>19</xdr:row>
      <xdr:rowOff>152400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8C9AB16-440C-4B26-A316-5A13169B0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9225" y="114300"/>
          <a:ext cx="5486400" cy="3657600"/>
        </a:xfrm>
        <a:prstGeom prst="rect">
          <a:avLst/>
        </a:prstGeom>
      </xdr:spPr>
    </xdr:pic>
    <xdr:clientData/>
  </xdr:twoCellAnchor>
  <xdr:twoCellAnchor>
    <xdr:from>
      <xdr:col>20</xdr:col>
      <xdr:colOff>109537</xdr:colOff>
      <xdr:row>20</xdr:row>
      <xdr:rowOff>28575</xdr:rowOff>
    </xdr:from>
    <xdr:to>
      <xdr:col>27</xdr:col>
      <xdr:colOff>414337</xdr:colOff>
      <xdr:row>34</xdr:row>
      <xdr:rowOff>104775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3F873E-6616-408A-9D6B-0DA92D890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428625</xdr:colOff>
      <xdr:row>15</xdr:row>
      <xdr:rowOff>85725</xdr:rowOff>
    </xdr:from>
    <xdr:to>
      <xdr:col>18</xdr:col>
      <xdr:colOff>428625</xdr:colOff>
      <xdr:row>34</xdr:row>
      <xdr:rowOff>123825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032CDCBD-B850-4215-BC1D-D00F17527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62825" y="2943225"/>
          <a:ext cx="54864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A8E6-F0F3-4668-B740-F47967E4C744}">
  <dimension ref="A1:C101"/>
  <sheetViews>
    <sheetView workbookViewId="0">
      <selection activeCell="C1" sqref="C1:C101"/>
    </sheetView>
  </sheetViews>
  <sheetFormatPr defaultRowHeight="15" x14ac:dyDescent="0.25"/>
  <cols>
    <col min="2" max="2" width="12.5703125" bestFit="1" customWidth="1"/>
  </cols>
  <sheetData>
    <row r="1" spans="1:3" x14ac:dyDescent="0.25">
      <c r="A1" s="11" t="s">
        <v>4</v>
      </c>
      <c r="B1" s="11" t="s">
        <v>5</v>
      </c>
      <c r="C1" s="11" t="s">
        <v>6</v>
      </c>
    </row>
    <row r="2" spans="1:3" x14ac:dyDescent="0.25">
      <c r="A2" s="1">
        <v>3</v>
      </c>
      <c r="B2" s="1">
        <v>11</v>
      </c>
      <c r="C2" s="1">
        <v>11</v>
      </c>
    </row>
    <row r="3" spans="1:3" x14ac:dyDescent="0.25">
      <c r="A3" s="1">
        <v>49</v>
      </c>
      <c r="B3" s="1">
        <v>14</v>
      </c>
      <c r="C3" s="1">
        <v>14</v>
      </c>
    </row>
    <row r="4" spans="1:3" x14ac:dyDescent="0.25">
      <c r="A4" s="1">
        <v>35</v>
      </c>
      <c r="B4" s="1">
        <v>16</v>
      </c>
      <c r="C4" s="1">
        <v>16</v>
      </c>
    </row>
    <row r="5" spans="1:3" x14ac:dyDescent="0.25">
      <c r="A5" s="1">
        <v>55</v>
      </c>
      <c r="B5" s="1">
        <v>16</v>
      </c>
      <c r="C5" s="1">
        <v>16</v>
      </c>
    </row>
    <row r="6" spans="1:3" x14ac:dyDescent="0.25">
      <c r="A6" s="1">
        <v>42</v>
      </c>
      <c r="B6" s="1">
        <v>18</v>
      </c>
      <c r="C6" s="1">
        <v>18</v>
      </c>
    </row>
    <row r="7" spans="1:3" x14ac:dyDescent="0.25">
      <c r="A7" s="1">
        <v>57</v>
      </c>
      <c r="B7" s="1">
        <v>18</v>
      </c>
      <c r="C7" s="1">
        <v>18</v>
      </c>
    </row>
    <row r="8" spans="1:3" x14ac:dyDescent="0.25">
      <c r="A8" s="1">
        <v>12</v>
      </c>
      <c r="B8" s="1">
        <v>20</v>
      </c>
      <c r="C8" s="1">
        <v>20</v>
      </c>
    </row>
    <row r="9" spans="1:3" x14ac:dyDescent="0.25">
      <c r="A9" s="1">
        <v>59</v>
      </c>
      <c r="B9" s="1">
        <v>20</v>
      </c>
      <c r="C9" s="1">
        <v>20</v>
      </c>
    </row>
    <row r="10" spans="1:3" x14ac:dyDescent="0.25">
      <c r="A10" s="1">
        <v>98</v>
      </c>
      <c r="B10" s="1">
        <v>25</v>
      </c>
      <c r="C10" s="1">
        <v>25</v>
      </c>
    </row>
    <row r="11" spans="1:3" x14ac:dyDescent="0.25">
      <c r="A11" s="1">
        <v>66</v>
      </c>
      <c r="B11" s="1">
        <v>26</v>
      </c>
      <c r="C11" s="1">
        <v>26</v>
      </c>
    </row>
    <row r="12" spans="1:3" x14ac:dyDescent="0.25">
      <c r="A12" s="1">
        <v>5</v>
      </c>
      <c r="B12" s="1">
        <v>27</v>
      </c>
      <c r="C12" s="1">
        <v>27</v>
      </c>
    </row>
    <row r="13" spans="1:3" x14ac:dyDescent="0.25">
      <c r="A13" s="1">
        <v>40</v>
      </c>
      <c r="B13" s="1">
        <v>28</v>
      </c>
      <c r="C13" s="1">
        <v>28</v>
      </c>
    </row>
    <row r="14" spans="1:3" x14ac:dyDescent="0.25">
      <c r="A14" s="1">
        <v>62</v>
      </c>
      <c r="B14" s="1">
        <v>28</v>
      </c>
      <c r="C14" s="1">
        <v>28</v>
      </c>
    </row>
    <row r="15" spans="1:3" x14ac:dyDescent="0.25">
      <c r="A15" s="1">
        <v>1</v>
      </c>
      <c r="B15" s="1">
        <v>29</v>
      </c>
      <c r="C15" s="1">
        <v>29</v>
      </c>
    </row>
    <row r="16" spans="1:3" x14ac:dyDescent="0.25">
      <c r="A16" s="1">
        <v>80</v>
      </c>
      <c r="B16" s="1">
        <v>29</v>
      </c>
      <c r="C16" s="1">
        <v>29</v>
      </c>
    </row>
    <row r="17" spans="1:3" x14ac:dyDescent="0.25">
      <c r="A17" s="1">
        <v>28</v>
      </c>
      <c r="B17" s="1">
        <v>31</v>
      </c>
      <c r="C17" s="1">
        <v>31</v>
      </c>
    </row>
    <row r="18" spans="1:3" x14ac:dyDescent="0.25">
      <c r="A18" s="1">
        <v>94</v>
      </c>
      <c r="B18" s="1">
        <v>31</v>
      </c>
      <c r="C18" s="1">
        <v>31</v>
      </c>
    </row>
    <row r="19" spans="1:3" x14ac:dyDescent="0.25">
      <c r="A19" s="1">
        <v>81</v>
      </c>
      <c r="B19" s="1">
        <v>33</v>
      </c>
      <c r="C19" s="1">
        <v>33</v>
      </c>
    </row>
    <row r="20" spans="1:3" x14ac:dyDescent="0.25">
      <c r="A20" s="1">
        <v>19</v>
      </c>
      <c r="B20" s="1">
        <v>34</v>
      </c>
      <c r="C20" s="1">
        <v>34</v>
      </c>
    </row>
    <row r="21" spans="1:3" x14ac:dyDescent="0.25">
      <c r="A21" s="1">
        <v>20</v>
      </c>
      <c r="B21" s="1">
        <v>35</v>
      </c>
      <c r="C21" s="1">
        <v>35</v>
      </c>
    </row>
    <row r="22" spans="1:3" x14ac:dyDescent="0.25">
      <c r="A22" s="1">
        <v>73</v>
      </c>
      <c r="B22" s="1">
        <v>39</v>
      </c>
      <c r="C22" s="1">
        <v>39</v>
      </c>
    </row>
    <row r="23" spans="1:3" x14ac:dyDescent="0.25">
      <c r="A23" s="1">
        <v>29</v>
      </c>
      <c r="B23" s="1">
        <v>40</v>
      </c>
      <c r="C23" s="1">
        <v>40</v>
      </c>
    </row>
    <row r="24" spans="1:3" x14ac:dyDescent="0.25">
      <c r="A24" s="1">
        <v>70</v>
      </c>
      <c r="B24" s="1">
        <v>41</v>
      </c>
      <c r="C24" s="1">
        <v>41</v>
      </c>
    </row>
    <row r="25" spans="1:3" x14ac:dyDescent="0.25">
      <c r="A25" s="1">
        <v>10</v>
      </c>
      <c r="B25" s="1">
        <v>44</v>
      </c>
      <c r="C25" s="1">
        <v>44</v>
      </c>
    </row>
    <row r="26" spans="1:3" x14ac:dyDescent="0.25">
      <c r="A26" s="1">
        <v>15</v>
      </c>
      <c r="B26" s="1">
        <v>46</v>
      </c>
      <c r="C26" s="1">
        <v>46</v>
      </c>
    </row>
    <row r="27" spans="1:3" x14ac:dyDescent="0.25">
      <c r="A27" s="1">
        <v>82</v>
      </c>
      <c r="B27" s="1">
        <v>46</v>
      </c>
      <c r="C27" s="1">
        <v>46</v>
      </c>
    </row>
    <row r="28" spans="1:3" x14ac:dyDescent="0.25">
      <c r="A28" s="1">
        <v>36</v>
      </c>
      <c r="B28" s="1">
        <v>47</v>
      </c>
      <c r="C28" s="1">
        <v>47</v>
      </c>
    </row>
    <row r="29" spans="1:3" x14ac:dyDescent="0.25">
      <c r="A29" s="1">
        <v>78</v>
      </c>
      <c r="B29" s="1">
        <v>47</v>
      </c>
      <c r="C29" s="1">
        <v>47</v>
      </c>
    </row>
    <row r="30" spans="1:3" x14ac:dyDescent="0.25">
      <c r="A30" s="1">
        <v>22</v>
      </c>
      <c r="B30" s="1">
        <v>48</v>
      </c>
      <c r="C30" s="1">
        <v>48</v>
      </c>
    </row>
    <row r="31" spans="1:3" x14ac:dyDescent="0.25">
      <c r="A31" s="1">
        <v>69</v>
      </c>
      <c r="B31" s="1">
        <v>48</v>
      </c>
      <c r="C31" s="1">
        <v>48</v>
      </c>
    </row>
    <row r="32" spans="1:3" x14ac:dyDescent="0.25">
      <c r="A32" s="1">
        <v>50</v>
      </c>
      <c r="B32" s="1">
        <v>52</v>
      </c>
      <c r="C32" s="1">
        <v>52</v>
      </c>
    </row>
    <row r="33" spans="1:3" x14ac:dyDescent="0.25">
      <c r="A33" s="1">
        <v>8</v>
      </c>
      <c r="B33" s="1">
        <v>53</v>
      </c>
      <c r="C33" s="1">
        <v>53</v>
      </c>
    </row>
    <row r="34" spans="1:3" x14ac:dyDescent="0.25">
      <c r="A34" s="1">
        <v>88</v>
      </c>
      <c r="B34" s="1">
        <v>53</v>
      </c>
      <c r="C34" s="1">
        <v>53</v>
      </c>
    </row>
    <row r="35" spans="1:3" x14ac:dyDescent="0.25">
      <c r="A35" s="1">
        <v>30</v>
      </c>
      <c r="B35" s="1">
        <v>54</v>
      </c>
      <c r="C35" s="1">
        <v>54</v>
      </c>
    </row>
    <row r="36" spans="1:3" x14ac:dyDescent="0.25">
      <c r="A36" s="1">
        <v>58</v>
      </c>
      <c r="B36" s="1">
        <v>54</v>
      </c>
      <c r="C36" s="1">
        <v>54</v>
      </c>
    </row>
    <row r="37" spans="1:3" x14ac:dyDescent="0.25">
      <c r="A37" s="1">
        <v>26</v>
      </c>
      <c r="B37" s="1">
        <v>55</v>
      </c>
      <c r="C37" s="1">
        <v>55</v>
      </c>
    </row>
    <row r="38" spans="1:3" x14ac:dyDescent="0.25">
      <c r="A38" s="1">
        <v>32</v>
      </c>
      <c r="B38" s="1">
        <v>55</v>
      </c>
      <c r="C38" s="1">
        <v>55</v>
      </c>
    </row>
    <row r="39" spans="1:3" x14ac:dyDescent="0.25">
      <c r="A39" s="1">
        <v>23</v>
      </c>
      <c r="B39" s="1">
        <v>56</v>
      </c>
      <c r="C39" s="1">
        <v>56</v>
      </c>
    </row>
    <row r="40" spans="1:3" x14ac:dyDescent="0.25">
      <c r="A40" s="1">
        <v>31</v>
      </c>
      <c r="B40" s="1">
        <v>57</v>
      </c>
      <c r="C40" s="1">
        <v>57</v>
      </c>
    </row>
    <row r="41" spans="1:3" x14ac:dyDescent="0.25">
      <c r="A41" s="1">
        <v>68</v>
      </c>
      <c r="B41" s="1">
        <v>57</v>
      </c>
      <c r="C41" s="1">
        <v>57</v>
      </c>
    </row>
    <row r="42" spans="1:3" x14ac:dyDescent="0.25">
      <c r="A42" s="1">
        <v>71</v>
      </c>
      <c r="B42" s="1">
        <v>57</v>
      </c>
      <c r="C42" s="1">
        <v>57</v>
      </c>
    </row>
    <row r="43" spans="1:3" x14ac:dyDescent="0.25">
      <c r="A43" s="1">
        <v>46</v>
      </c>
      <c r="B43" s="1">
        <v>58</v>
      </c>
      <c r="C43" s="1">
        <v>58</v>
      </c>
    </row>
    <row r="44" spans="1:3" x14ac:dyDescent="0.25">
      <c r="A44" s="1">
        <v>79</v>
      </c>
      <c r="B44" s="1">
        <v>59</v>
      </c>
      <c r="C44" s="1">
        <v>59</v>
      </c>
    </row>
    <row r="45" spans="1:3" x14ac:dyDescent="0.25">
      <c r="A45" s="1">
        <v>41</v>
      </c>
      <c r="B45" s="1">
        <v>61</v>
      </c>
      <c r="C45" s="1">
        <v>61</v>
      </c>
    </row>
    <row r="46" spans="1:3" x14ac:dyDescent="0.25">
      <c r="A46" s="1">
        <v>38</v>
      </c>
      <c r="B46" s="1">
        <v>62</v>
      </c>
      <c r="C46" s="1">
        <v>62</v>
      </c>
    </row>
    <row r="47" spans="1:3" x14ac:dyDescent="0.25">
      <c r="A47" s="1">
        <v>4</v>
      </c>
      <c r="B47" s="1">
        <v>63</v>
      </c>
      <c r="C47" s="1">
        <v>63</v>
      </c>
    </row>
    <row r="48" spans="1:3" x14ac:dyDescent="0.25">
      <c r="A48" s="1">
        <v>54</v>
      </c>
      <c r="B48" s="1">
        <v>63</v>
      </c>
      <c r="C48" s="1">
        <v>63</v>
      </c>
    </row>
    <row r="49" spans="1:3" x14ac:dyDescent="0.25">
      <c r="A49" s="1">
        <v>63</v>
      </c>
      <c r="B49" s="1">
        <v>63</v>
      </c>
      <c r="C49" s="1">
        <v>63</v>
      </c>
    </row>
    <row r="50" spans="1:3" x14ac:dyDescent="0.25">
      <c r="A50" s="1">
        <v>74</v>
      </c>
      <c r="B50" s="1">
        <v>66</v>
      </c>
      <c r="C50" s="1">
        <v>66</v>
      </c>
    </row>
    <row r="51" spans="1:3" x14ac:dyDescent="0.25">
      <c r="A51" s="1">
        <v>33</v>
      </c>
      <c r="B51" s="1">
        <v>67</v>
      </c>
      <c r="C51" s="1">
        <v>67</v>
      </c>
    </row>
    <row r="52" spans="1:3" x14ac:dyDescent="0.25">
      <c r="A52" s="1">
        <v>75</v>
      </c>
      <c r="B52" s="1">
        <v>67</v>
      </c>
      <c r="C52" s="1">
        <v>67</v>
      </c>
    </row>
    <row r="53" spans="1:3" x14ac:dyDescent="0.25">
      <c r="A53" s="1">
        <v>87</v>
      </c>
      <c r="B53" s="1">
        <v>67</v>
      </c>
      <c r="C53" s="1">
        <v>67</v>
      </c>
    </row>
    <row r="54" spans="1:3" x14ac:dyDescent="0.25">
      <c r="A54" s="1">
        <v>25</v>
      </c>
      <c r="B54" s="1">
        <v>68</v>
      </c>
      <c r="C54" s="1">
        <v>68</v>
      </c>
    </row>
    <row r="55" spans="1:3" x14ac:dyDescent="0.25">
      <c r="A55" s="1">
        <v>13</v>
      </c>
      <c r="B55" s="1">
        <v>71</v>
      </c>
      <c r="C55" s="1">
        <v>71</v>
      </c>
    </row>
    <row r="56" spans="1:3" x14ac:dyDescent="0.25">
      <c r="A56" s="1">
        <v>7</v>
      </c>
      <c r="B56" s="1">
        <v>72</v>
      </c>
      <c r="C56" s="1">
        <v>72</v>
      </c>
    </row>
    <row r="57" spans="1:3" x14ac:dyDescent="0.25">
      <c r="A57" s="1">
        <v>44</v>
      </c>
      <c r="B57" s="1">
        <v>72</v>
      </c>
      <c r="C57" s="1">
        <v>72</v>
      </c>
    </row>
    <row r="58" spans="1:3" x14ac:dyDescent="0.25">
      <c r="A58" s="1">
        <v>85</v>
      </c>
      <c r="B58" s="1">
        <v>72</v>
      </c>
      <c r="C58" s="1">
        <v>72</v>
      </c>
    </row>
    <row r="59" spans="1:3" x14ac:dyDescent="0.25">
      <c r="A59" s="1">
        <v>6</v>
      </c>
      <c r="B59" s="1">
        <v>73</v>
      </c>
      <c r="C59" s="1">
        <v>73</v>
      </c>
    </row>
    <row r="60" spans="1:3" x14ac:dyDescent="0.25">
      <c r="A60" s="1">
        <v>39</v>
      </c>
      <c r="B60" s="1">
        <v>74</v>
      </c>
      <c r="C60" s="1">
        <v>74</v>
      </c>
    </row>
    <row r="61" spans="1:3" x14ac:dyDescent="0.25">
      <c r="A61" s="1">
        <v>17</v>
      </c>
      <c r="B61" s="1">
        <v>75</v>
      </c>
      <c r="C61" s="1">
        <v>75</v>
      </c>
    </row>
    <row r="62" spans="1:3" x14ac:dyDescent="0.25">
      <c r="A62" s="1">
        <v>89</v>
      </c>
      <c r="B62" s="1">
        <v>76</v>
      </c>
      <c r="C62" s="1">
        <v>76</v>
      </c>
    </row>
    <row r="63" spans="1:3" x14ac:dyDescent="0.25">
      <c r="A63" s="1">
        <v>53</v>
      </c>
      <c r="B63" s="1">
        <v>78</v>
      </c>
      <c r="C63" s="1">
        <v>78</v>
      </c>
    </row>
    <row r="64" spans="1:3" x14ac:dyDescent="0.25">
      <c r="A64" s="1">
        <v>9</v>
      </c>
      <c r="B64" s="1">
        <v>79</v>
      </c>
      <c r="C64" s="1">
        <v>79</v>
      </c>
    </row>
    <row r="65" spans="1:3" x14ac:dyDescent="0.25">
      <c r="A65" s="1">
        <v>21</v>
      </c>
      <c r="B65" s="1">
        <v>79</v>
      </c>
      <c r="C65" s="1">
        <v>79</v>
      </c>
    </row>
    <row r="66" spans="1:3" x14ac:dyDescent="0.25">
      <c r="A66" s="1">
        <v>95</v>
      </c>
      <c r="B66" s="1">
        <v>79</v>
      </c>
      <c r="C66" s="1">
        <v>79</v>
      </c>
    </row>
    <row r="67" spans="1:3" x14ac:dyDescent="0.25">
      <c r="A67" s="1">
        <v>100</v>
      </c>
      <c r="B67" s="1">
        <v>80</v>
      </c>
      <c r="C67" s="1">
        <v>80</v>
      </c>
    </row>
    <row r="68" spans="1:3" x14ac:dyDescent="0.25">
      <c r="A68" s="1">
        <v>52</v>
      </c>
      <c r="B68" s="1">
        <v>81</v>
      </c>
      <c r="C68" s="1">
        <v>81</v>
      </c>
    </row>
    <row r="69" spans="1:3" x14ac:dyDescent="0.25">
      <c r="A69" s="1">
        <v>56</v>
      </c>
      <c r="B69" s="1">
        <v>81</v>
      </c>
      <c r="C69" s="1">
        <v>81</v>
      </c>
    </row>
    <row r="70" spans="1:3" x14ac:dyDescent="0.25">
      <c r="A70" s="1">
        <v>34</v>
      </c>
      <c r="B70" s="1">
        <v>82</v>
      </c>
      <c r="C70" s="1">
        <v>82</v>
      </c>
    </row>
    <row r="71" spans="1:3" x14ac:dyDescent="0.25">
      <c r="A71" s="1">
        <v>76</v>
      </c>
      <c r="B71" s="1">
        <v>85</v>
      </c>
      <c r="C71" s="1">
        <v>85</v>
      </c>
    </row>
    <row r="72" spans="1:3" x14ac:dyDescent="0.25">
      <c r="A72" s="1">
        <v>24</v>
      </c>
      <c r="B72" s="1">
        <v>86</v>
      </c>
      <c r="C72" s="1">
        <v>86</v>
      </c>
    </row>
    <row r="73" spans="1:3" x14ac:dyDescent="0.25">
      <c r="A73" s="1">
        <v>86</v>
      </c>
      <c r="B73" s="1">
        <v>86</v>
      </c>
      <c r="C73" s="1">
        <v>86</v>
      </c>
    </row>
    <row r="74" spans="1:3" x14ac:dyDescent="0.25">
      <c r="A74" s="1">
        <v>2</v>
      </c>
      <c r="B74" s="1">
        <v>88</v>
      </c>
      <c r="C74" s="1">
        <v>88</v>
      </c>
    </row>
    <row r="75" spans="1:3" x14ac:dyDescent="0.25">
      <c r="A75" s="1">
        <v>18</v>
      </c>
      <c r="B75" s="1">
        <v>88</v>
      </c>
      <c r="C75" s="1">
        <v>88</v>
      </c>
    </row>
    <row r="76" spans="1:3" x14ac:dyDescent="0.25">
      <c r="A76" s="1">
        <v>97</v>
      </c>
      <c r="B76" s="1">
        <v>88</v>
      </c>
      <c r="C76" s="1">
        <v>88</v>
      </c>
    </row>
    <row r="77" spans="1:3" x14ac:dyDescent="0.25">
      <c r="A77" s="1">
        <v>61</v>
      </c>
      <c r="B77" s="1">
        <v>89</v>
      </c>
      <c r="C77" s="1">
        <v>89</v>
      </c>
    </row>
    <row r="78" spans="1:3" x14ac:dyDescent="0.25">
      <c r="A78" s="1">
        <v>83</v>
      </c>
      <c r="B78" s="1">
        <v>89</v>
      </c>
      <c r="C78" s="1">
        <v>89</v>
      </c>
    </row>
    <row r="79" spans="1:3" x14ac:dyDescent="0.25">
      <c r="A79" s="1">
        <v>91</v>
      </c>
      <c r="B79" s="1">
        <v>89</v>
      </c>
      <c r="C79" s="1">
        <v>89</v>
      </c>
    </row>
    <row r="80" spans="1:3" x14ac:dyDescent="0.25">
      <c r="A80" s="1">
        <v>64</v>
      </c>
      <c r="B80" s="1">
        <v>90</v>
      </c>
      <c r="C80" s="1">
        <v>90</v>
      </c>
    </row>
    <row r="81" spans="1:3" x14ac:dyDescent="0.25">
      <c r="A81" s="1">
        <v>92</v>
      </c>
      <c r="B81" s="1">
        <v>90</v>
      </c>
      <c r="C81" s="1">
        <v>90</v>
      </c>
    </row>
    <row r="82" spans="1:3" x14ac:dyDescent="0.25">
      <c r="A82" s="1">
        <v>43</v>
      </c>
      <c r="B82" s="1">
        <v>91</v>
      </c>
      <c r="C82" s="1">
        <v>91</v>
      </c>
    </row>
    <row r="83" spans="1:3" x14ac:dyDescent="0.25">
      <c r="A83" s="1">
        <v>47</v>
      </c>
      <c r="B83" s="1">
        <v>94</v>
      </c>
      <c r="C83" s="1">
        <v>94</v>
      </c>
    </row>
    <row r="84" spans="1:3" x14ac:dyDescent="0.25">
      <c r="A84" s="1">
        <v>27</v>
      </c>
      <c r="B84" s="1">
        <v>95</v>
      </c>
      <c r="C84" s="1">
        <v>95</v>
      </c>
    </row>
    <row r="85" spans="1:3" x14ac:dyDescent="0.25">
      <c r="A85" s="1">
        <v>84</v>
      </c>
      <c r="B85" s="1">
        <v>96</v>
      </c>
      <c r="C85" s="1">
        <v>96</v>
      </c>
    </row>
    <row r="86" spans="1:3" x14ac:dyDescent="0.25">
      <c r="A86" s="1">
        <v>93</v>
      </c>
      <c r="B86" s="1">
        <v>96</v>
      </c>
      <c r="C86" s="1">
        <v>96</v>
      </c>
    </row>
    <row r="87" spans="1:3" x14ac:dyDescent="0.25">
      <c r="A87" s="1">
        <v>45</v>
      </c>
      <c r="B87" s="1">
        <v>97</v>
      </c>
      <c r="C87" s="1">
        <v>97</v>
      </c>
    </row>
    <row r="88" spans="1:3" x14ac:dyDescent="0.25">
      <c r="A88" s="1">
        <v>48</v>
      </c>
      <c r="B88" s="1">
        <v>97</v>
      </c>
      <c r="C88" s="1">
        <v>97</v>
      </c>
    </row>
    <row r="89" spans="1:3" x14ac:dyDescent="0.25">
      <c r="A89" s="1">
        <v>60</v>
      </c>
      <c r="B89" s="1">
        <v>98</v>
      </c>
      <c r="C89" s="1">
        <v>98</v>
      </c>
    </row>
    <row r="90" spans="1:3" x14ac:dyDescent="0.25">
      <c r="A90" s="1">
        <v>72</v>
      </c>
      <c r="B90" s="1">
        <v>99</v>
      </c>
      <c r="C90" s="1">
        <v>99</v>
      </c>
    </row>
    <row r="91" spans="1:3" x14ac:dyDescent="0.25">
      <c r="A91" s="1">
        <v>90</v>
      </c>
      <c r="B91" s="1">
        <v>99</v>
      </c>
      <c r="C91" s="1">
        <v>99</v>
      </c>
    </row>
    <row r="92" spans="1:3" x14ac:dyDescent="0.25">
      <c r="A92" s="1">
        <v>99</v>
      </c>
      <c r="B92" s="1">
        <v>99</v>
      </c>
      <c r="C92" s="1">
        <v>99</v>
      </c>
    </row>
    <row r="93" spans="1:3" x14ac:dyDescent="0.25">
      <c r="A93" s="1">
        <v>96</v>
      </c>
      <c r="B93" s="1">
        <v>102</v>
      </c>
      <c r="C93" s="1">
        <v>102</v>
      </c>
    </row>
    <row r="94" spans="1:3" x14ac:dyDescent="0.25">
      <c r="A94" s="1">
        <v>37</v>
      </c>
      <c r="B94" s="1">
        <v>106</v>
      </c>
      <c r="C94" s="1">
        <v>106</v>
      </c>
    </row>
    <row r="95" spans="1:3" x14ac:dyDescent="0.25">
      <c r="A95" s="1">
        <v>51</v>
      </c>
      <c r="B95" s="1">
        <v>106</v>
      </c>
      <c r="C95" s="1">
        <v>106</v>
      </c>
    </row>
    <row r="96" spans="1:3" x14ac:dyDescent="0.25">
      <c r="A96" s="1">
        <v>14</v>
      </c>
      <c r="B96" s="1">
        <v>107</v>
      </c>
      <c r="C96" s="1">
        <v>107</v>
      </c>
    </row>
    <row r="97" spans="1:3" x14ac:dyDescent="0.25">
      <c r="A97" s="1">
        <v>65</v>
      </c>
      <c r="B97" s="1">
        <v>107</v>
      </c>
      <c r="C97" s="1">
        <v>107</v>
      </c>
    </row>
    <row r="98" spans="1:3" x14ac:dyDescent="0.25">
      <c r="A98" s="1">
        <v>77</v>
      </c>
      <c r="B98" s="1">
        <v>107</v>
      </c>
      <c r="C98" s="1">
        <v>107</v>
      </c>
    </row>
    <row r="99" spans="1:3" x14ac:dyDescent="0.25">
      <c r="A99" s="1">
        <v>11</v>
      </c>
      <c r="B99" s="1">
        <v>108</v>
      </c>
      <c r="C99" s="1">
        <v>108</v>
      </c>
    </row>
    <row r="100" spans="1:3" x14ac:dyDescent="0.25">
      <c r="A100" s="1">
        <v>67</v>
      </c>
      <c r="B100" s="1">
        <v>108</v>
      </c>
      <c r="C100" s="1">
        <v>108</v>
      </c>
    </row>
    <row r="101" spans="1:3" x14ac:dyDescent="0.25">
      <c r="A101" s="1">
        <v>16</v>
      </c>
      <c r="B101" s="1">
        <v>109</v>
      </c>
      <c r="C101" s="1">
        <v>109</v>
      </c>
    </row>
  </sheetData>
  <sortState xmlns:xlrd2="http://schemas.microsoft.com/office/spreadsheetml/2017/richdata2" ref="A2:C101">
    <sortCondition ref="C2:C10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5"/>
  <sheetViews>
    <sheetView showGridLines="0" workbookViewId="0">
      <selection activeCell="AC23" sqref="AC23"/>
    </sheetView>
  </sheetViews>
  <sheetFormatPr defaultRowHeight="15" x14ac:dyDescent="0.25"/>
  <cols>
    <col min="3" max="3" width="25.140625" bestFit="1" customWidth="1"/>
    <col min="8" max="8" width="19.5703125" bestFit="1" customWidth="1"/>
    <col min="9" max="9" width="12" bestFit="1" customWidth="1"/>
    <col min="12" max="12" width="9.5703125" bestFit="1" customWidth="1"/>
    <col min="13" max="13" width="12.85546875" bestFit="1" customWidth="1"/>
    <col min="14" max="15" width="8.7109375" bestFit="1" customWidth="1"/>
    <col min="17" max="17" width="4.7109375" customWidth="1"/>
    <col min="18" max="18" width="6.28515625" customWidth="1"/>
    <col min="19" max="19" width="4.42578125" customWidth="1"/>
    <col min="21" max="21" width="9.5703125" bestFit="1" customWidth="1"/>
    <col min="24" max="24" width="10" bestFit="1" customWidth="1"/>
    <col min="28" max="28" width="18.7109375" bestFit="1" customWidth="1"/>
    <col min="29" max="29" width="9.42578125" bestFit="1" customWidth="1"/>
    <col min="30" max="30" width="12.85546875" bestFit="1" customWidth="1"/>
    <col min="31" max="31" width="10.140625" bestFit="1" customWidth="1"/>
    <col min="32" max="32" width="13.28515625" bestFit="1" customWidth="1"/>
  </cols>
  <sheetData>
    <row r="1" spans="1:31" x14ac:dyDescent="0.25">
      <c r="C1" s="44" t="s">
        <v>50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3" spans="1:31" x14ac:dyDescent="0.25">
      <c r="C3" s="45" t="s">
        <v>42</v>
      </c>
      <c r="D3" s="45"/>
      <c r="E3" s="45"/>
      <c r="F3" s="45"/>
      <c r="G3" s="45"/>
      <c r="H3" s="45"/>
      <c r="I3" s="45"/>
      <c r="K3" s="45" t="s">
        <v>43</v>
      </c>
      <c r="L3" s="45"/>
      <c r="M3" s="45"/>
      <c r="N3" s="45"/>
      <c r="O3" s="45"/>
    </row>
    <row r="4" spans="1:31" x14ac:dyDescent="0.25"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</row>
    <row r="5" spans="1:31" x14ac:dyDescent="0.25">
      <c r="A5" t="s">
        <v>52</v>
      </c>
      <c r="C5" s="26" t="s">
        <v>51</v>
      </c>
      <c r="D5" s="26" t="s">
        <v>44</v>
      </c>
      <c r="E5" s="26" t="s">
        <v>45</v>
      </c>
      <c r="F5" s="26" t="s">
        <v>46</v>
      </c>
      <c r="G5" s="26" t="s">
        <v>47</v>
      </c>
      <c r="H5" s="26" t="s">
        <v>48</v>
      </c>
      <c r="I5" s="26" t="s">
        <v>49</v>
      </c>
      <c r="K5" s="42" t="s">
        <v>50</v>
      </c>
      <c r="L5" s="43"/>
      <c r="M5" s="43"/>
      <c r="N5" s="2" t="s">
        <v>0</v>
      </c>
      <c r="O5" s="2" t="s">
        <v>1</v>
      </c>
      <c r="P5" s="7"/>
    </row>
    <row r="6" spans="1:31" ht="15.75" x14ac:dyDescent="0.25">
      <c r="A6" s="32">
        <v>11</v>
      </c>
      <c r="B6" s="32">
        <v>11</v>
      </c>
      <c r="C6" s="1">
        <v>11</v>
      </c>
      <c r="D6" s="8">
        <f>COUNTIF($A$6:$A$105,C6)</f>
        <v>1</v>
      </c>
      <c r="E6" s="8">
        <f>D6/$D$70*100</f>
        <v>1</v>
      </c>
      <c r="F6" s="8">
        <v>1</v>
      </c>
      <c r="G6" s="8">
        <f>F6/$D$70*100</f>
        <v>1</v>
      </c>
      <c r="H6" s="8">
        <f t="shared" ref="H6:H37" si="0">H7+D6</f>
        <v>100</v>
      </c>
      <c r="I6" s="8">
        <f t="shared" ref="I6:I66" si="1">I7+E6</f>
        <v>100</v>
      </c>
      <c r="K6" s="5">
        <v>11</v>
      </c>
      <c r="L6" s="5" t="s">
        <v>2</v>
      </c>
      <c r="M6" s="4">
        <v>21</v>
      </c>
      <c r="N6" s="3">
        <f>COUNTIFS($A$6:$A$105,"&gt;="&amp;K6,$A$6:$A$105,"&lt;"&amp;M6)</f>
        <v>8</v>
      </c>
      <c r="O6" s="3">
        <f>N6/$N$16*100</f>
        <v>8</v>
      </c>
      <c r="P6" s="27"/>
    </row>
    <row r="7" spans="1:31" ht="15.75" x14ac:dyDescent="0.25">
      <c r="A7" s="32">
        <v>14</v>
      </c>
      <c r="B7" s="32">
        <v>14</v>
      </c>
      <c r="C7" s="1">
        <v>14</v>
      </c>
      <c r="D7" s="8">
        <f t="shared" ref="D7:D68" si="2">COUNTIF($A$6:$A$105,C7)</f>
        <v>1</v>
      </c>
      <c r="E7" s="8">
        <f t="shared" ref="E7:E68" si="3">D7/$D$70*100</f>
        <v>1</v>
      </c>
      <c r="F7" s="8">
        <f>F6+D7</f>
        <v>2</v>
      </c>
      <c r="G7" s="8">
        <f>G6+E7</f>
        <v>2</v>
      </c>
      <c r="H7" s="8">
        <f t="shared" si="0"/>
        <v>99</v>
      </c>
      <c r="I7" s="8">
        <f t="shared" si="1"/>
        <v>99</v>
      </c>
      <c r="K7" s="5">
        <v>21</v>
      </c>
      <c r="L7" s="5" t="s">
        <v>2</v>
      </c>
      <c r="M7" s="4">
        <v>31</v>
      </c>
      <c r="N7" s="3">
        <f t="shared" ref="N7:N14" si="4">COUNTIFS($A$6:$A$105,"&gt;="&amp;K7,$A$6:$A$105,"&lt;"&amp;M7)</f>
        <v>7</v>
      </c>
      <c r="O7" s="3">
        <f t="shared" ref="O7:O14" si="5">N7/$N$16*100</f>
        <v>7.0000000000000009</v>
      </c>
      <c r="P7" s="27"/>
    </row>
    <row r="8" spans="1:31" ht="15.75" x14ac:dyDescent="0.25">
      <c r="A8" s="32">
        <v>16</v>
      </c>
      <c r="B8" s="32">
        <v>16</v>
      </c>
      <c r="C8" s="1">
        <v>16</v>
      </c>
      <c r="D8" s="8">
        <f t="shared" si="2"/>
        <v>2</v>
      </c>
      <c r="E8" s="8">
        <f t="shared" si="3"/>
        <v>2</v>
      </c>
      <c r="F8" s="8">
        <f t="shared" ref="F8:F68" si="6">F7+D8</f>
        <v>4</v>
      </c>
      <c r="G8" s="8">
        <f t="shared" ref="G8:G68" si="7">G7+E8</f>
        <v>4</v>
      </c>
      <c r="H8" s="8">
        <f t="shared" si="0"/>
        <v>98</v>
      </c>
      <c r="I8" s="8">
        <f t="shared" si="1"/>
        <v>98</v>
      </c>
      <c r="K8" s="5">
        <v>31</v>
      </c>
      <c r="L8" s="5" t="s">
        <v>2</v>
      </c>
      <c r="M8" s="4">
        <v>41</v>
      </c>
      <c r="N8" s="3">
        <f t="shared" si="4"/>
        <v>7</v>
      </c>
      <c r="O8" s="3">
        <f t="shared" si="5"/>
        <v>7.0000000000000009</v>
      </c>
      <c r="P8" s="27"/>
    </row>
    <row r="9" spans="1:31" ht="15.75" x14ac:dyDescent="0.25">
      <c r="A9" s="32">
        <v>16</v>
      </c>
      <c r="B9" s="32">
        <v>18</v>
      </c>
      <c r="C9" s="1">
        <v>18</v>
      </c>
      <c r="D9" s="8">
        <f t="shared" si="2"/>
        <v>2</v>
      </c>
      <c r="E9" s="8">
        <f t="shared" si="3"/>
        <v>2</v>
      </c>
      <c r="F9" s="8">
        <f t="shared" si="6"/>
        <v>6</v>
      </c>
      <c r="G9" s="8">
        <f t="shared" si="7"/>
        <v>6</v>
      </c>
      <c r="H9" s="8">
        <f t="shared" si="0"/>
        <v>96</v>
      </c>
      <c r="I9" s="8">
        <f t="shared" si="1"/>
        <v>96</v>
      </c>
      <c r="K9" s="5">
        <v>41</v>
      </c>
      <c r="L9" s="5" t="s">
        <v>2</v>
      </c>
      <c r="M9" s="4">
        <v>51</v>
      </c>
      <c r="N9" s="3">
        <f t="shared" si="4"/>
        <v>8</v>
      </c>
      <c r="O9" s="3">
        <f t="shared" si="5"/>
        <v>8</v>
      </c>
      <c r="P9" s="27"/>
    </row>
    <row r="10" spans="1:31" ht="15.75" x14ac:dyDescent="0.25">
      <c r="A10" s="32">
        <v>18</v>
      </c>
      <c r="B10" s="32">
        <v>20</v>
      </c>
      <c r="C10" s="1">
        <v>20</v>
      </c>
      <c r="D10" s="8">
        <f t="shared" si="2"/>
        <v>2</v>
      </c>
      <c r="E10" s="8">
        <f t="shared" si="3"/>
        <v>2</v>
      </c>
      <c r="F10" s="8">
        <f t="shared" si="6"/>
        <v>8</v>
      </c>
      <c r="G10" s="8">
        <f t="shared" si="7"/>
        <v>8</v>
      </c>
      <c r="H10" s="8">
        <f t="shared" si="0"/>
        <v>94</v>
      </c>
      <c r="I10" s="8">
        <f t="shared" si="1"/>
        <v>94</v>
      </c>
      <c r="K10" s="5">
        <v>51</v>
      </c>
      <c r="L10" s="5" t="s">
        <v>2</v>
      </c>
      <c r="M10" s="4">
        <v>61</v>
      </c>
      <c r="N10" s="3">
        <f t="shared" si="4"/>
        <v>13</v>
      </c>
      <c r="O10" s="3">
        <f t="shared" si="5"/>
        <v>13</v>
      </c>
      <c r="P10" s="27"/>
    </row>
    <row r="11" spans="1:31" ht="15.75" x14ac:dyDescent="0.25">
      <c r="A11" s="32">
        <v>18</v>
      </c>
      <c r="B11" s="32">
        <v>25</v>
      </c>
      <c r="C11" s="1">
        <v>25</v>
      </c>
      <c r="D11" s="8">
        <f t="shared" si="2"/>
        <v>1</v>
      </c>
      <c r="E11" s="8">
        <f t="shared" si="3"/>
        <v>1</v>
      </c>
      <c r="F11" s="8">
        <f t="shared" si="6"/>
        <v>9</v>
      </c>
      <c r="G11" s="8">
        <f t="shared" si="7"/>
        <v>9</v>
      </c>
      <c r="H11" s="8">
        <f t="shared" si="0"/>
        <v>92</v>
      </c>
      <c r="I11" s="8">
        <f t="shared" si="1"/>
        <v>92</v>
      </c>
      <c r="K11" s="5">
        <v>61</v>
      </c>
      <c r="L11" s="5" t="s">
        <v>2</v>
      </c>
      <c r="M11" s="4">
        <v>71</v>
      </c>
      <c r="N11" s="3">
        <f t="shared" si="4"/>
        <v>10</v>
      </c>
      <c r="O11" s="3">
        <f t="shared" si="5"/>
        <v>10</v>
      </c>
      <c r="P11" s="27"/>
      <c r="V11" s="47"/>
      <c r="W11" s="47"/>
      <c r="X11" s="47"/>
      <c r="Y11" s="47"/>
      <c r="Z11" s="47"/>
      <c r="AA11" s="47"/>
      <c r="AB11" s="47"/>
      <c r="AC11" s="47"/>
      <c r="AD11" s="47"/>
      <c r="AE11" s="47"/>
    </row>
    <row r="12" spans="1:31" ht="15.75" x14ac:dyDescent="0.25">
      <c r="A12" s="32">
        <v>20</v>
      </c>
      <c r="B12" s="32">
        <v>26</v>
      </c>
      <c r="C12" s="1">
        <v>26</v>
      </c>
      <c r="D12" s="8">
        <f t="shared" si="2"/>
        <v>1</v>
      </c>
      <c r="E12" s="8">
        <f t="shared" si="3"/>
        <v>1</v>
      </c>
      <c r="F12" s="8">
        <f t="shared" si="6"/>
        <v>10</v>
      </c>
      <c r="G12" s="8">
        <f t="shared" si="7"/>
        <v>10</v>
      </c>
      <c r="H12" s="8">
        <f t="shared" si="0"/>
        <v>91</v>
      </c>
      <c r="I12" s="8">
        <f t="shared" si="1"/>
        <v>91</v>
      </c>
      <c r="K12" s="5">
        <v>71</v>
      </c>
      <c r="L12" s="5" t="s">
        <v>2</v>
      </c>
      <c r="M12" s="4">
        <v>81</v>
      </c>
      <c r="N12" s="3">
        <f t="shared" si="4"/>
        <v>13</v>
      </c>
      <c r="O12" s="3">
        <f t="shared" si="5"/>
        <v>13</v>
      </c>
      <c r="P12" s="27"/>
      <c r="V12" s="47"/>
      <c r="W12" s="47"/>
      <c r="X12" s="47"/>
      <c r="Y12" s="47"/>
      <c r="Z12" s="47"/>
      <c r="AA12" s="47"/>
      <c r="AB12" s="47"/>
      <c r="AC12" s="47"/>
      <c r="AD12" s="47"/>
      <c r="AE12" s="47"/>
    </row>
    <row r="13" spans="1:31" ht="15.75" x14ac:dyDescent="0.25">
      <c r="A13" s="32">
        <v>20</v>
      </c>
      <c r="B13" s="32">
        <v>27</v>
      </c>
      <c r="C13" s="1">
        <v>27</v>
      </c>
      <c r="D13" s="8">
        <f t="shared" si="2"/>
        <v>1</v>
      </c>
      <c r="E13" s="8">
        <f t="shared" si="3"/>
        <v>1</v>
      </c>
      <c r="F13" s="8">
        <f t="shared" si="6"/>
        <v>11</v>
      </c>
      <c r="G13" s="8">
        <f t="shared" si="7"/>
        <v>11</v>
      </c>
      <c r="H13" s="8">
        <f t="shared" si="0"/>
        <v>90</v>
      </c>
      <c r="I13" s="8">
        <f t="shared" si="1"/>
        <v>90</v>
      </c>
      <c r="K13" s="5">
        <v>81</v>
      </c>
      <c r="L13" s="5" t="s">
        <v>2</v>
      </c>
      <c r="M13" s="4">
        <v>91</v>
      </c>
      <c r="N13" s="3">
        <f t="shared" si="4"/>
        <v>14</v>
      </c>
      <c r="O13" s="3">
        <f t="shared" si="5"/>
        <v>14.000000000000002</v>
      </c>
      <c r="P13" s="27"/>
      <c r="V13" s="47"/>
      <c r="W13" s="47"/>
      <c r="X13" s="47"/>
      <c r="Y13" s="47"/>
      <c r="Z13" s="47"/>
      <c r="AA13" s="47"/>
      <c r="AB13" s="48"/>
      <c r="AC13" s="47"/>
      <c r="AD13" s="48"/>
      <c r="AE13" s="47"/>
    </row>
    <row r="14" spans="1:31" ht="15.75" x14ac:dyDescent="0.25">
      <c r="A14" s="32">
        <v>25</v>
      </c>
      <c r="B14" s="32">
        <v>28</v>
      </c>
      <c r="C14" s="1">
        <v>28</v>
      </c>
      <c r="D14" s="8">
        <f t="shared" si="2"/>
        <v>2</v>
      </c>
      <c r="E14" s="8">
        <f t="shared" si="3"/>
        <v>2</v>
      </c>
      <c r="F14" s="8">
        <f t="shared" si="6"/>
        <v>13</v>
      </c>
      <c r="G14" s="8">
        <f t="shared" si="7"/>
        <v>13</v>
      </c>
      <c r="H14" s="8">
        <f t="shared" si="0"/>
        <v>89</v>
      </c>
      <c r="I14" s="8">
        <f t="shared" si="1"/>
        <v>89</v>
      </c>
      <c r="K14" s="5">
        <v>91</v>
      </c>
      <c r="L14" s="5" t="s">
        <v>2</v>
      </c>
      <c r="M14" s="4">
        <v>111</v>
      </c>
      <c r="N14" s="3">
        <f t="shared" si="4"/>
        <v>20</v>
      </c>
      <c r="O14" s="3">
        <f t="shared" si="5"/>
        <v>20</v>
      </c>
      <c r="P14" s="27"/>
      <c r="V14" s="47"/>
      <c r="W14" s="47"/>
      <c r="X14" s="47"/>
      <c r="Y14" s="47"/>
      <c r="Z14" s="47"/>
      <c r="AA14" s="47"/>
      <c r="AB14" s="47"/>
      <c r="AC14" s="47"/>
      <c r="AD14" s="47"/>
      <c r="AE14" s="47"/>
    </row>
    <row r="15" spans="1:31" ht="15.75" x14ac:dyDescent="0.25">
      <c r="A15" s="32">
        <v>26</v>
      </c>
      <c r="B15" s="32">
        <v>29</v>
      </c>
      <c r="C15" s="1">
        <v>29</v>
      </c>
      <c r="D15" s="8">
        <f t="shared" si="2"/>
        <v>2</v>
      </c>
      <c r="E15" s="8">
        <f t="shared" si="3"/>
        <v>2</v>
      </c>
      <c r="F15" s="8">
        <f t="shared" si="6"/>
        <v>15</v>
      </c>
      <c r="G15" s="8">
        <f t="shared" si="7"/>
        <v>15</v>
      </c>
      <c r="H15" s="8">
        <f t="shared" si="0"/>
        <v>87</v>
      </c>
      <c r="I15" s="8">
        <f t="shared" si="1"/>
        <v>87</v>
      </c>
      <c r="K15" s="42"/>
      <c r="L15" s="43"/>
      <c r="M15" s="43"/>
      <c r="O15" s="6"/>
      <c r="P15" s="28"/>
      <c r="V15" s="47"/>
      <c r="W15" s="47"/>
      <c r="X15" s="47"/>
      <c r="Y15" s="47"/>
      <c r="Z15" s="47"/>
      <c r="AA15" s="47"/>
      <c r="AB15" s="47"/>
      <c r="AC15" s="47"/>
      <c r="AD15" s="47"/>
      <c r="AE15" s="47"/>
    </row>
    <row r="16" spans="1:31" ht="15.75" x14ac:dyDescent="0.25">
      <c r="A16" s="32">
        <v>27</v>
      </c>
      <c r="B16" s="32">
        <v>31</v>
      </c>
      <c r="C16" s="1">
        <v>31</v>
      </c>
      <c r="D16" s="8">
        <f t="shared" si="2"/>
        <v>2</v>
      </c>
      <c r="E16" s="8">
        <f t="shared" si="3"/>
        <v>2</v>
      </c>
      <c r="F16" s="8">
        <f t="shared" si="6"/>
        <v>17</v>
      </c>
      <c r="G16" s="8">
        <f t="shared" si="7"/>
        <v>17</v>
      </c>
      <c r="H16" s="8">
        <f t="shared" si="0"/>
        <v>85</v>
      </c>
      <c r="I16" s="8">
        <f t="shared" si="1"/>
        <v>85</v>
      </c>
      <c r="N16" s="6">
        <f>SUM(N6:N14)</f>
        <v>100</v>
      </c>
      <c r="O16" s="6">
        <f>SUM(O6:O14)</f>
        <v>100</v>
      </c>
      <c r="V16" s="47"/>
      <c r="W16" s="47"/>
      <c r="X16" s="47"/>
      <c r="Y16" s="47"/>
      <c r="Z16" s="47"/>
      <c r="AA16" s="47"/>
      <c r="AB16" s="47"/>
      <c r="AC16" s="47"/>
      <c r="AD16" s="47"/>
      <c r="AE16" s="47"/>
    </row>
    <row r="17" spans="1:31" ht="15.75" x14ac:dyDescent="0.25">
      <c r="A17" s="32">
        <v>28</v>
      </c>
      <c r="B17" s="32">
        <v>33</v>
      </c>
      <c r="C17" s="1">
        <v>33</v>
      </c>
      <c r="D17" s="8">
        <f t="shared" si="2"/>
        <v>1</v>
      </c>
      <c r="E17" s="8">
        <f t="shared" si="3"/>
        <v>1</v>
      </c>
      <c r="F17" s="8">
        <f t="shared" si="6"/>
        <v>18</v>
      </c>
      <c r="G17" s="8">
        <f t="shared" si="7"/>
        <v>18</v>
      </c>
      <c r="H17" s="8">
        <f t="shared" si="0"/>
        <v>83</v>
      </c>
      <c r="I17" s="8">
        <f t="shared" si="1"/>
        <v>83</v>
      </c>
      <c r="V17" s="47"/>
      <c r="W17" s="47"/>
      <c r="X17" s="47"/>
      <c r="Y17" s="47"/>
      <c r="Z17" s="47"/>
      <c r="AA17" s="47"/>
      <c r="AB17" s="47"/>
      <c r="AC17" s="47"/>
      <c r="AD17" s="47"/>
      <c r="AE17" s="47"/>
    </row>
    <row r="18" spans="1:31" ht="15.75" x14ac:dyDescent="0.25">
      <c r="A18" s="32">
        <v>28</v>
      </c>
      <c r="B18" s="32">
        <v>34</v>
      </c>
      <c r="C18" s="1">
        <v>34</v>
      </c>
      <c r="D18" s="8">
        <f t="shared" si="2"/>
        <v>1</v>
      </c>
      <c r="E18" s="8">
        <f t="shared" si="3"/>
        <v>1</v>
      </c>
      <c r="F18" s="8">
        <f t="shared" si="6"/>
        <v>19</v>
      </c>
      <c r="G18" s="8">
        <f t="shared" si="7"/>
        <v>19</v>
      </c>
      <c r="H18" s="8">
        <f t="shared" si="0"/>
        <v>82</v>
      </c>
      <c r="I18" s="8">
        <f t="shared" si="1"/>
        <v>82</v>
      </c>
    </row>
    <row r="19" spans="1:31" ht="15.75" x14ac:dyDescent="0.25">
      <c r="A19" s="32">
        <v>29</v>
      </c>
      <c r="B19" s="32">
        <v>35</v>
      </c>
      <c r="C19" s="1">
        <v>35</v>
      </c>
      <c r="D19" s="8">
        <f t="shared" si="2"/>
        <v>1</v>
      </c>
      <c r="E19" s="8">
        <f t="shared" si="3"/>
        <v>1</v>
      </c>
      <c r="F19" s="8">
        <f t="shared" si="6"/>
        <v>20</v>
      </c>
      <c r="G19" s="8">
        <f t="shared" si="7"/>
        <v>20</v>
      </c>
      <c r="H19" s="8">
        <f t="shared" si="0"/>
        <v>81</v>
      </c>
      <c r="I19" s="8">
        <f t="shared" si="1"/>
        <v>81</v>
      </c>
    </row>
    <row r="20" spans="1:31" ht="15.75" x14ac:dyDescent="0.25">
      <c r="A20" s="32">
        <v>29</v>
      </c>
      <c r="B20" s="32">
        <v>39</v>
      </c>
      <c r="C20" s="1">
        <v>39</v>
      </c>
      <c r="D20" s="8">
        <f t="shared" si="2"/>
        <v>1</v>
      </c>
      <c r="E20" s="8">
        <f t="shared" si="3"/>
        <v>1</v>
      </c>
      <c r="F20" s="8">
        <f t="shared" si="6"/>
        <v>21</v>
      </c>
      <c r="G20" s="8">
        <f t="shared" si="7"/>
        <v>21</v>
      </c>
      <c r="H20" s="8">
        <f t="shared" si="0"/>
        <v>80</v>
      </c>
      <c r="I20" s="8">
        <f t="shared" si="1"/>
        <v>80</v>
      </c>
    </row>
    <row r="21" spans="1:31" ht="15.75" x14ac:dyDescent="0.25">
      <c r="A21" s="32">
        <v>31</v>
      </c>
      <c r="B21" s="32">
        <v>40</v>
      </c>
      <c r="C21" s="1">
        <v>40</v>
      </c>
      <c r="D21" s="8">
        <f t="shared" si="2"/>
        <v>1</v>
      </c>
      <c r="E21" s="8">
        <f t="shared" si="3"/>
        <v>1</v>
      </c>
      <c r="F21" s="8">
        <f t="shared" si="6"/>
        <v>22</v>
      </c>
      <c r="G21" s="8">
        <f t="shared" si="7"/>
        <v>22</v>
      </c>
      <c r="H21" s="8">
        <f t="shared" si="0"/>
        <v>79</v>
      </c>
      <c r="I21" s="8">
        <f t="shared" si="1"/>
        <v>79</v>
      </c>
      <c r="M21" t="s">
        <v>53</v>
      </c>
    </row>
    <row r="22" spans="1:31" ht="15.75" x14ac:dyDescent="0.25">
      <c r="A22" s="32">
        <v>31</v>
      </c>
      <c r="B22" s="32">
        <v>41</v>
      </c>
      <c r="C22" s="1">
        <v>41</v>
      </c>
      <c r="D22" s="8">
        <f t="shared" si="2"/>
        <v>1</v>
      </c>
      <c r="E22" s="8">
        <f t="shared" si="3"/>
        <v>1</v>
      </c>
      <c r="F22" s="8">
        <f t="shared" si="6"/>
        <v>23</v>
      </c>
      <c r="G22" s="8">
        <f t="shared" si="7"/>
        <v>23</v>
      </c>
      <c r="H22" s="8">
        <f t="shared" si="0"/>
        <v>78</v>
      </c>
      <c r="I22" s="8">
        <f t="shared" si="1"/>
        <v>78</v>
      </c>
    </row>
    <row r="23" spans="1:31" ht="15.75" x14ac:dyDescent="0.25">
      <c r="A23" s="32">
        <v>33</v>
      </c>
      <c r="B23" s="1">
        <v>44</v>
      </c>
      <c r="C23" s="1">
        <v>44</v>
      </c>
      <c r="D23" s="8">
        <f t="shared" si="2"/>
        <v>1</v>
      </c>
      <c r="E23" s="8">
        <f t="shared" si="3"/>
        <v>1</v>
      </c>
      <c r="F23" s="8">
        <f t="shared" si="6"/>
        <v>24</v>
      </c>
      <c r="G23" s="8">
        <f t="shared" si="7"/>
        <v>24</v>
      </c>
      <c r="H23" s="8">
        <f t="shared" si="0"/>
        <v>77</v>
      </c>
      <c r="I23" s="8">
        <f t="shared" si="1"/>
        <v>77</v>
      </c>
      <c r="M23" t="s">
        <v>3</v>
      </c>
    </row>
    <row r="24" spans="1:31" ht="15.75" x14ac:dyDescent="0.25">
      <c r="A24" s="32">
        <v>34</v>
      </c>
      <c r="B24" s="1">
        <v>46</v>
      </c>
      <c r="C24" s="1">
        <v>46</v>
      </c>
      <c r="D24" s="8">
        <f t="shared" si="2"/>
        <v>2</v>
      </c>
      <c r="E24" s="8">
        <f t="shared" si="3"/>
        <v>2</v>
      </c>
      <c r="F24" s="8">
        <f t="shared" si="6"/>
        <v>26</v>
      </c>
      <c r="G24" s="8">
        <f t="shared" si="7"/>
        <v>26</v>
      </c>
      <c r="H24" s="8">
        <f t="shared" si="0"/>
        <v>76</v>
      </c>
      <c r="I24" s="8">
        <f t="shared" si="1"/>
        <v>76</v>
      </c>
    </row>
    <row r="25" spans="1:31" ht="15.75" x14ac:dyDescent="0.25">
      <c r="A25" s="32">
        <v>35</v>
      </c>
      <c r="B25" s="1">
        <v>47</v>
      </c>
      <c r="C25" s="1">
        <v>47</v>
      </c>
      <c r="D25" s="8">
        <f t="shared" si="2"/>
        <v>2</v>
      </c>
      <c r="E25" s="8">
        <f t="shared" si="3"/>
        <v>2</v>
      </c>
      <c r="F25" s="8">
        <f t="shared" si="6"/>
        <v>28</v>
      </c>
      <c r="G25" s="8">
        <f t="shared" si="7"/>
        <v>28</v>
      </c>
      <c r="H25" s="8">
        <f t="shared" si="0"/>
        <v>74</v>
      </c>
      <c r="I25" s="8">
        <f t="shared" si="1"/>
        <v>74</v>
      </c>
      <c r="M25">
        <f>(A105-A6)/SQRT(D70)</f>
        <v>9.8000000000000007</v>
      </c>
    </row>
    <row r="26" spans="1:31" ht="15.75" x14ac:dyDescent="0.25">
      <c r="A26" s="32">
        <v>39</v>
      </c>
      <c r="B26" s="1">
        <v>48</v>
      </c>
      <c r="C26" s="1">
        <v>48</v>
      </c>
      <c r="D26" s="8">
        <f t="shared" si="2"/>
        <v>2</v>
      </c>
      <c r="E26" s="8">
        <f t="shared" si="3"/>
        <v>2</v>
      </c>
      <c r="F26" s="8">
        <f t="shared" si="6"/>
        <v>30</v>
      </c>
      <c r="G26" s="8">
        <f t="shared" si="7"/>
        <v>30</v>
      </c>
      <c r="H26" s="8">
        <f t="shared" si="0"/>
        <v>72</v>
      </c>
      <c r="I26" s="8">
        <f t="shared" si="1"/>
        <v>72</v>
      </c>
    </row>
    <row r="27" spans="1:31" ht="15.75" x14ac:dyDescent="0.25">
      <c r="A27" s="32">
        <v>40</v>
      </c>
      <c r="B27" s="1">
        <v>52</v>
      </c>
      <c r="C27" s="1">
        <v>52</v>
      </c>
      <c r="D27" s="8">
        <f t="shared" si="2"/>
        <v>1</v>
      </c>
      <c r="E27" s="8">
        <f t="shared" si="3"/>
        <v>1</v>
      </c>
      <c r="F27" s="8">
        <f t="shared" si="6"/>
        <v>31</v>
      </c>
      <c r="G27" s="8">
        <f t="shared" si="7"/>
        <v>31</v>
      </c>
      <c r="H27" s="8">
        <f t="shared" si="0"/>
        <v>70</v>
      </c>
      <c r="I27" s="8">
        <f t="shared" si="1"/>
        <v>70</v>
      </c>
      <c r="M27" t="s">
        <v>54</v>
      </c>
    </row>
    <row r="28" spans="1:31" ht="15.75" x14ac:dyDescent="0.25">
      <c r="A28" s="32">
        <v>41</v>
      </c>
      <c r="B28" s="1">
        <v>53</v>
      </c>
      <c r="C28" s="1">
        <v>53</v>
      </c>
      <c r="D28" s="8">
        <f t="shared" si="2"/>
        <v>2</v>
      </c>
      <c r="E28" s="8">
        <f t="shared" si="3"/>
        <v>2</v>
      </c>
      <c r="F28" s="8">
        <f t="shared" si="6"/>
        <v>33</v>
      </c>
      <c r="G28" s="8">
        <f t="shared" si="7"/>
        <v>33</v>
      </c>
      <c r="H28" s="8">
        <f t="shared" si="0"/>
        <v>69</v>
      </c>
      <c r="I28" s="8">
        <f t="shared" si="1"/>
        <v>69</v>
      </c>
      <c r="M28">
        <f>ROUNDUP(M25,0)</f>
        <v>10</v>
      </c>
    </row>
    <row r="29" spans="1:31" x14ac:dyDescent="0.25">
      <c r="A29" s="1">
        <v>44</v>
      </c>
      <c r="B29" s="1">
        <v>54</v>
      </c>
      <c r="C29" s="1">
        <v>54</v>
      </c>
      <c r="D29" s="8">
        <f t="shared" si="2"/>
        <v>2</v>
      </c>
      <c r="E29" s="8">
        <f t="shared" si="3"/>
        <v>2</v>
      </c>
      <c r="F29" s="8">
        <f t="shared" si="6"/>
        <v>35</v>
      </c>
      <c r="G29" s="8">
        <f t="shared" si="7"/>
        <v>35</v>
      </c>
      <c r="H29" s="8">
        <f t="shared" si="0"/>
        <v>67</v>
      </c>
      <c r="I29" s="8">
        <f t="shared" si="1"/>
        <v>67</v>
      </c>
    </row>
    <row r="30" spans="1:31" x14ac:dyDescent="0.25">
      <c r="A30" s="1">
        <v>46</v>
      </c>
      <c r="B30" s="1">
        <v>55</v>
      </c>
      <c r="C30" s="1">
        <v>55</v>
      </c>
      <c r="D30" s="8">
        <f t="shared" si="2"/>
        <v>2</v>
      </c>
      <c r="E30" s="8">
        <f t="shared" si="3"/>
        <v>2</v>
      </c>
      <c r="F30" s="8">
        <f t="shared" si="6"/>
        <v>37</v>
      </c>
      <c r="G30" s="8">
        <f t="shared" si="7"/>
        <v>37</v>
      </c>
      <c r="H30" s="8">
        <f t="shared" si="0"/>
        <v>65</v>
      </c>
      <c r="I30" s="8">
        <f t="shared" si="1"/>
        <v>65</v>
      </c>
      <c r="M30" s="8"/>
      <c r="N30" s="8"/>
      <c r="O30" s="8"/>
      <c r="P30" s="8"/>
    </row>
    <row r="31" spans="1:31" x14ac:dyDescent="0.25">
      <c r="A31" s="1">
        <v>46</v>
      </c>
      <c r="B31" s="1">
        <v>56</v>
      </c>
      <c r="C31" s="1">
        <v>56</v>
      </c>
      <c r="D31" s="8">
        <f t="shared" si="2"/>
        <v>1</v>
      </c>
      <c r="E31" s="8">
        <f t="shared" si="3"/>
        <v>1</v>
      </c>
      <c r="F31" s="8">
        <f t="shared" si="6"/>
        <v>38</v>
      </c>
      <c r="G31" s="8">
        <f t="shared" si="7"/>
        <v>38</v>
      </c>
      <c r="H31" s="8">
        <f t="shared" si="0"/>
        <v>63</v>
      </c>
      <c r="I31" s="8">
        <f t="shared" si="1"/>
        <v>63</v>
      </c>
      <c r="L31" t="s">
        <v>56</v>
      </c>
      <c r="M31" t="s">
        <v>55</v>
      </c>
    </row>
    <row r="32" spans="1:31" x14ac:dyDescent="0.25">
      <c r="A32" s="1">
        <v>47</v>
      </c>
      <c r="B32" s="1">
        <v>57</v>
      </c>
      <c r="C32" s="1">
        <v>57</v>
      </c>
      <c r="D32" s="8">
        <f t="shared" si="2"/>
        <v>3</v>
      </c>
      <c r="E32" s="8">
        <f t="shared" si="3"/>
        <v>3</v>
      </c>
      <c r="F32" s="8">
        <f t="shared" si="6"/>
        <v>41</v>
      </c>
      <c r="G32" s="8">
        <f t="shared" si="7"/>
        <v>41</v>
      </c>
      <c r="H32" s="8">
        <f t="shared" si="0"/>
        <v>62</v>
      </c>
      <c r="I32" s="8">
        <f t="shared" si="1"/>
        <v>62</v>
      </c>
    </row>
    <row r="33" spans="1:32" x14ac:dyDescent="0.25">
      <c r="A33" s="1">
        <v>47</v>
      </c>
      <c r="B33" s="1">
        <v>58</v>
      </c>
      <c r="C33" s="1">
        <v>58</v>
      </c>
      <c r="D33" s="8">
        <f t="shared" si="2"/>
        <v>1</v>
      </c>
      <c r="E33" s="8">
        <f t="shared" si="3"/>
        <v>1</v>
      </c>
      <c r="F33" s="8">
        <f t="shared" si="6"/>
        <v>42</v>
      </c>
      <c r="G33" s="8">
        <f t="shared" si="7"/>
        <v>42</v>
      </c>
      <c r="H33" s="8">
        <f t="shared" si="0"/>
        <v>59</v>
      </c>
      <c r="I33" s="8">
        <f t="shared" si="1"/>
        <v>59</v>
      </c>
    </row>
    <row r="34" spans="1:32" x14ac:dyDescent="0.25">
      <c r="A34" s="1">
        <v>48</v>
      </c>
      <c r="B34" s="1">
        <v>59</v>
      </c>
      <c r="C34" s="1">
        <v>59</v>
      </c>
      <c r="D34" s="8">
        <f t="shared" si="2"/>
        <v>1</v>
      </c>
      <c r="E34" s="8">
        <f t="shared" si="3"/>
        <v>1</v>
      </c>
      <c r="F34" s="8">
        <f t="shared" si="6"/>
        <v>43</v>
      </c>
      <c r="G34" s="8">
        <f t="shared" si="7"/>
        <v>43</v>
      </c>
      <c r="H34" s="8">
        <f t="shared" si="0"/>
        <v>58</v>
      </c>
      <c r="I34" s="8">
        <f t="shared" si="1"/>
        <v>58</v>
      </c>
    </row>
    <row r="35" spans="1:32" x14ac:dyDescent="0.25">
      <c r="A35" s="1">
        <v>48</v>
      </c>
      <c r="B35" s="1">
        <v>61</v>
      </c>
      <c r="C35" s="1">
        <v>61</v>
      </c>
      <c r="D35" s="8">
        <f t="shared" si="2"/>
        <v>1</v>
      </c>
      <c r="E35" s="8">
        <f t="shared" si="3"/>
        <v>1</v>
      </c>
      <c r="F35" s="8">
        <f t="shared" si="6"/>
        <v>44</v>
      </c>
      <c r="G35" s="8">
        <f t="shared" si="7"/>
        <v>44</v>
      </c>
      <c r="H35" s="8">
        <f t="shared" si="0"/>
        <v>57</v>
      </c>
      <c r="I35" s="8">
        <f t="shared" si="1"/>
        <v>57</v>
      </c>
    </row>
    <row r="36" spans="1:32" x14ac:dyDescent="0.25">
      <c r="A36" s="1">
        <v>52</v>
      </c>
      <c r="B36" s="1">
        <v>62</v>
      </c>
      <c r="C36" s="1">
        <v>62</v>
      </c>
      <c r="D36" s="8">
        <f t="shared" si="2"/>
        <v>1</v>
      </c>
      <c r="E36" s="8">
        <f t="shared" si="3"/>
        <v>1</v>
      </c>
      <c r="F36" s="8">
        <f t="shared" si="6"/>
        <v>45</v>
      </c>
      <c r="G36" s="8">
        <f t="shared" si="7"/>
        <v>45</v>
      </c>
      <c r="H36" s="8">
        <f t="shared" si="0"/>
        <v>56</v>
      </c>
      <c r="I36" s="8">
        <f t="shared" si="1"/>
        <v>56</v>
      </c>
    </row>
    <row r="37" spans="1:32" x14ac:dyDescent="0.25">
      <c r="A37" s="1">
        <v>53</v>
      </c>
      <c r="B37" s="1">
        <v>63</v>
      </c>
      <c r="C37" s="1">
        <v>63</v>
      </c>
      <c r="D37" s="8">
        <f t="shared" si="2"/>
        <v>3</v>
      </c>
      <c r="E37" s="8">
        <f t="shared" si="3"/>
        <v>3</v>
      </c>
      <c r="F37" s="8">
        <f t="shared" si="6"/>
        <v>48</v>
      </c>
      <c r="G37" s="8">
        <f t="shared" si="7"/>
        <v>48</v>
      </c>
      <c r="H37" s="8">
        <f t="shared" si="0"/>
        <v>55</v>
      </c>
      <c r="I37" s="8">
        <f t="shared" si="1"/>
        <v>55</v>
      </c>
    </row>
    <row r="38" spans="1:32" x14ac:dyDescent="0.25">
      <c r="A38" s="1">
        <v>53</v>
      </c>
      <c r="B38" s="1">
        <v>66</v>
      </c>
      <c r="C38" s="1">
        <v>66</v>
      </c>
      <c r="D38" s="8">
        <f t="shared" si="2"/>
        <v>1</v>
      </c>
      <c r="E38" s="8">
        <f t="shared" si="3"/>
        <v>1</v>
      </c>
      <c r="F38" s="8">
        <f t="shared" si="6"/>
        <v>49</v>
      </c>
      <c r="G38" s="8">
        <f t="shared" si="7"/>
        <v>49</v>
      </c>
      <c r="H38" s="8">
        <f t="shared" ref="H38:H67" si="8">H39+D38</f>
        <v>52</v>
      </c>
      <c r="I38" s="8">
        <f t="shared" si="1"/>
        <v>52</v>
      </c>
    </row>
    <row r="39" spans="1:32" x14ac:dyDescent="0.25">
      <c r="A39" s="1">
        <v>54</v>
      </c>
      <c r="B39" s="1">
        <v>67</v>
      </c>
      <c r="C39" s="1">
        <v>67</v>
      </c>
      <c r="D39" s="8">
        <f t="shared" si="2"/>
        <v>3</v>
      </c>
      <c r="E39" s="8">
        <f t="shared" si="3"/>
        <v>3</v>
      </c>
      <c r="F39" s="8">
        <f t="shared" si="6"/>
        <v>52</v>
      </c>
      <c r="G39" s="8">
        <f t="shared" si="7"/>
        <v>52</v>
      </c>
      <c r="H39" s="8">
        <f t="shared" si="8"/>
        <v>51</v>
      </c>
      <c r="I39" s="8">
        <f t="shared" si="1"/>
        <v>51</v>
      </c>
    </row>
    <row r="40" spans="1:32" x14ac:dyDescent="0.25">
      <c r="A40" s="1">
        <v>54</v>
      </c>
      <c r="B40" s="1">
        <v>68</v>
      </c>
      <c r="C40" s="1">
        <v>68</v>
      </c>
      <c r="D40" s="8">
        <f t="shared" si="2"/>
        <v>1</v>
      </c>
      <c r="E40" s="8">
        <f t="shared" si="3"/>
        <v>1</v>
      </c>
      <c r="F40" s="8">
        <f t="shared" si="6"/>
        <v>53</v>
      </c>
      <c r="G40" s="8">
        <f t="shared" si="7"/>
        <v>53</v>
      </c>
      <c r="H40" s="8">
        <f t="shared" si="8"/>
        <v>48</v>
      </c>
      <c r="I40" s="8">
        <f t="shared" si="1"/>
        <v>48</v>
      </c>
    </row>
    <row r="41" spans="1:32" x14ac:dyDescent="0.25">
      <c r="A41" s="1">
        <v>55</v>
      </c>
      <c r="B41" s="1">
        <v>71</v>
      </c>
      <c r="C41" s="1">
        <v>71</v>
      </c>
      <c r="D41" s="8">
        <f t="shared" si="2"/>
        <v>1</v>
      </c>
      <c r="E41" s="8">
        <f t="shared" si="3"/>
        <v>1</v>
      </c>
      <c r="F41" s="8">
        <f t="shared" si="6"/>
        <v>54</v>
      </c>
      <c r="G41" s="8">
        <f t="shared" si="7"/>
        <v>54</v>
      </c>
      <c r="H41" s="8">
        <f t="shared" si="8"/>
        <v>47</v>
      </c>
      <c r="I41" s="8">
        <f t="shared" si="1"/>
        <v>47</v>
      </c>
    </row>
    <row r="42" spans="1:32" x14ac:dyDescent="0.25">
      <c r="A42" s="1">
        <v>55</v>
      </c>
      <c r="B42" s="1">
        <v>72</v>
      </c>
      <c r="C42" s="1">
        <v>72</v>
      </c>
      <c r="D42" s="8">
        <f t="shared" si="2"/>
        <v>3</v>
      </c>
      <c r="E42" s="8">
        <f t="shared" si="3"/>
        <v>3</v>
      </c>
      <c r="F42" s="8">
        <f t="shared" si="6"/>
        <v>57</v>
      </c>
      <c r="G42" s="8">
        <f t="shared" si="7"/>
        <v>57</v>
      </c>
      <c r="H42" s="8">
        <f t="shared" si="8"/>
        <v>46</v>
      </c>
      <c r="I42" s="8">
        <f t="shared" si="1"/>
        <v>46</v>
      </c>
    </row>
    <row r="43" spans="1:32" x14ac:dyDescent="0.25">
      <c r="A43" s="1">
        <v>56</v>
      </c>
      <c r="B43" s="1">
        <v>73</v>
      </c>
      <c r="C43" s="1">
        <v>73</v>
      </c>
      <c r="D43" s="8">
        <f t="shared" si="2"/>
        <v>1</v>
      </c>
      <c r="E43" s="8">
        <f t="shared" si="3"/>
        <v>1</v>
      </c>
      <c r="F43" s="8">
        <f t="shared" si="6"/>
        <v>58</v>
      </c>
      <c r="G43" s="8">
        <f t="shared" si="7"/>
        <v>58</v>
      </c>
      <c r="H43" s="8">
        <f t="shared" si="8"/>
        <v>43</v>
      </c>
      <c r="I43" s="8">
        <f t="shared" si="1"/>
        <v>43</v>
      </c>
    </row>
    <row r="44" spans="1:32" x14ac:dyDescent="0.25">
      <c r="A44" s="1">
        <v>57</v>
      </c>
      <c r="B44" s="1">
        <v>74</v>
      </c>
      <c r="C44" s="1">
        <v>74</v>
      </c>
      <c r="D44" s="8">
        <f t="shared" si="2"/>
        <v>1</v>
      </c>
      <c r="E44" s="8">
        <f t="shared" si="3"/>
        <v>1</v>
      </c>
      <c r="F44" s="8">
        <f t="shared" si="6"/>
        <v>59</v>
      </c>
      <c r="G44" s="8">
        <f t="shared" si="7"/>
        <v>59</v>
      </c>
      <c r="H44" s="8">
        <f t="shared" si="8"/>
        <v>42</v>
      </c>
      <c r="I44" s="8">
        <f t="shared" si="1"/>
        <v>42</v>
      </c>
    </row>
    <row r="45" spans="1:32" x14ac:dyDescent="0.25">
      <c r="A45" s="1">
        <v>57</v>
      </c>
      <c r="B45" s="1">
        <v>75</v>
      </c>
      <c r="C45" s="1">
        <v>75</v>
      </c>
      <c r="D45" s="8">
        <f t="shared" si="2"/>
        <v>1</v>
      </c>
      <c r="E45" s="8">
        <f t="shared" si="3"/>
        <v>1</v>
      </c>
      <c r="F45" s="8">
        <f t="shared" si="6"/>
        <v>60</v>
      </c>
      <c r="G45" s="8">
        <f t="shared" si="7"/>
        <v>60</v>
      </c>
      <c r="H45" s="8">
        <f t="shared" si="8"/>
        <v>41</v>
      </c>
      <c r="I45" s="8">
        <f t="shared" si="1"/>
        <v>41</v>
      </c>
    </row>
    <row r="46" spans="1:32" x14ac:dyDescent="0.25">
      <c r="A46" s="1">
        <v>57</v>
      </c>
      <c r="B46" s="1">
        <v>76</v>
      </c>
      <c r="C46" s="1">
        <v>76</v>
      </c>
      <c r="D46" s="8">
        <f t="shared" si="2"/>
        <v>1</v>
      </c>
      <c r="E46" s="8">
        <f t="shared" si="3"/>
        <v>1</v>
      </c>
      <c r="F46" s="8">
        <f t="shared" si="6"/>
        <v>61</v>
      </c>
      <c r="G46" s="8">
        <f t="shared" si="7"/>
        <v>61</v>
      </c>
      <c r="H46" s="8">
        <f t="shared" si="8"/>
        <v>40</v>
      </c>
      <c r="I46" s="8">
        <f t="shared" si="1"/>
        <v>40</v>
      </c>
    </row>
    <row r="47" spans="1:32" x14ac:dyDescent="0.25">
      <c r="A47" s="1">
        <v>58</v>
      </c>
      <c r="B47" s="1">
        <v>78</v>
      </c>
      <c r="C47" s="1">
        <v>78</v>
      </c>
      <c r="D47" s="8">
        <f t="shared" si="2"/>
        <v>1</v>
      </c>
      <c r="E47" s="8">
        <f t="shared" si="3"/>
        <v>1</v>
      </c>
      <c r="F47" s="8">
        <f t="shared" si="6"/>
        <v>62</v>
      </c>
      <c r="G47" s="8">
        <f t="shared" si="7"/>
        <v>62</v>
      </c>
      <c r="H47" s="8">
        <f t="shared" si="8"/>
        <v>39</v>
      </c>
      <c r="I47" s="8">
        <f t="shared" si="1"/>
        <v>39</v>
      </c>
    </row>
    <row r="48" spans="1:32" x14ac:dyDescent="0.25">
      <c r="A48" s="1">
        <v>59</v>
      </c>
      <c r="B48" s="1">
        <v>79</v>
      </c>
      <c r="C48" s="1">
        <v>79</v>
      </c>
      <c r="D48" s="8">
        <f t="shared" si="2"/>
        <v>3</v>
      </c>
      <c r="E48" s="8">
        <f t="shared" si="3"/>
        <v>3</v>
      </c>
      <c r="F48" s="8">
        <f t="shared" si="6"/>
        <v>65</v>
      </c>
      <c r="G48" s="8">
        <f t="shared" si="7"/>
        <v>65</v>
      </c>
      <c r="H48" s="8">
        <f t="shared" si="8"/>
        <v>38</v>
      </c>
      <c r="I48" s="8">
        <f t="shared" si="1"/>
        <v>38</v>
      </c>
      <c r="AC48" s="31"/>
      <c r="AD48" s="31"/>
      <c r="AE48" s="31"/>
      <c r="AF48" s="31"/>
    </row>
    <row r="49" spans="1:9" x14ac:dyDescent="0.25">
      <c r="A49" s="1">
        <v>61</v>
      </c>
      <c r="B49" s="1">
        <v>80</v>
      </c>
      <c r="C49" s="1">
        <v>80</v>
      </c>
      <c r="D49" s="8">
        <f t="shared" si="2"/>
        <v>1</v>
      </c>
      <c r="E49" s="8">
        <f t="shared" si="3"/>
        <v>1</v>
      </c>
      <c r="F49" s="8">
        <f t="shared" si="6"/>
        <v>66</v>
      </c>
      <c r="G49" s="8">
        <f t="shared" si="7"/>
        <v>66</v>
      </c>
      <c r="H49" s="8">
        <f t="shared" si="8"/>
        <v>35</v>
      </c>
      <c r="I49" s="8">
        <f t="shared" si="1"/>
        <v>35</v>
      </c>
    </row>
    <row r="50" spans="1:9" x14ac:dyDescent="0.25">
      <c r="A50" s="1">
        <v>62</v>
      </c>
      <c r="B50" s="1">
        <v>81</v>
      </c>
      <c r="C50" s="1">
        <v>81</v>
      </c>
      <c r="D50" s="8">
        <f t="shared" si="2"/>
        <v>2</v>
      </c>
      <c r="E50" s="8">
        <f t="shared" si="3"/>
        <v>2</v>
      </c>
      <c r="F50" s="8">
        <f t="shared" si="6"/>
        <v>68</v>
      </c>
      <c r="G50" s="8">
        <f t="shared" si="7"/>
        <v>68</v>
      </c>
      <c r="H50" s="8">
        <f t="shared" si="8"/>
        <v>34</v>
      </c>
      <c r="I50" s="8">
        <f t="shared" si="1"/>
        <v>34</v>
      </c>
    </row>
    <row r="51" spans="1:9" x14ac:dyDescent="0.25">
      <c r="A51" s="1">
        <v>63</v>
      </c>
      <c r="B51" s="1">
        <v>82</v>
      </c>
      <c r="C51" s="1">
        <v>82</v>
      </c>
      <c r="D51" s="8">
        <f t="shared" si="2"/>
        <v>1</v>
      </c>
      <c r="E51" s="8">
        <f t="shared" si="3"/>
        <v>1</v>
      </c>
      <c r="F51" s="8">
        <f t="shared" si="6"/>
        <v>69</v>
      </c>
      <c r="G51" s="8">
        <f t="shared" si="7"/>
        <v>69</v>
      </c>
      <c r="H51" s="8">
        <f t="shared" si="8"/>
        <v>32</v>
      </c>
      <c r="I51" s="8">
        <f t="shared" si="1"/>
        <v>32</v>
      </c>
    </row>
    <row r="52" spans="1:9" x14ac:dyDescent="0.25">
      <c r="A52" s="1">
        <v>63</v>
      </c>
      <c r="B52" s="1">
        <v>85</v>
      </c>
      <c r="C52" s="1">
        <v>85</v>
      </c>
      <c r="D52" s="8">
        <f t="shared" si="2"/>
        <v>1</v>
      </c>
      <c r="E52" s="8">
        <f t="shared" si="3"/>
        <v>1</v>
      </c>
      <c r="F52" s="8">
        <f t="shared" si="6"/>
        <v>70</v>
      </c>
      <c r="G52" s="8">
        <f t="shared" si="7"/>
        <v>70</v>
      </c>
      <c r="H52" s="8">
        <f t="shared" si="8"/>
        <v>31</v>
      </c>
      <c r="I52" s="8">
        <f t="shared" si="1"/>
        <v>31</v>
      </c>
    </row>
    <row r="53" spans="1:9" x14ac:dyDescent="0.25">
      <c r="A53" s="1">
        <v>63</v>
      </c>
      <c r="B53" s="1">
        <v>86</v>
      </c>
      <c r="C53" s="1">
        <v>86</v>
      </c>
      <c r="D53" s="8">
        <f t="shared" si="2"/>
        <v>2</v>
      </c>
      <c r="E53" s="8">
        <f t="shared" si="3"/>
        <v>2</v>
      </c>
      <c r="F53" s="8">
        <f t="shared" si="6"/>
        <v>72</v>
      </c>
      <c r="G53" s="8">
        <f t="shared" si="7"/>
        <v>72</v>
      </c>
      <c r="H53" s="8">
        <f t="shared" si="8"/>
        <v>30</v>
      </c>
      <c r="I53" s="8">
        <f t="shared" si="1"/>
        <v>30</v>
      </c>
    </row>
    <row r="54" spans="1:9" x14ac:dyDescent="0.25">
      <c r="A54" s="1">
        <v>66</v>
      </c>
      <c r="B54" s="1">
        <v>88</v>
      </c>
      <c r="C54" s="1">
        <v>88</v>
      </c>
      <c r="D54" s="8">
        <f t="shared" si="2"/>
        <v>3</v>
      </c>
      <c r="E54" s="8">
        <f t="shared" si="3"/>
        <v>3</v>
      </c>
      <c r="F54" s="8">
        <f t="shared" si="6"/>
        <v>75</v>
      </c>
      <c r="G54" s="8">
        <f t="shared" si="7"/>
        <v>75</v>
      </c>
      <c r="H54" s="8">
        <f t="shared" si="8"/>
        <v>28</v>
      </c>
      <c r="I54" s="8">
        <f t="shared" si="1"/>
        <v>28</v>
      </c>
    </row>
    <row r="55" spans="1:9" x14ac:dyDescent="0.25">
      <c r="A55" s="1">
        <v>67</v>
      </c>
      <c r="B55" s="1">
        <v>89</v>
      </c>
      <c r="C55" s="1">
        <v>89</v>
      </c>
      <c r="D55" s="8">
        <f t="shared" si="2"/>
        <v>3</v>
      </c>
      <c r="E55" s="8">
        <f t="shared" si="3"/>
        <v>3</v>
      </c>
      <c r="F55" s="8">
        <f t="shared" si="6"/>
        <v>78</v>
      </c>
      <c r="G55" s="8">
        <f t="shared" si="7"/>
        <v>78</v>
      </c>
      <c r="H55" s="8">
        <f t="shared" si="8"/>
        <v>25</v>
      </c>
      <c r="I55" s="8">
        <f t="shared" si="1"/>
        <v>25</v>
      </c>
    </row>
    <row r="56" spans="1:9" x14ac:dyDescent="0.25">
      <c r="A56" s="1">
        <v>67</v>
      </c>
      <c r="B56" s="1">
        <v>90</v>
      </c>
      <c r="C56" s="1">
        <v>90</v>
      </c>
      <c r="D56" s="8">
        <f t="shared" si="2"/>
        <v>2</v>
      </c>
      <c r="E56" s="8">
        <f t="shared" si="3"/>
        <v>2</v>
      </c>
      <c r="F56" s="8">
        <f t="shared" si="6"/>
        <v>80</v>
      </c>
      <c r="G56" s="8">
        <f t="shared" si="7"/>
        <v>80</v>
      </c>
      <c r="H56" s="8">
        <f t="shared" si="8"/>
        <v>22</v>
      </c>
      <c r="I56" s="8">
        <f t="shared" si="1"/>
        <v>22</v>
      </c>
    </row>
    <row r="57" spans="1:9" x14ac:dyDescent="0.25">
      <c r="A57" s="1">
        <v>67</v>
      </c>
      <c r="B57" s="1">
        <v>91</v>
      </c>
      <c r="C57" s="1">
        <v>91</v>
      </c>
      <c r="D57" s="8">
        <f t="shared" si="2"/>
        <v>1</v>
      </c>
      <c r="E57" s="8">
        <f t="shared" si="3"/>
        <v>1</v>
      </c>
      <c r="F57" s="8">
        <f t="shared" si="6"/>
        <v>81</v>
      </c>
      <c r="G57" s="8">
        <f t="shared" si="7"/>
        <v>81</v>
      </c>
      <c r="H57" s="8">
        <f t="shared" si="8"/>
        <v>20</v>
      </c>
      <c r="I57" s="8">
        <f t="shared" si="1"/>
        <v>20</v>
      </c>
    </row>
    <row r="58" spans="1:9" x14ac:dyDescent="0.25">
      <c r="A58" s="1">
        <v>68</v>
      </c>
      <c r="B58" s="1">
        <v>94</v>
      </c>
      <c r="C58" s="1">
        <v>94</v>
      </c>
      <c r="D58" s="8">
        <f t="shared" si="2"/>
        <v>1</v>
      </c>
      <c r="E58" s="8">
        <f t="shared" si="3"/>
        <v>1</v>
      </c>
      <c r="F58" s="8">
        <f t="shared" si="6"/>
        <v>82</v>
      </c>
      <c r="G58" s="8">
        <f t="shared" si="7"/>
        <v>82</v>
      </c>
      <c r="H58" s="8">
        <f t="shared" si="8"/>
        <v>19</v>
      </c>
      <c r="I58" s="8">
        <f t="shared" si="1"/>
        <v>19</v>
      </c>
    </row>
    <row r="59" spans="1:9" x14ac:dyDescent="0.25">
      <c r="A59" s="1">
        <v>71</v>
      </c>
      <c r="B59" s="1">
        <v>95</v>
      </c>
      <c r="C59" s="1">
        <v>95</v>
      </c>
      <c r="D59" s="8">
        <f t="shared" si="2"/>
        <v>1</v>
      </c>
      <c r="E59" s="8">
        <f t="shared" si="3"/>
        <v>1</v>
      </c>
      <c r="F59" s="8">
        <f t="shared" si="6"/>
        <v>83</v>
      </c>
      <c r="G59" s="8">
        <f t="shared" si="7"/>
        <v>83</v>
      </c>
      <c r="H59" s="8">
        <f t="shared" si="8"/>
        <v>18</v>
      </c>
      <c r="I59" s="8">
        <f t="shared" si="1"/>
        <v>18</v>
      </c>
    </row>
    <row r="60" spans="1:9" x14ac:dyDescent="0.25">
      <c r="A60" s="1">
        <v>72</v>
      </c>
      <c r="B60" s="1">
        <v>96</v>
      </c>
      <c r="C60" s="1">
        <v>96</v>
      </c>
      <c r="D60" s="8">
        <f t="shared" si="2"/>
        <v>2</v>
      </c>
      <c r="E60" s="8">
        <f t="shared" si="3"/>
        <v>2</v>
      </c>
      <c r="F60" s="8">
        <f t="shared" si="6"/>
        <v>85</v>
      </c>
      <c r="G60" s="8">
        <f t="shared" si="7"/>
        <v>85</v>
      </c>
      <c r="H60" s="8">
        <f t="shared" si="8"/>
        <v>17</v>
      </c>
      <c r="I60" s="8">
        <f t="shared" si="1"/>
        <v>17</v>
      </c>
    </row>
    <row r="61" spans="1:9" x14ac:dyDescent="0.25">
      <c r="A61" s="1">
        <v>72</v>
      </c>
      <c r="B61" s="1">
        <v>97</v>
      </c>
      <c r="C61" s="1">
        <v>97</v>
      </c>
      <c r="D61" s="8">
        <f t="shared" si="2"/>
        <v>2</v>
      </c>
      <c r="E61" s="8">
        <f t="shared" si="3"/>
        <v>2</v>
      </c>
      <c r="F61" s="8">
        <f t="shared" si="6"/>
        <v>87</v>
      </c>
      <c r="G61" s="8">
        <f t="shared" si="7"/>
        <v>87</v>
      </c>
      <c r="H61" s="8">
        <f t="shared" si="8"/>
        <v>15</v>
      </c>
      <c r="I61" s="8">
        <f t="shared" si="1"/>
        <v>15</v>
      </c>
    </row>
    <row r="62" spans="1:9" x14ac:dyDescent="0.25">
      <c r="A62" s="1">
        <v>72</v>
      </c>
      <c r="B62" s="1">
        <v>98</v>
      </c>
      <c r="C62" s="1">
        <v>98</v>
      </c>
      <c r="D62" s="8">
        <f t="shared" si="2"/>
        <v>1</v>
      </c>
      <c r="E62" s="8">
        <f t="shared" si="3"/>
        <v>1</v>
      </c>
      <c r="F62" s="8">
        <f t="shared" si="6"/>
        <v>88</v>
      </c>
      <c r="G62" s="8">
        <f t="shared" si="7"/>
        <v>88</v>
      </c>
      <c r="H62" s="8">
        <f t="shared" si="8"/>
        <v>13</v>
      </c>
      <c r="I62" s="8">
        <f t="shared" si="1"/>
        <v>13</v>
      </c>
    </row>
    <row r="63" spans="1:9" x14ac:dyDescent="0.25">
      <c r="A63" s="1">
        <v>73</v>
      </c>
      <c r="B63" s="1">
        <v>99</v>
      </c>
      <c r="C63" s="1">
        <v>99</v>
      </c>
      <c r="D63" s="8">
        <f t="shared" si="2"/>
        <v>3</v>
      </c>
      <c r="E63" s="8">
        <f t="shared" si="3"/>
        <v>3</v>
      </c>
      <c r="F63" s="8">
        <f t="shared" si="6"/>
        <v>91</v>
      </c>
      <c r="G63" s="8">
        <f t="shared" si="7"/>
        <v>91</v>
      </c>
      <c r="H63" s="8">
        <f t="shared" si="8"/>
        <v>12</v>
      </c>
      <c r="I63" s="8">
        <f t="shared" si="1"/>
        <v>12</v>
      </c>
    </row>
    <row r="64" spans="1:9" x14ac:dyDescent="0.25">
      <c r="A64" s="1">
        <v>74</v>
      </c>
      <c r="B64" s="1">
        <v>102</v>
      </c>
      <c r="C64" s="1">
        <v>102</v>
      </c>
      <c r="D64" s="8">
        <f t="shared" si="2"/>
        <v>1</v>
      </c>
      <c r="E64" s="8">
        <f t="shared" si="3"/>
        <v>1</v>
      </c>
      <c r="F64" s="8">
        <f t="shared" si="6"/>
        <v>92</v>
      </c>
      <c r="G64" s="8">
        <f t="shared" si="7"/>
        <v>92</v>
      </c>
      <c r="H64" s="8">
        <f t="shared" si="8"/>
        <v>9</v>
      </c>
      <c r="I64" s="8">
        <f t="shared" si="1"/>
        <v>9</v>
      </c>
    </row>
    <row r="65" spans="1:9" x14ac:dyDescent="0.25">
      <c r="A65" s="1">
        <v>75</v>
      </c>
      <c r="B65" s="1">
        <v>106</v>
      </c>
      <c r="C65" s="1">
        <v>106</v>
      </c>
      <c r="D65" s="8">
        <f t="shared" si="2"/>
        <v>2</v>
      </c>
      <c r="E65" s="8">
        <f t="shared" si="3"/>
        <v>2</v>
      </c>
      <c r="F65" s="8">
        <f t="shared" si="6"/>
        <v>94</v>
      </c>
      <c r="G65" s="8">
        <f t="shared" si="7"/>
        <v>94</v>
      </c>
      <c r="H65" s="8">
        <f t="shared" si="8"/>
        <v>8</v>
      </c>
      <c r="I65" s="8">
        <f t="shared" si="1"/>
        <v>8</v>
      </c>
    </row>
    <row r="66" spans="1:9" x14ac:dyDescent="0.25">
      <c r="A66" s="1">
        <v>76</v>
      </c>
      <c r="B66" s="1">
        <v>107</v>
      </c>
      <c r="C66" s="1">
        <v>107</v>
      </c>
      <c r="D66" s="8">
        <f t="shared" si="2"/>
        <v>3</v>
      </c>
      <c r="E66" s="8">
        <f t="shared" si="3"/>
        <v>3</v>
      </c>
      <c r="F66" s="8">
        <f t="shared" si="6"/>
        <v>97</v>
      </c>
      <c r="G66" s="8">
        <f t="shared" si="7"/>
        <v>97</v>
      </c>
      <c r="H66" s="8">
        <f t="shared" si="8"/>
        <v>6</v>
      </c>
      <c r="I66" s="8">
        <f t="shared" si="1"/>
        <v>6</v>
      </c>
    </row>
    <row r="67" spans="1:9" x14ac:dyDescent="0.25">
      <c r="A67" s="1">
        <v>78</v>
      </c>
      <c r="B67" s="1">
        <v>108</v>
      </c>
      <c r="C67" s="1">
        <v>108</v>
      </c>
      <c r="D67" s="8">
        <f t="shared" si="2"/>
        <v>2</v>
      </c>
      <c r="E67" s="8">
        <f t="shared" si="3"/>
        <v>2</v>
      </c>
      <c r="F67" s="8">
        <f t="shared" si="6"/>
        <v>99</v>
      </c>
      <c r="G67" s="8">
        <f t="shared" si="7"/>
        <v>99</v>
      </c>
      <c r="H67" s="8">
        <f t="shared" si="8"/>
        <v>3</v>
      </c>
      <c r="I67" s="8">
        <f>I68+E67</f>
        <v>3</v>
      </c>
    </row>
    <row r="68" spans="1:9" x14ac:dyDescent="0.25">
      <c r="A68" s="1">
        <v>79</v>
      </c>
      <c r="B68" s="1">
        <v>109</v>
      </c>
      <c r="C68" s="1">
        <v>109</v>
      </c>
      <c r="D68" s="8">
        <f t="shared" si="2"/>
        <v>1</v>
      </c>
      <c r="E68" s="8">
        <f t="shared" si="3"/>
        <v>1</v>
      </c>
      <c r="F68" s="8">
        <f t="shared" si="6"/>
        <v>100</v>
      </c>
      <c r="G68" s="8">
        <f t="shared" si="7"/>
        <v>100</v>
      </c>
      <c r="H68" s="8">
        <v>1</v>
      </c>
      <c r="I68" s="8">
        <v>1</v>
      </c>
    </row>
    <row r="69" spans="1:9" x14ac:dyDescent="0.25">
      <c r="A69" s="1">
        <v>79</v>
      </c>
      <c r="B69" s="1"/>
      <c r="D69" s="8"/>
      <c r="E69" s="8"/>
      <c r="F69" s="8"/>
      <c r="G69" s="8"/>
    </row>
    <row r="70" spans="1:9" x14ac:dyDescent="0.25">
      <c r="A70" s="1">
        <v>79</v>
      </c>
      <c r="B70" s="1"/>
      <c r="C70" s="29"/>
      <c r="D70" s="30">
        <f>SUM(D6:D68)</f>
        <v>100</v>
      </c>
      <c r="E70" s="30">
        <f>SUM(E6:E68)</f>
        <v>100</v>
      </c>
      <c r="F70" s="30"/>
      <c r="G70" s="30"/>
      <c r="H70" s="30"/>
      <c r="I70" s="30"/>
    </row>
    <row r="71" spans="1:9" x14ac:dyDescent="0.25">
      <c r="A71" s="1">
        <v>80</v>
      </c>
      <c r="B71" s="1"/>
      <c r="D71" s="8"/>
      <c r="F71" s="8"/>
      <c r="G71" s="8"/>
    </row>
    <row r="72" spans="1:9" x14ac:dyDescent="0.25">
      <c r="A72" s="1">
        <v>81</v>
      </c>
      <c r="B72" s="1"/>
      <c r="D72" s="8"/>
      <c r="F72" s="8"/>
      <c r="G72" s="8"/>
    </row>
    <row r="73" spans="1:9" x14ac:dyDescent="0.25">
      <c r="A73" s="1">
        <v>81</v>
      </c>
      <c r="B73" s="1"/>
      <c r="D73" s="8"/>
      <c r="F73" s="8"/>
      <c r="G73" s="8"/>
    </row>
    <row r="74" spans="1:9" x14ac:dyDescent="0.25">
      <c r="A74" s="1">
        <v>82</v>
      </c>
      <c r="B74" s="1"/>
      <c r="D74" s="8"/>
      <c r="F74" s="8"/>
      <c r="G74" s="8"/>
    </row>
    <row r="75" spans="1:9" x14ac:dyDescent="0.25">
      <c r="A75" s="1">
        <v>85</v>
      </c>
      <c r="B75" s="1"/>
      <c r="D75" s="8"/>
      <c r="F75" s="8"/>
      <c r="G75" s="8"/>
    </row>
    <row r="76" spans="1:9" x14ac:dyDescent="0.25">
      <c r="A76" s="1">
        <v>86</v>
      </c>
      <c r="B76" s="1"/>
      <c r="D76" s="8"/>
      <c r="F76" s="8"/>
      <c r="G76" s="8"/>
    </row>
    <row r="77" spans="1:9" x14ac:dyDescent="0.25">
      <c r="A77" s="1">
        <v>86</v>
      </c>
      <c r="B77" s="1"/>
      <c r="D77" s="8"/>
      <c r="F77" s="8"/>
      <c r="G77" s="8"/>
    </row>
    <row r="78" spans="1:9" x14ac:dyDescent="0.25">
      <c r="A78" s="1">
        <v>88</v>
      </c>
      <c r="B78" s="1"/>
      <c r="D78" s="8"/>
      <c r="F78" s="8"/>
      <c r="G78" s="8"/>
    </row>
    <row r="79" spans="1:9" x14ac:dyDescent="0.25">
      <c r="A79" s="1">
        <v>88</v>
      </c>
      <c r="B79" s="1"/>
      <c r="D79" s="8"/>
      <c r="F79" s="8"/>
      <c r="G79" s="8"/>
    </row>
    <row r="80" spans="1:9" x14ac:dyDescent="0.25">
      <c r="A80" s="1">
        <v>88</v>
      </c>
      <c r="B80" s="1"/>
      <c r="D80" s="8"/>
      <c r="F80" s="8"/>
      <c r="G80" s="8"/>
    </row>
    <row r="81" spans="1:7" x14ac:dyDescent="0.25">
      <c r="A81" s="1">
        <v>89</v>
      </c>
      <c r="B81" s="1"/>
      <c r="D81" s="8"/>
      <c r="F81" s="8"/>
      <c r="G81" s="8"/>
    </row>
    <row r="82" spans="1:7" x14ac:dyDescent="0.25">
      <c r="A82" s="1">
        <v>89</v>
      </c>
      <c r="B82" s="1"/>
      <c r="D82" s="8"/>
      <c r="F82" s="8"/>
      <c r="G82" s="8"/>
    </row>
    <row r="83" spans="1:7" x14ac:dyDescent="0.25">
      <c r="A83" s="1">
        <v>89</v>
      </c>
      <c r="B83" s="1"/>
      <c r="D83" s="8"/>
      <c r="F83" s="8"/>
      <c r="G83" s="8"/>
    </row>
    <row r="84" spans="1:7" x14ac:dyDescent="0.25">
      <c r="A84" s="1">
        <v>90</v>
      </c>
      <c r="B84" s="1"/>
      <c r="D84" s="8"/>
      <c r="F84" s="8"/>
      <c r="G84" s="8"/>
    </row>
    <row r="85" spans="1:7" x14ac:dyDescent="0.25">
      <c r="A85" s="1">
        <v>90</v>
      </c>
      <c r="B85" s="1"/>
      <c r="D85" s="8"/>
      <c r="F85" s="8"/>
      <c r="G85" s="8"/>
    </row>
    <row r="86" spans="1:7" x14ac:dyDescent="0.25">
      <c r="A86" s="1">
        <v>91</v>
      </c>
      <c r="B86" s="1"/>
      <c r="D86" s="8"/>
      <c r="F86" s="8"/>
      <c r="G86" s="8"/>
    </row>
    <row r="87" spans="1:7" x14ac:dyDescent="0.25">
      <c r="A87" s="1">
        <v>94</v>
      </c>
      <c r="B87" s="1"/>
      <c r="D87" s="8"/>
      <c r="F87" s="8"/>
      <c r="G87" s="8"/>
    </row>
    <row r="88" spans="1:7" x14ac:dyDescent="0.25">
      <c r="A88" s="1">
        <v>95</v>
      </c>
      <c r="B88" s="1"/>
      <c r="D88" s="8"/>
      <c r="F88" s="8"/>
      <c r="G88" s="8"/>
    </row>
    <row r="89" spans="1:7" x14ac:dyDescent="0.25">
      <c r="A89" s="1">
        <v>96</v>
      </c>
      <c r="B89" s="1"/>
      <c r="D89" s="8"/>
      <c r="F89" s="8"/>
      <c r="G89" s="8"/>
    </row>
    <row r="90" spans="1:7" x14ac:dyDescent="0.25">
      <c r="A90" s="1">
        <v>96</v>
      </c>
      <c r="B90" s="1"/>
      <c r="D90" s="8"/>
      <c r="F90" s="8"/>
      <c r="G90" s="8"/>
    </row>
    <row r="91" spans="1:7" x14ac:dyDescent="0.25">
      <c r="A91" s="1">
        <v>97</v>
      </c>
      <c r="B91" s="1"/>
      <c r="D91" s="8"/>
      <c r="F91" s="8"/>
      <c r="G91" s="8"/>
    </row>
    <row r="92" spans="1:7" x14ac:dyDescent="0.25">
      <c r="A92" s="1">
        <v>97</v>
      </c>
      <c r="B92" s="1"/>
      <c r="D92" s="8"/>
      <c r="F92" s="8"/>
      <c r="G92" s="8"/>
    </row>
    <row r="93" spans="1:7" x14ac:dyDescent="0.25">
      <c r="A93" s="1">
        <v>98</v>
      </c>
      <c r="B93" s="1"/>
      <c r="D93" s="8"/>
      <c r="F93" s="8"/>
      <c r="G93" s="8"/>
    </row>
    <row r="94" spans="1:7" x14ac:dyDescent="0.25">
      <c r="A94" s="1">
        <v>99</v>
      </c>
      <c r="B94" s="1"/>
      <c r="D94" s="8"/>
      <c r="F94" s="8"/>
      <c r="G94" s="8"/>
    </row>
    <row r="95" spans="1:7" x14ac:dyDescent="0.25">
      <c r="A95" s="1">
        <v>99</v>
      </c>
      <c r="B95" s="1"/>
      <c r="D95" s="8"/>
      <c r="F95" s="8"/>
      <c r="G95" s="8"/>
    </row>
    <row r="96" spans="1:7" x14ac:dyDescent="0.25">
      <c r="A96" s="1">
        <v>99</v>
      </c>
      <c r="B96" s="1"/>
      <c r="D96" s="8"/>
      <c r="F96" s="8"/>
      <c r="G96" s="8"/>
    </row>
    <row r="97" spans="1:7" x14ac:dyDescent="0.25">
      <c r="A97" s="1">
        <v>102</v>
      </c>
      <c r="B97" s="1"/>
      <c r="D97" s="8"/>
      <c r="F97" s="8"/>
      <c r="G97" s="8"/>
    </row>
    <row r="98" spans="1:7" x14ac:dyDescent="0.25">
      <c r="A98" s="1">
        <v>106</v>
      </c>
      <c r="B98" s="1"/>
      <c r="D98" s="8"/>
      <c r="F98" s="8"/>
      <c r="G98" s="8"/>
    </row>
    <row r="99" spans="1:7" x14ac:dyDescent="0.25">
      <c r="A99" s="1">
        <v>106</v>
      </c>
      <c r="B99" s="1"/>
      <c r="D99" s="8"/>
      <c r="F99" s="8"/>
      <c r="G99" s="8"/>
    </row>
    <row r="100" spans="1:7" x14ac:dyDescent="0.25">
      <c r="A100" s="1">
        <v>107</v>
      </c>
      <c r="B100" s="1"/>
      <c r="D100" s="8"/>
      <c r="F100" s="8"/>
      <c r="G100" s="8"/>
    </row>
    <row r="101" spans="1:7" x14ac:dyDescent="0.25">
      <c r="A101" s="1">
        <v>107</v>
      </c>
      <c r="B101" s="1"/>
      <c r="D101" s="8"/>
      <c r="F101" s="8"/>
      <c r="G101" s="8"/>
    </row>
    <row r="102" spans="1:7" x14ac:dyDescent="0.25">
      <c r="A102" s="1">
        <v>107</v>
      </c>
      <c r="B102" s="1"/>
      <c r="D102" s="8"/>
      <c r="F102" s="8"/>
      <c r="G102" s="8"/>
    </row>
    <row r="103" spans="1:7" x14ac:dyDescent="0.25">
      <c r="A103" s="1">
        <v>108</v>
      </c>
      <c r="B103" s="1"/>
      <c r="D103" s="8"/>
      <c r="F103" s="8"/>
      <c r="G103" s="8"/>
    </row>
    <row r="104" spans="1:7" x14ac:dyDescent="0.25">
      <c r="A104" s="1">
        <v>108</v>
      </c>
      <c r="B104" s="1"/>
      <c r="D104" s="8"/>
      <c r="F104" s="8"/>
      <c r="G104" s="8"/>
    </row>
    <row r="105" spans="1:7" x14ac:dyDescent="0.25">
      <c r="A105" s="1">
        <v>109</v>
      </c>
      <c r="B105" s="1"/>
      <c r="D105" s="8"/>
      <c r="F105" s="8"/>
      <c r="G105" s="8"/>
    </row>
  </sheetData>
  <mergeCells count="5">
    <mergeCell ref="K15:M15"/>
    <mergeCell ref="C1:P1"/>
    <mergeCell ref="C3:I3"/>
    <mergeCell ref="K3:O3"/>
    <mergeCell ref="K5:M5"/>
  </mergeCells>
  <dataValidations disablePrompts="1" count="1">
    <dataValidation type="whole" allowBlank="1" showInputMessage="1" showErrorMessage="1" sqref="A7:B28" xr:uid="{9B4074FE-F4FC-4690-9A05-B30D0DC2CE0D}">
      <formula1>6</formula1>
      <formula2>99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4D68-AD52-48ED-9B71-BDA661CBE3C7}">
  <dimension ref="A1:A30"/>
  <sheetViews>
    <sheetView workbookViewId="0">
      <selection activeCell="U18" sqref="U18"/>
    </sheetView>
  </sheetViews>
  <sheetFormatPr defaultRowHeight="15" x14ac:dyDescent="0.25"/>
  <sheetData>
    <row r="1" spans="1:1" x14ac:dyDescent="0.25">
      <c r="A1">
        <v>28</v>
      </c>
    </row>
    <row r="2" spans="1:1" x14ac:dyDescent="0.25">
      <c r="A2">
        <v>41</v>
      </c>
    </row>
    <row r="3" spans="1:1" x14ac:dyDescent="0.25">
      <c r="A3">
        <v>31</v>
      </c>
    </row>
    <row r="4" spans="1:1" x14ac:dyDescent="0.25">
      <c r="A4">
        <v>28</v>
      </c>
    </row>
    <row r="5" spans="1:1" x14ac:dyDescent="0.25">
      <c r="A5">
        <v>89</v>
      </c>
    </row>
    <row r="6" spans="1:1" x14ac:dyDescent="0.25">
      <c r="A6">
        <v>40</v>
      </c>
    </row>
    <row r="7" spans="1:1" x14ac:dyDescent="0.25">
      <c r="A7">
        <v>96</v>
      </c>
    </row>
    <row r="8" spans="1:1" x14ac:dyDescent="0.25">
      <c r="A8">
        <v>99</v>
      </c>
    </row>
    <row r="9" spans="1:1" x14ac:dyDescent="0.25">
      <c r="A9">
        <v>91</v>
      </c>
    </row>
    <row r="10" spans="1:1" x14ac:dyDescent="0.25">
      <c r="A10">
        <v>71</v>
      </c>
    </row>
    <row r="11" spans="1:1" x14ac:dyDescent="0.25">
      <c r="A11">
        <v>54</v>
      </c>
    </row>
    <row r="12" spans="1:1" x14ac:dyDescent="0.25">
      <c r="A12">
        <v>53</v>
      </c>
    </row>
    <row r="13" spans="1:1" x14ac:dyDescent="0.25">
      <c r="A13">
        <v>102</v>
      </c>
    </row>
    <row r="14" spans="1:1" x14ac:dyDescent="0.25">
      <c r="A14">
        <v>108</v>
      </c>
    </row>
    <row r="15" spans="1:1" x14ac:dyDescent="0.25">
      <c r="A15">
        <v>20</v>
      </c>
    </row>
    <row r="16" spans="1:1" x14ac:dyDescent="0.25">
      <c r="A16">
        <v>80</v>
      </c>
    </row>
    <row r="17" spans="1:1" x14ac:dyDescent="0.25">
      <c r="A17">
        <v>14</v>
      </c>
    </row>
    <row r="18" spans="1:1" x14ac:dyDescent="0.25">
      <c r="A18">
        <v>55</v>
      </c>
    </row>
    <row r="19" spans="1:1" x14ac:dyDescent="0.25">
      <c r="A19">
        <v>56</v>
      </c>
    </row>
    <row r="20" spans="1:1" x14ac:dyDescent="0.25">
      <c r="A20">
        <v>27</v>
      </c>
    </row>
    <row r="21" spans="1:1" x14ac:dyDescent="0.25">
      <c r="A21">
        <v>91</v>
      </c>
    </row>
    <row r="22" spans="1:1" x14ac:dyDescent="0.25">
      <c r="A22">
        <v>55</v>
      </c>
    </row>
    <row r="23" spans="1:1" x14ac:dyDescent="0.25">
      <c r="A23">
        <v>29</v>
      </c>
    </row>
    <row r="24" spans="1:1" x14ac:dyDescent="0.25">
      <c r="A24">
        <v>54</v>
      </c>
    </row>
    <row r="25" spans="1:1" x14ac:dyDescent="0.25">
      <c r="A25">
        <v>62</v>
      </c>
    </row>
    <row r="26" spans="1:1" x14ac:dyDescent="0.25">
      <c r="A26">
        <v>14</v>
      </c>
    </row>
    <row r="27" spans="1:1" x14ac:dyDescent="0.25">
      <c r="A27">
        <v>75</v>
      </c>
    </row>
    <row r="28" spans="1:1" x14ac:dyDescent="0.25">
      <c r="A28">
        <v>99</v>
      </c>
    </row>
    <row r="29" spans="1:1" x14ac:dyDescent="0.25">
      <c r="A29">
        <v>63</v>
      </c>
    </row>
    <row r="30" spans="1:1" x14ac:dyDescent="0.25">
      <c r="A30">
        <v>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69FC-2ED7-41BE-9030-1856228CDB1F}">
  <dimension ref="A1:C101"/>
  <sheetViews>
    <sheetView workbookViewId="0">
      <selection activeCell="M19" sqref="M19"/>
    </sheetView>
  </sheetViews>
  <sheetFormatPr defaultRowHeight="15" x14ac:dyDescent="0.25"/>
  <cols>
    <col min="2" max="2" width="19.28515625" bestFit="1" customWidth="1"/>
  </cols>
  <sheetData>
    <row r="1" spans="1:3" x14ac:dyDescent="0.25">
      <c r="A1" s="11" t="s">
        <v>6</v>
      </c>
      <c r="B1" s="11" t="s">
        <v>30</v>
      </c>
    </row>
    <row r="2" spans="1:3" x14ac:dyDescent="0.25">
      <c r="A2" s="1">
        <v>11</v>
      </c>
      <c r="B2" s="1" t="s">
        <v>32</v>
      </c>
      <c r="C2">
        <f>_xlfn.STDEV.S(A2:A101)</f>
        <v>27.384053090007761</v>
      </c>
    </row>
    <row r="3" spans="1:3" x14ac:dyDescent="0.25">
      <c r="A3" s="1">
        <v>14</v>
      </c>
      <c r="B3" s="1" t="s">
        <v>33</v>
      </c>
      <c r="C3">
        <f>_xlfn.STDEV.P(A3:A102)</f>
        <v>26.832233949040685</v>
      </c>
    </row>
    <row r="4" spans="1:3" x14ac:dyDescent="0.25">
      <c r="A4" s="1">
        <v>16</v>
      </c>
      <c r="B4" s="1" t="s">
        <v>31</v>
      </c>
      <c r="C4">
        <f>_xlfn.VAR.S(A2:A101)</f>
        <v>749.88636363636363</v>
      </c>
    </row>
    <row r="5" spans="1:3" x14ac:dyDescent="0.25">
      <c r="A5" s="1">
        <v>16</v>
      </c>
      <c r="B5" s="1" t="s">
        <v>34</v>
      </c>
      <c r="C5">
        <f>_xlfn.VAR.P(A3:A102)</f>
        <v>719.96877869605146</v>
      </c>
    </row>
    <row r="6" spans="1:3" x14ac:dyDescent="0.25">
      <c r="A6" s="1">
        <v>18</v>
      </c>
      <c r="B6" s="1" t="s">
        <v>35</v>
      </c>
      <c r="C6">
        <f>AVERAGE(A2:A101)</f>
        <v>65.150000000000006</v>
      </c>
    </row>
    <row r="7" spans="1:3" x14ac:dyDescent="0.25">
      <c r="A7" s="1">
        <v>18</v>
      </c>
      <c r="B7" s="1" t="s">
        <v>36</v>
      </c>
      <c r="C7">
        <f>MEDIAN(A2:A101)</f>
        <v>67</v>
      </c>
    </row>
    <row r="8" spans="1:3" x14ac:dyDescent="0.25">
      <c r="A8" s="1">
        <v>20</v>
      </c>
      <c r="B8" s="1" t="s">
        <v>38</v>
      </c>
      <c r="C8">
        <f>_xlfn.QUARTILE.INC(A2:A101,1)</f>
        <v>46</v>
      </c>
    </row>
    <row r="9" spans="1:3" x14ac:dyDescent="0.25">
      <c r="A9" s="1">
        <v>20</v>
      </c>
      <c r="B9" s="1" t="s">
        <v>39</v>
      </c>
      <c r="C9">
        <f>_xlfn.QUARTILE.INC(A3:A102,2)</f>
        <v>67</v>
      </c>
    </row>
    <row r="10" spans="1:3" x14ac:dyDescent="0.25">
      <c r="A10" s="1">
        <v>25</v>
      </c>
      <c r="B10" s="1" t="s">
        <v>40</v>
      </c>
      <c r="C10">
        <f>_xlfn.QUARTILE.INC(A4:A103,3)</f>
        <v>88.75</v>
      </c>
    </row>
    <row r="11" spans="1:3" x14ac:dyDescent="0.25">
      <c r="A11" s="1">
        <v>26</v>
      </c>
      <c r="B11" s="1" t="s">
        <v>41</v>
      </c>
      <c r="C11" s="40">
        <f>C2/C6</f>
        <v>0.42032314796635084</v>
      </c>
    </row>
    <row r="12" spans="1:3" x14ac:dyDescent="0.25">
      <c r="A12" s="1">
        <v>27</v>
      </c>
      <c r="B12" s="1" t="s">
        <v>37</v>
      </c>
      <c r="C12" cm="1">
        <f t="array" ref="C12:C20">_xlfn.MODE.MULT(A2:A101)</f>
        <v>57</v>
      </c>
    </row>
    <row r="13" spans="1:3" x14ac:dyDescent="0.25">
      <c r="A13" s="1">
        <v>28</v>
      </c>
      <c r="C13">
        <v>63</v>
      </c>
    </row>
    <row r="14" spans="1:3" x14ac:dyDescent="0.25">
      <c r="A14" s="1">
        <v>28</v>
      </c>
      <c r="C14">
        <v>67</v>
      </c>
    </row>
    <row r="15" spans="1:3" x14ac:dyDescent="0.25">
      <c r="A15" s="1">
        <v>29</v>
      </c>
      <c r="C15">
        <v>72</v>
      </c>
    </row>
    <row r="16" spans="1:3" x14ac:dyDescent="0.25">
      <c r="A16" s="1">
        <v>29</v>
      </c>
      <c r="C16">
        <v>79</v>
      </c>
    </row>
    <row r="17" spans="1:3" x14ac:dyDescent="0.25">
      <c r="A17" s="1">
        <v>31</v>
      </c>
      <c r="C17">
        <v>88</v>
      </c>
    </row>
    <row r="18" spans="1:3" x14ac:dyDescent="0.25">
      <c r="A18" s="1">
        <v>31</v>
      </c>
      <c r="C18">
        <v>89</v>
      </c>
    </row>
    <row r="19" spans="1:3" x14ac:dyDescent="0.25">
      <c r="A19" s="1">
        <v>33</v>
      </c>
      <c r="C19">
        <v>99</v>
      </c>
    </row>
    <row r="20" spans="1:3" x14ac:dyDescent="0.25">
      <c r="A20" s="1">
        <v>34</v>
      </c>
      <c r="C20">
        <v>107</v>
      </c>
    </row>
    <row r="21" spans="1:3" x14ac:dyDescent="0.25">
      <c r="A21" s="1">
        <v>35</v>
      </c>
    </row>
    <row r="22" spans="1:3" x14ac:dyDescent="0.25">
      <c r="A22" s="1">
        <v>39</v>
      </c>
    </row>
    <row r="23" spans="1:3" x14ac:dyDescent="0.25">
      <c r="A23" s="1">
        <v>40</v>
      </c>
    </row>
    <row r="24" spans="1:3" x14ac:dyDescent="0.25">
      <c r="A24" s="1">
        <v>41</v>
      </c>
    </row>
    <row r="25" spans="1:3" x14ac:dyDescent="0.25">
      <c r="A25" s="1">
        <v>44</v>
      </c>
    </row>
    <row r="26" spans="1:3" x14ac:dyDescent="0.25">
      <c r="A26" s="1">
        <v>46</v>
      </c>
    </row>
    <row r="27" spans="1:3" x14ac:dyDescent="0.25">
      <c r="A27" s="1">
        <v>46</v>
      </c>
    </row>
    <row r="28" spans="1:3" x14ac:dyDescent="0.25">
      <c r="A28" s="1">
        <v>47</v>
      </c>
    </row>
    <row r="29" spans="1:3" x14ac:dyDescent="0.25">
      <c r="A29" s="1">
        <v>47</v>
      </c>
    </row>
    <row r="30" spans="1:3" x14ac:dyDescent="0.25">
      <c r="A30" s="1">
        <v>48</v>
      </c>
    </row>
    <row r="31" spans="1:3" x14ac:dyDescent="0.25">
      <c r="A31" s="1">
        <v>48</v>
      </c>
    </row>
    <row r="32" spans="1:3" x14ac:dyDescent="0.25">
      <c r="A32" s="1">
        <v>52</v>
      </c>
    </row>
    <row r="33" spans="1:1" x14ac:dyDescent="0.25">
      <c r="A33" s="1">
        <v>53</v>
      </c>
    </row>
    <row r="34" spans="1:1" x14ac:dyDescent="0.25">
      <c r="A34" s="1">
        <v>53</v>
      </c>
    </row>
    <row r="35" spans="1:1" x14ac:dyDescent="0.25">
      <c r="A35" s="1">
        <v>54</v>
      </c>
    </row>
    <row r="36" spans="1:1" x14ac:dyDescent="0.25">
      <c r="A36" s="1">
        <v>54</v>
      </c>
    </row>
    <row r="37" spans="1:1" x14ac:dyDescent="0.25">
      <c r="A37" s="1">
        <v>55</v>
      </c>
    </row>
    <row r="38" spans="1:1" x14ac:dyDescent="0.25">
      <c r="A38" s="1">
        <v>55</v>
      </c>
    </row>
    <row r="39" spans="1:1" x14ac:dyDescent="0.25">
      <c r="A39" s="1">
        <v>56</v>
      </c>
    </row>
    <row r="40" spans="1:1" x14ac:dyDescent="0.25">
      <c r="A40" s="1">
        <v>57</v>
      </c>
    </row>
    <row r="41" spans="1:1" x14ac:dyDescent="0.25">
      <c r="A41" s="1">
        <v>57</v>
      </c>
    </row>
    <row r="42" spans="1:1" x14ac:dyDescent="0.25">
      <c r="A42" s="1">
        <v>57</v>
      </c>
    </row>
    <row r="43" spans="1:1" x14ac:dyDescent="0.25">
      <c r="A43" s="1">
        <v>58</v>
      </c>
    </row>
    <row r="44" spans="1:1" x14ac:dyDescent="0.25">
      <c r="A44" s="1">
        <v>59</v>
      </c>
    </row>
    <row r="45" spans="1:1" x14ac:dyDescent="0.25">
      <c r="A45" s="1">
        <v>61</v>
      </c>
    </row>
    <row r="46" spans="1:1" x14ac:dyDescent="0.25">
      <c r="A46" s="1">
        <v>62</v>
      </c>
    </row>
    <row r="47" spans="1:1" x14ac:dyDescent="0.25">
      <c r="A47" s="1">
        <v>63</v>
      </c>
    </row>
    <row r="48" spans="1:1" x14ac:dyDescent="0.25">
      <c r="A48" s="1">
        <v>63</v>
      </c>
    </row>
    <row r="49" spans="1:1" x14ac:dyDescent="0.25">
      <c r="A49" s="1">
        <v>63</v>
      </c>
    </row>
    <row r="50" spans="1:1" x14ac:dyDescent="0.25">
      <c r="A50" s="1">
        <v>66</v>
      </c>
    </row>
    <row r="51" spans="1:1" x14ac:dyDescent="0.25">
      <c r="A51" s="1">
        <v>67</v>
      </c>
    </row>
    <row r="52" spans="1:1" x14ac:dyDescent="0.25">
      <c r="A52" s="1">
        <v>67</v>
      </c>
    </row>
    <row r="53" spans="1:1" x14ac:dyDescent="0.25">
      <c r="A53" s="1">
        <v>67</v>
      </c>
    </row>
    <row r="54" spans="1:1" x14ac:dyDescent="0.25">
      <c r="A54" s="1">
        <v>68</v>
      </c>
    </row>
    <row r="55" spans="1:1" x14ac:dyDescent="0.25">
      <c r="A55" s="1">
        <v>71</v>
      </c>
    </row>
    <row r="56" spans="1:1" x14ac:dyDescent="0.25">
      <c r="A56" s="1">
        <v>72</v>
      </c>
    </row>
    <row r="57" spans="1:1" x14ac:dyDescent="0.25">
      <c r="A57" s="1">
        <v>72</v>
      </c>
    </row>
    <row r="58" spans="1:1" x14ac:dyDescent="0.25">
      <c r="A58" s="1">
        <v>72</v>
      </c>
    </row>
    <row r="59" spans="1:1" x14ac:dyDescent="0.25">
      <c r="A59" s="1">
        <v>73</v>
      </c>
    </row>
    <row r="60" spans="1:1" x14ac:dyDescent="0.25">
      <c r="A60" s="1">
        <v>74</v>
      </c>
    </row>
    <row r="61" spans="1:1" x14ac:dyDescent="0.25">
      <c r="A61" s="1">
        <v>75</v>
      </c>
    </row>
    <row r="62" spans="1:1" x14ac:dyDescent="0.25">
      <c r="A62" s="1">
        <v>76</v>
      </c>
    </row>
    <row r="63" spans="1:1" x14ac:dyDescent="0.25">
      <c r="A63" s="1">
        <v>78</v>
      </c>
    </row>
    <row r="64" spans="1:1" x14ac:dyDescent="0.25">
      <c r="A64" s="1">
        <v>79</v>
      </c>
    </row>
    <row r="65" spans="1:1" x14ac:dyDescent="0.25">
      <c r="A65" s="1">
        <v>79</v>
      </c>
    </row>
    <row r="66" spans="1:1" x14ac:dyDescent="0.25">
      <c r="A66" s="1">
        <v>79</v>
      </c>
    </row>
    <row r="67" spans="1:1" x14ac:dyDescent="0.25">
      <c r="A67" s="1">
        <v>80</v>
      </c>
    </row>
    <row r="68" spans="1:1" x14ac:dyDescent="0.25">
      <c r="A68" s="1">
        <v>81</v>
      </c>
    </row>
    <row r="69" spans="1:1" x14ac:dyDescent="0.25">
      <c r="A69" s="1">
        <v>81</v>
      </c>
    </row>
    <row r="70" spans="1:1" x14ac:dyDescent="0.25">
      <c r="A70" s="1">
        <v>82</v>
      </c>
    </row>
    <row r="71" spans="1:1" x14ac:dyDescent="0.25">
      <c r="A71" s="1">
        <v>85</v>
      </c>
    </row>
    <row r="72" spans="1:1" x14ac:dyDescent="0.25">
      <c r="A72" s="1">
        <v>86</v>
      </c>
    </row>
    <row r="73" spans="1:1" x14ac:dyDescent="0.25">
      <c r="A73" s="1">
        <v>86</v>
      </c>
    </row>
    <row r="74" spans="1:1" x14ac:dyDescent="0.25">
      <c r="A74" s="1">
        <v>88</v>
      </c>
    </row>
    <row r="75" spans="1:1" x14ac:dyDescent="0.25">
      <c r="A75" s="1">
        <v>88</v>
      </c>
    </row>
    <row r="76" spans="1:1" x14ac:dyDescent="0.25">
      <c r="A76" s="1">
        <v>88</v>
      </c>
    </row>
    <row r="77" spans="1:1" x14ac:dyDescent="0.25">
      <c r="A77" s="1">
        <v>89</v>
      </c>
    </row>
    <row r="78" spans="1:1" x14ac:dyDescent="0.25">
      <c r="A78" s="1">
        <v>89</v>
      </c>
    </row>
    <row r="79" spans="1:1" x14ac:dyDescent="0.25">
      <c r="A79" s="1">
        <v>89</v>
      </c>
    </row>
    <row r="80" spans="1:1" x14ac:dyDescent="0.25">
      <c r="A80" s="1">
        <v>90</v>
      </c>
    </row>
    <row r="81" spans="1:1" x14ac:dyDescent="0.25">
      <c r="A81" s="1">
        <v>90</v>
      </c>
    </row>
    <row r="82" spans="1:1" x14ac:dyDescent="0.25">
      <c r="A82" s="1">
        <v>91</v>
      </c>
    </row>
    <row r="83" spans="1:1" x14ac:dyDescent="0.25">
      <c r="A83" s="1">
        <v>94</v>
      </c>
    </row>
    <row r="84" spans="1:1" x14ac:dyDescent="0.25">
      <c r="A84" s="1">
        <v>95</v>
      </c>
    </row>
    <row r="85" spans="1:1" x14ac:dyDescent="0.25">
      <c r="A85" s="1">
        <v>96</v>
      </c>
    </row>
    <row r="86" spans="1:1" x14ac:dyDescent="0.25">
      <c r="A86" s="1">
        <v>96</v>
      </c>
    </row>
    <row r="87" spans="1:1" x14ac:dyDescent="0.25">
      <c r="A87" s="1">
        <v>97</v>
      </c>
    </row>
    <row r="88" spans="1:1" x14ac:dyDescent="0.25">
      <c r="A88" s="1">
        <v>97</v>
      </c>
    </row>
    <row r="89" spans="1:1" x14ac:dyDescent="0.25">
      <c r="A89" s="1">
        <v>98</v>
      </c>
    </row>
    <row r="90" spans="1:1" x14ac:dyDescent="0.25">
      <c r="A90" s="1">
        <v>99</v>
      </c>
    </row>
    <row r="91" spans="1:1" x14ac:dyDescent="0.25">
      <c r="A91" s="1">
        <v>99</v>
      </c>
    </row>
    <row r="92" spans="1:1" x14ac:dyDescent="0.25">
      <c r="A92" s="1">
        <v>99</v>
      </c>
    </row>
    <row r="93" spans="1:1" x14ac:dyDescent="0.25">
      <c r="A93" s="1">
        <v>102</v>
      </c>
    </row>
    <row r="94" spans="1:1" x14ac:dyDescent="0.25">
      <c r="A94" s="1">
        <v>106</v>
      </c>
    </row>
    <row r="95" spans="1:1" x14ac:dyDescent="0.25">
      <c r="A95" s="1">
        <v>106</v>
      </c>
    </row>
    <row r="96" spans="1:1" x14ac:dyDescent="0.25">
      <c r="A96" s="1">
        <v>107</v>
      </c>
    </row>
    <row r="97" spans="1:1" x14ac:dyDescent="0.25">
      <c r="A97" s="1">
        <v>107</v>
      </c>
    </row>
    <row r="98" spans="1:1" x14ac:dyDescent="0.25">
      <c r="A98" s="1">
        <v>107</v>
      </c>
    </row>
    <row r="99" spans="1:1" x14ac:dyDescent="0.25">
      <c r="A99" s="1">
        <v>108</v>
      </c>
    </row>
    <row r="100" spans="1:1" x14ac:dyDescent="0.25">
      <c r="A100" s="1">
        <v>108</v>
      </c>
    </row>
    <row r="101" spans="1:1" x14ac:dyDescent="0.25">
      <c r="A101" s="1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8FCE-EA6E-4846-ABB8-A6A2E7F73956}">
  <dimension ref="A1:R101"/>
  <sheetViews>
    <sheetView topLeftCell="A10" workbookViewId="0">
      <selection activeCell="K30" sqref="K30"/>
    </sheetView>
  </sheetViews>
  <sheetFormatPr defaultRowHeight="15" x14ac:dyDescent="0.25"/>
  <cols>
    <col min="2" max="2" width="12.5703125" bestFit="1" customWidth="1"/>
    <col min="30" max="30" width="9.140625" customWidth="1"/>
  </cols>
  <sheetData>
    <row r="1" spans="1:18" x14ac:dyDescent="0.25">
      <c r="A1" t="s">
        <v>4</v>
      </c>
      <c r="B1" s="9" t="s">
        <v>5</v>
      </c>
      <c r="C1" t="s">
        <v>6</v>
      </c>
      <c r="E1" t="s">
        <v>7</v>
      </c>
    </row>
    <row r="2" spans="1:18" x14ac:dyDescent="0.25">
      <c r="A2">
        <v>1</v>
      </c>
      <c r="B2" s="10">
        <v>29</v>
      </c>
      <c r="C2" s="13">
        <v>11</v>
      </c>
    </row>
    <row r="3" spans="1:18" x14ac:dyDescent="0.25">
      <c r="A3">
        <v>2</v>
      </c>
      <c r="B3" s="10">
        <v>88</v>
      </c>
      <c r="C3" s="13">
        <v>14</v>
      </c>
      <c r="E3" s="14">
        <v>10</v>
      </c>
      <c r="F3" s="13">
        <v>11</v>
      </c>
      <c r="G3" s="13">
        <v>14</v>
      </c>
      <c r="H3" s="13">
        <v>16</v>
      </c>
      <c r="I3" s="13">
        <v>16</v>
      </c>
      <c r="J3" s="13">
        <v>18</v>
      </c>
      <c r="K3" s="13">
        <v>18</v>
      </c>
    </row>
    <row r="4" spans="1:18" x14ac:dyDescent="0.25">
      <c r="A4">
        <v>3</v>
      </c>
      <c r="B4" s="10">
        <v>11</v>
      </c>
      <c r="C4" s="13">
        <v>16</v>
      </c>
      <c r="E4" s="14">
        <v>20</v>
      </c>
      <c r="F4" s="13">
        <v>20</v>
      </c>
      <c r="G4" s="13">
        <v>20</v>
      </c>
      <c r="H4" s="13">
        <v>25</v>
      </c>
      <c r="I4" s="13">
        <v>26</v>
      </c>
      <c r="J4" s="13">
        <v>27</v>
      </c>
      <c r="K4" s="13">
        <v>28</v>
      </c>
      <c r="L4" s="13">
        <v>28</v>
      </c>
      <c r="M4" s="13">
        <v>29</v>
      </c>
      <c r="N4" s="13">
        <v>29</v>
      </c>
    </row>
    <row r="5" spans="1:18" x14ac:dyDescent="0.25">
      <c r="A5">
        <v>4</v>
      </c>
      <c r="B5" s="10">
        <v>63</v>
      </c>
      <c r="C5" s="13">
        <v>16</v>
      </c>
      <c r="E5" s="14">
        <v>30</v>
      </c>
      <c r="F5" s="13">
        <v>31</v>
      </c>
      <c r="G5" s="13">
        <v>31</v>
      </c>
      <c r="H5" s="13">
        <v>33</v>
      </c>
      <c r="I5" s="13">
        <v>34</v>
      </c>
      <c r="J5" s="13">
        <v>35</v>
      </c>
      <c r="K5" s="13">
        <v>39</v>
      </c>
      <c r="L5" s="12"/>
      <c r="M5" s="12"/>
      <c r="N5" s="12"/>
    </row>
    <row r="6" spans="1:18" x14ac:dyDescent="0.25">
      <c r="A6">
        <v>5</v>
      </c>
      <c r="B6" s="10">
        <v>27</v>
      </c>
      <c r="C6" s="13">
        <v>18</v>
      </c>
      <c r="E6" s="14">
        <v>40</v>
      </c>
      <c r="F6" s="13">
        <v>40</v>
      </c>
      <c r="G6" s="13">
        <v>41</v>
      </c>
      <c r="H6" s="13">
        <v>44</v>
      </c>
      <c r="I6" s="13">
        <v>46</v>
      </c>
      <c r="J6" s="13">
        <v>46</v>
      </c>
      <c r="K6" s="13">
        <v>47</v>
      </c>
      <c r="L6" s="13">
        <v>47</v>
      </c>
      <c r="M6" s="13">
        <v>48</v>
      </c>
      <c r="N6" s="13">
        <v>48</v>
      </c>
    </row>
    <row r="7" spans="1:18" x14ac:dyDescent="0.25">
      <c r="A7">
        <v>6</v>
      </c>
      <c r="B7" s="10">
        <v>73</v>
      </c>
      <c r="C7" s="13">
        <v>18</v>
      </c>
      <c r="E7" s="14">
        <v>50</v>
      </c>
      <c r="F7" s="13">
        <v>52</v>
      </c>
      <c r="G7" s="13">
        <v>53</v>
      </c>
      <c r="H7" s="13">
        <v>53</v>
      </c>
      <c r="I7" s="13">
        <v>54</v>
      </c>
      <c r="J7" s="13">
        <v>54</v>
      </c>
      <c r="K7" s="13">
        <v>55</v>
      </c>
      <c r="L7" s="13">
        <v>55</v>
      </c>
      <c r="M7" s="13">
        <v>56</v>
      </c>
      <c r="N7" s="13">
        <v>57</v>
      </c>
      <c r="O7" s="13">
        <v>57</v>
      </c>
      <c r="P7" s="13">
        <v>57</v>
      </c>
      <c r="Q7" s="13">
        <v>58</v>
      </c>
      <c r="R7" s="13">
        <v>59</v>
      </c>
    </row>
    <row r="8" spans="1:18" x14ac:dyDescent="0.25">
      <c r="A8">
        <v>7</v>
      </c>
      <c r="B8" s="10">
        <v>72</v>
      </c>
      <c r="C8" s="13">
        <v>20</v>
      </c>
      <c r="E8" s="14">
        <v>60</v>
      </c>
      <c r="F8" s="12">
        <v>61</v>
      </c>
      <c r="G8" s="12">
        <v>62</v>
      </c>
      <c r="H8" s="12">
        <v>63</v>
      </c>
      <c r="I8" s="12">
        <v>63</v>
      </c>
      <c r="J8" s="12">
        <v>63</v>
      </c>
      <c r="K8" s="12">
        <v>66</v>
      </c>
      <c r="L8" s="12">
        <v>67</v>
      </c>
      <c r="M8" s="12">
        <v>67</v>
      </c>
      <c r="N8" s="12">
        <v>67</v>
      </c>
      <c r="O8" s="12">
        <v>68</v>
      </c>
      <c r="P8" s="12"/>
      <c r="Q8" s="12"/>
      <c r="R8" s="12"/>
    </row>
    <row r="9" spans="1:18" x14ac:dyDescent="0.25">
      <c r="A9">
        <v>8</v>
      </c>
      <c r="B9" s="10">
        <v>53</v>
      </c>
      <c r="C9" s="13">
        <v>20</v>
      </c>
      <c r="E9" s="14">
        <v>70</v>
      </c>
      <c r="F9" s="12">
        <v>71</v>
      </c>
      <c r="G9" s="12">
        <v>72</v>
      </c>
      <c r="H9" s="12">
        <v>72</v>
      </c>
      <c r="I9" s="12">
        <v>72</v>
      </c>
      <c r="J9" s="12">
        <v>73</v>
      </c>
      <c r="K9" s="12">
        <v>74</v>
      </c>
      <c r="L9" s="12">
        <v>75</v>
      </c>
      <c r="M9" s="12">
        <v>76</v>
      </c>
      <c r="N9" s="12">
        <v>78</v>
      </c>
      <c r="O9" s="12">
        <v>79</v>
      </c>
      <c r="P9" s="12">
        <v>79</v>
      </c>
      <c r="Q9" s="12">
        <v>79</v>
      </c>
    </row>
    <row r="10" spans="1:18" x14ac:dyDescent="0.25">
      <c r="A10">
        <v>9</v>
      </c>
      <c r="B10" s="10">
        <v>79</v>
      </c>
      <c r="C10" s="13">
        <v>25</v>
      </c>
      <c r="E10" s="14">
        <v>80</v>
      </c>
      <c r="F10" s="12">
        <v>80</v>
      </c>
      <c r="G10" s="12">
        <v>81</v>
      </c>
      <c r="H10" s="12">
        <v>81</v>
      </c>
      <c r="I10" s="12">
        <v>82</v>
      </c>
      <c r="J10" s="12">
        <v>85</v>
      </c>
      <c r="K10" s="12">
        <v>86</v>
      </c>
      <c r="L10" s="12">
        <v>86</v>
      </c>
      <c r="M10" s="12">
        <v>88</v>
      </c>
      <c r="N10" s="12">
        <v>88</v>
      </c>
      <c r="O10" s="12">
        <v>88</v>
      </c>
      <c r="P10" s="12">
        <v>89</v>
      </c>
      <c r="Q10" s="12">
        <v>89</v>
      </c>
      <c r="R10" s="12">
        <v>89</v>
      </c>
    </row>
    <row r="11" spans="1:18" x14ac:dyDescent="0.25">
      <c r="A11">
        <v>10</v>
      </c>
      <c r="B11" s="10">
        <v>44</v>
      </c>
      <c r="C11" s="13">
        <v>26</v>
      </c>
      <c r="E11" s="14">
        <v>90</v>
      </c>
      <c r="F11" s="12">
        <v>90</v>
      </c>
      <c r="G11" s="12">
        <v>90</v>
      </c>
      <c r="H11" s="12">
        <v>91</v>
      </c>
      <c r="I11" s="12">
        <v>94</v>
      </c>
      <c r="J11" s="12">
        <v>95</v>
      </c>
      <c r="K11" s="12">
        <v>96</v>
      </c>
      <c r="L11" s="12">
        <v>96</v>
      </c>
      <c r="M11" s="12">
        <v>97</v>
      </c>
      <c r="N11" s="12">
        <v>97</v>
      </c>
      <c r="O11" s="12">
        <v>98</v>
      </c>
      <c r="P11" s="12">
        <v>99</v>
      </c>
      <c r="Q11" s="12">
        <v>99</v>
      </c>
      <c r="R11" s="12">
        <v>99</v>
      </c>
    </row>
    <row r="12" spans="1:18" x14ac:dyDescent="0.25">
      <c r="A12">
        <v>11</v>
      </c>
      <c r="B12" s="10">
        <v>108</v>
      </c>
      <c r="C12" s="13">
        <v>27</v>
      </c>
      <c r="E12" s="14">
        <v>10</v>
      </c>
      <c r="F12" s="12">
        <v>102</v>
      </c>
      <c r="G12" s="12">
        <v>106</v>
      </c>
      <c r="H12" s="12">
        <v>106</v>
      </c>
      <c r="I12" s="12">
        <v>107</v>
      </c>
      <c r="J12" s="12">
        <v>107</v>
      </c>
      <c r="K12" s="12">
        <v>107</v>
      </c>
      <c r="L12" s="12">
        <v>108</v>
      </c>
      <c r="M12" s="12">
        <v>108</v>
      </c>
      <c r="N12" s="12">
        <v>109</v>
      </c>
    </row>
    <row r="13" spans="1:18" x14ac:dyDescent="0.25">
      <c r="A13">
        <v>12</v>
      </c>
      <c r="B13" s="10">
        <v>20</v>
      </c>
      <c r="C13" s="13">
        <v>28</v>
      </c>
    </row>
    <row r="14" spans="1:18" x14ac:dyDescent="0.25">
      <c r="A14">
        <v>13</v>
      </c>
      <c r="B14" s="10">
        <v>71</v>
      </c>
      <c r="C14" s="13">
        <v>28</v>
      </c>
    </row>
    <row r="15" spans="1:18" x14ac:dyDescent="0.25">
      <c r="A15">
        <v>14</v>
      </c>
      <c r="B15" s="10">
        <v>107</v>
      </c>
      <c r="C15" s="13">
        <v>29</v>
      </c>
      <c r="E15" s="15" t="s">
        <v>8</v>
      </c>
      <c r="F15" s="46" t="s">
        <v>9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</row>
    <row r="16" spans="1:18" ht="15.75" thickBot="1" x14ac:dyDescent="0.3">
      <c r="A16">
        <v>15</v>
      </c>
      <c r="B16" s="10">
        <v>46</v>
      </c>
      <c r="C16" s="13">
        <v>29</v>
      </c>
      <c r="E16" s="16">
        <v>1</v>
      </c>
      <c r="F16" s="18">
        <f>MOD(F3,$E$3)</f>
        <v>1</v>
      </c>
      <c r="G16" s="18">
        <f t="shared" ref="G16:K16" si="0">MOD(G3,$E$3)</f>
        <v>4</v>
      </c>
      <c r="H16" s="18">
        <f t="shared" si="0"/>
        <v>6</v>
      </c>
      <c r="I16" s="18">
        <f t="shared" si="0"/>
        <v>6</v>
      </c>
      <c r="J16" s="18">
        <f t="shared" si="0"/>
        <v>8</v>
      </c>
      <c r="K16" s="18">
        <f t="shared" si="0"/>
        <v>8</v>
      </c>
      <c r="L16" s="15"/>
      <c r="M16" s="15"/>
      <c r="N16" s="15"/>
      <c r="O16" s="15"/>
      <c r="P16" s="15"/>
      <c r="Q16" s="15"/>
      <c r="R16" s="15"/>
    </row>
    <row r="17" spans="1:18" ht="16.5" thickTop="1" thickBot="1" x14ac:dyDescent="0.3">
      <c r="A17">
        <v>16</v>
      </c>
      <c r="B17" s="10">
        <v>109</v>
      </c>
      <c r="C17" s="13">
        <v>31</v>
      </c>
      <c r="E17" s="16">
        <v>2</v>
      </c>
      <c r="F17" s="18">
        <f>MOD(F4,$E$4)</f>
        <v>0</v>
      </c>
      <c r="G17" s="18">
        <f t="shared" ref="G17:N17" si="1">MOD(G4,$E$4)</f>
        <v>0</v>
      </c>
      <c r="H17" s="18">
        <f t="shared" si="1"/>
        <v>5</v>
      </c>
      <c r="I17" s="18">
        <f t="shared" si="1"/>
        <v>6</v>
      </c>
      <c r="J17" s="18">
        <f t="shared" si="1"/>
        <v>7</v>
      </c>
      <c r="K17" s="18">
        <f t="shared" si="1"/>
        <v>8</v>
      </c>
      <c r="L17" s="18">
        <f t="shared" si="1"/>
        <v>8</v>
      </c>
      <c r="M17" s="18">
        <f t="shared" si="1"/>
        <v>9</v>
      </c>
      <c r="N17" s="18">
        <f t="shared" si="1"/>
        <v>9</v>
      </c>
      <c r="O17" s="15"/>
      <c r="P17" s="15"/>
      <c r="Q17" s="15"/>
      <c r="R17" s="15"/>
    </row>
    <row r="18" spans="1:18" ht="16.5" thickTop="1" thickBot="1" x14ac:dyDescent="0.3">
      <c r="A18">
        <v>17</v>
      </c>
      <c r="B18" s="10">
        <v>75</v>
      </c>
      <c r="C18" s="13">
        <v>31</v>
      </c>
      <c r="E18" s="16">
        <v>3</v>
      </c>
      <c r="F18" s="18">
        <f>MOD(F5,$E$5)</f>
        <v>1</v>
      </c>
      <c r="G18" s="18">
        <f t="shared" ref="G18:K18" si="2">MOD(G5,$E$5)</f>
        <v>1</v>
      </c>
      <c r="H18" s="18">
        <f t="shared" si="2"/>
        <v>3</v>
      </c>
      <c r="I18" s="18">
        <f t="shared" si="2"/>
        <v>4</v>
      </c>
      <c r="J18" s="18">
        <f t="shared" si="2"/>
        <v>5</v>
      </c>
      <c r="K18" s="18">
        <f t="shared" si="2"/>
        <v>9</v>
      </c>
      <c r="L18" s="15"/>
      <c r="M18" s="15"/>
      <c r="N18" s="15"/>
      <c r="O18" s="15"/>
      <c r="P18" s="15"/>
      <c r="Q18" s="15"/>
      <c r="R18" s="15"/>
    </row>
    <row r="19" spans="1:18" ht="16.5" thickTop="1" thickBot="1" x14ac:dyDescent="0.3">
      <c r="A19">
        <v>18</v>
      </c>
      <c r="B19" s="10">
        <v>88</v>
      </c>
      <c r="C19" s="13">
        <v>33</v>
      </c>
      <c r="E19" s="16">
        <v>4</v>
      </c>
      <c r="F19" s="18">
        <f>MOD(F6,$E$6)</f>
        <v>0</v>
      </c>
      <c r="G19" s="18">
        <f t="shared" ref="G19:N19" si="3">MOD(G6,$E$6)</f>
        <v>1</v>
      </c>
      <c r="H19" s="18">
        <f t="shared" si="3"/>
        <v>4</v>
      </c>
      <c r="I19" s="18">
        <f t="shared" si="3"/>
        <v>6</v>
      </c>
      <c r="J19" s="18">
        <f t="shared" si="3"/>
        <v>6</v>
      </c>
      <c r="K19" s="18">
        <f t="shared" si="3"/>
        <v>7</v>
      </c>
      <c r="L19" s="18">
        <f t="shared" si="3"/>
        <v>7</v>
      </c>
      <c r="M19" s="18">
        <f t="shared" si="3"/>
        <v>8</v>
      </c>
      <c r="N19" s="18">
        <f t="shared" si="3"/>
        <v>8</v>
      </c>
      <c r="O19" s="17"/>
      <c r="P19" s="17"/>
      <c r="Q19" s="17"/>
      <c r="R19" s="17"/>
    </row>
    <row r="20" spans="1:18" ht="16.5" thickTop="1" thickBot="1" x14ac:dyDescent="0.3">
      <c r="A20">
        <v>19</v>
      </c>
      <c r="B20" s="10">
        <v>34</v>
      </c>
      <c r="C20" s="13">
        <v>34</v>
      </c>
      <c r="E20" s="16">
        <v>5</v>
      </c>
      <c r="F20" s="18">
        <f>MOD(F7,$E$7)</f>
        <v>2</v>
      </c>
      <c r="G20" s="18">
        <f t="shared" ref="G20:R20" si="4">MOD(G7,$E$7)</f>
        <v>3</v>
      </c>
      <c r="H20" s="18">
        <f t="shared" si="4"/>
        <v>3</v>
      </c>
      <c r="I20" s="18">
        <f t="shared" si="4"/>
        <v>4</v>
      </c>
      <c r="J20" s="18">
        <f t="shared" si="4"/>
        <v>4</v>
      </c>
      <c r="K20" s="18">
        <f t="shared" si="4"/>
        <v>5</v>
      </c>
      <c r="L20" s="18">
        <f t="shared" si="4"/>
        <v>5</v>
      </c>
      <c r="M20" s="18">
        <f t="shared" si="4"/>
        <v>6</v>
      </c>
      <c r="N20" s="18">
        <f t="shared" si="4"/>
        <v>7</v>
      </c>
      <c r="O20" s="18">
        <f t="shared" si="4"/>
        <v>7</v>
      </c>
      <c r="P20" s="18">
        <f t="shared" si="4"/>
        <v>7</v>
      </c>
      <c r="Q20" s="18">
        <f t="shared" si="4"/>
        <v>8</v>
      </c>
      <c r="R20" s="18">
        <f t="shared" si="4"/>
        <v>9</v>
      </c>
    </row>
    <row r="21" spans="1:18" ht="16.5" thickTop="1" thickBot="1" x14ac:dyDescent="0.3">
      <c r="A21">
        <v>20</v>
      </c>
      <c r="B21" s="10">
        <v>35</v>
      </c>
      <c r="C21" s="13">
        <v>35</v>
      </c>
      <c r="E21" s="16">
        <v>6</v>
      </c>
      <c r="F21" s="18">
        <f>MOD(F8,$E$8)</f>
        <v>1</v>
      </c>
      <c r="G21" s="18">
        <f t="shared" ref="G21:O21" si="5">MOD(G8,$E$8)</f>
        <v>2</v>
      </c>
      <c r="H21" s="18">
        <f t="shared" si="5"/>
        <v>3</v>
      </c>
      <c r="I21" s="18">
        <f t="shared" si="5"/>
        <v>3</v>
      </c>
      <c r="J21" s="18">
        <f t="shared" si="5"/>
        <v>3</v>
      </c>
      <c r="K21" s="18">
        <f t="shared" si="5"/>
        <v>6</v>
      </c>
      <c r="L21" s="18">
        <f t="shared" si="5"/>
        <v>7</v>
      </c>
      <c r="M21" s="18">
        <f t="shared" si="5"/>
        <v>7</v>
      </c>
      <c r="N21" s="18">
        <f t="shared" si="5"/>
        <v>7</v>
      </c>
      <c r="O21" s="18">
        <f t="shared" si="5"/>
        <v>8</v>
      </c>
      <c r="P21" s="15"/>
      <c r="Q21" s="15"/>
      <c r="R21" s="15"/>
    </row>
    <row r="22" spans="1:18" ht="16.5" thickTop="1" thickBot="1" x14ac:dyDescent="0.3">
      <c r="A22">
        <v>21</v>
      </c>
      <c r="B22" s="10">
        <v>79</v>
      </c>
      <c r="C22" s="13">
        <v>39</v>
      </c>
      <c r="E22" s="16">
        <v>7</v>
      </c>
      <c r="F22" s="18">
        <f>MOD(F9,$E$9)</f>
        <v>1</v>
      </c>
      <c r="G22" s="18">
        <f t="shared" ref="G22:Q22" si="6">MOD(G9,$E$9)</f>
        <v>2</v>
      </c>
      <c r="H22" s="18">
        <f t="shared" si="6"/>
        <v>2</v>
      </c>
      <c r="I22" s="18">
        <f t="shared" si="6"/>
        <v>2</v>
      </c>
      <c r="J22" s="18">
        <f t="shared" si="6"/>
        <v>3</v>
      </c>
      <c r="K22" s="18">
        <f t="shared" si="6"/>
        <v>4</v>
      </c>
      <c r="L22" s="18">
        <f t="shared" si="6"/>
        <v>5</v>
      </c>
      <c r="M22" s="18">
        <f t="shared" si="6"/>
        <v>6</v>
      </c>
      <c r="N22" s="18">
        <f t="shared" si="6"/>
        <v>8</v>
      </c>
      <c r="O22" s="18">
        <f t="shared" si="6"/>
        <v>9</v>
      </c>
      <c r="P22" s="18">
        <f t="shared" si="6"/>
        <v>9</v>
      </c>
      <c r="Q22" s="18">
        <f t="shared" si="6"/>
        <v>9</v>
      </c>
      <c r="R22" s="15"/>
    </row>
    <row r="23" spans="1:18" ht="16.5" thickTop="1" thickBot="1" x14ac:dyDescent="0.3">
      <c r="A23">
        <v>22</v>
      </c>
      <c r="B23" s="10">
        <v>48</v>
      </c>
      <c r="C23" s="13">
        <v>40</v>
      </c>
      <c r="E23" s="16">
        <v>8</v>
      </c>
      <c r="F23" s="18">
        <f>MOD(F10,$E$10)</f>
        <v>0</v>
      </c>
      <c r="G23" s="18">
        <f t="shared" ref="G23:R23" si="7">MOD(G10,$E$10)</f>
        <v>1</v>
      </c>
      <c r="H23" s="18">
        <f t="shared" si="7"/>
        <v>1</v>
      </c>
      <c r="I23" s="18">
        <f t="shared" si="7"/>
        <v>2</v>
      </c>
      <c r="J23" s="18">
        <f t="shared" si="7"/>
        <v>5</v>
      </c>
      <c r="K23" s="18">
        <f t="shared" si="7"/>
        <v>6</v>
      </c>
      <c r="L23" s="18">
        <f t="shared" si="7"/>
        <v>6</v>
      </c>
      <c r="M23" s="18">
        <f t="shared" si="7"/>
        <v>8</v>
      </c>
      <c r="N23" s="18">
        <f t="shared" si="7"/>
        <v>8</v>
      </c>
      <c r="O23" s="18">
        <f t="shared" si="7"/>
        <v>8</v>
      </c>
      <c r="P23" s="18">
        <f t="shared" si="7"/>
        <v>9</v>
      </c>
      <c r="Q23" s="18">
        <f t="shared" si="7"/>
        <v>9</v>
      </c>
      <c r="R23" s="18">
        <f t="shared" si="7"/>
        <v>9</v>
      </c>
    </row>
    <row r="24" spans="1:18" ht="16.5" thickTop="1" thickBot="1" x14ac:dyDescent="0.3">
      <c r="A24">
        <v>23</v>
      </c>
      <c r="B24" s="10">
        <v>56</v>
      </c>
      <c r="C24" s="13">
        <v>41</v>
      </c>
      <c r="E24" s="16">
        <v>9</v>
      </c>
      <c r="F24" s="18">
        <f>MOD(F11,$E$11)</f>
        <v>0</v>
      </c>
      <c r="G24" s="18">
        <f t="shared" ref="G24:R24" si="8">MOD(G11,$E$11)</f>
        <v>0</v>
      </c>
      <c r="H24" s="18">
        <f t="shared" si="8"/>
        <v>1</v>
      </c>
      <c r="I24" s="18">
        <f t="shared" si="8"/>
        <v>4</v>
      </c>
      <c r="J24" s="18">
        <f t="shared" si="8"/>
        <v>5</v>
      </c>
      <c r="K24" s="18">
        <f t="shared" si="8"/>
        <v>6</v>
      </c>
      <c r="L24" s="18">
        <f t="shared" si="8"/>
        <v>6</v>
      </c>
      <c r="M24" s="18">
        <f t="shared" si="8"/>
        <v>7</v>
      </c>
      <c r="N24" s="18">
        <f t="shared" si="8"/>
        <v>7</v>
      </c>
      <c r="O24" s="18">
        <f t="shared" si="8"/>
        <v>8</v>
      </c>
      <c r="P24" s="18">
        <f t="shared" si="8"/>
        <v>9</v>
      </c>
      <c r="Q24" s="18">
        <f t="shared" si="8"/>
        <v>9</v>
      </c>
      <c r="R24" s="18">
        <f t="shared" si="8"/>
        <v>9</v>
      </c>
    </row>
    <row r="25" spans="1:18" ht="16.5" thickTop="1" thickBot="1" x14ac:dyDescent="0.3">
      <c r="A25">
        <v>24</v>
      </c>
      <c r="B25" s="10">
        <v>86</v>
      </c>
      <c r="C25" s="13">
        <v>44</v>
      </c>
      <c r="E25" s="16">
        <v>10</v>
      </c>
      <c r="F25" s="18">
        <f>MOD(F12,$E$12)</f>
        <v>2</v>
      </c>
      <c r="G25" s="18">
        <f t="shared" ref="G25:N25" si="9">MOD(G12,$E$12)</f>
        <v>6</v>
      </c>
      <c r="H25" s="18">
        <f t="shared" si="9"/>
        <v>6</v>
      </c>
      <c r="I25" s="18">
        <f t="shared" si="9"/>
        <v>7</v>
      </c>
      <c r="J25" s="18">
        <f t="shared" si="9"/>
        <v>7</v>
      </c>
      <c r="K25" s="18">
        <f t="shared" si="9"/>
        <v>7</v>
      </c>
      <c r="L25" s="18">
        <f t="shared" si="9"/>
        <v>8</v>
      </c>
      <c r="M25" s="18">
        <f t="shared" si="9"/>
        <v>8</v>
      </c>
      <c r="N25" s="18">
        <f t="shared" si="9"/>
        <v>9</v>
      </c>
      <c r="O25" s="15"/>
      <c r="P25" s="15"/>
      <c r="Q25" s="15"/>
      <c r="R25" s="15"/>
    </row>
    <row r="26" spans="1:18" ht="15.75" thickTop="1" x14ac:dyDescent="0.25">
      <c r="A26">
        <v>25</v>
      </c>
      <c r="B26" s="10">
        <v>68</v>
      </c>
      <c r="C26" s="13">
        <v>46</v>
      </c>
    </row>
    <row r="27" spans="1:18" x14ac:dyDescent="0.25">
      <c r="A27">
        <v>26</v>
      </c>
      <c r="B27" s="10">
        <v>55</v>
      </c>
      <c r="C27" s="13">
        <v>46</v>
      </c>
    </row>
    <row r="28" spans="1:18" x14ac:dyDescent="0.25">
      <c r="A28">
        <v>27</v>
      </c>
      <c r="B28" s="10">
        <v>95</v>
      </c>
      <c r="C28" s="13">
        <v>47</v>
      </c>
    </row>
    <row r="29" spans="1:18" x14ac:dyDescent="0.25">
      <c r="A29">
        <v>28</v>
      </c>
      <c r="B29" s="10">
        <v>31</v>
      </c>
      <c r="C29" s="13">
        <v>47</v>
      </c>
      <c r="E29" t="s">
        <v>56</v>
      </c>
    </row>
    <row r="30" spans="1:18" x14ac:dyDescent="0.25">
      <c r="A30">
        <v>29</v>
      </c>
      <c r="B30" s="10">
        <v>40</v>
      </c>
      <c r="C30" s="13">
        <v>48</v>
      </c>
    </row>
    <row r="31" spans="1:18" x14ac:dyDescent="0.25">
      <c r="A31">
        <v>30</v>
      </c>
      <c r="B31" s="10">
        <v>54</v>
      </c>
      <c r="C31" s="13">
        <v>48</v>
      </c>
      <c r="E31" t="s">
        <v>57</v>
      </c>
    </row>
    <row r="32" spans="1:18" x14ac:dyDescent="0.25">
      <c r="A32">
        <v>31</v>
      </c>
      <c r="B32" s="10">
        <v>57</v>
      </c>
      <c r="C32" s="13">
        <v>52</v>
      </c>
      <c r="E32" t="s">
        <v>58</v>
      </c>
    </row>
    <row r="33" spans="1:5" x14ac:dyDescent="0.25">
      <c r="A33">
        <v>32</v>
      </c>
      <c r="B33" s="10">
        <v>55</v>
      </c>
      <c r="C33" s="13">
        <v>53</v>
      </c>
      <c r="E33" t="s">
        <v>59</v>
      </c>
    </row>
    <row r="34" spans="1:5" x14ac:dyDescent="0.25">
      <c r="A34">
        <v>33</v>
      </c>
      <c r="B34" s="10">
        <v>67</v>
      </c>
      <c r="C34" s="13">
        <v>53</v>
      </c>
    </row>
    <row r="35" spans="1:5" x14ac:dyDescent="0.25">
      <c r="A35">
        <v>34</v>
      </c>
      <c r="B35" s="10">
        <v>82</v>
      </c>
      <c r="C35" s="13">
        <v>54</v>
      </c>
    </row>
    <row r="36" spans="1:5" x14ac:dyDescent="0.25">
      <c r="A36">
        <v>35</v>
      </c>
      <c r="B36" s="10">
        <v>16</v>
      </c>
      <c r="C36" s="13">
        <v>54</v>
      </c>
    </row>
    <row r="37" spans="1:5" x14ac:dyDescent="0.25">
      <c r="A37">
        <v>36</v>
      </c>
      <c r="B37" s="10">
        <v>47</v>
      </c>
      <c r="C37" s="13">
        <v>55</v>
      </c>
    </row>
    <row r="38" spans="1:5" x14ac:dyDescent="0.25">
      <c r="A38">
        <v>37</v>
      </c>
      <c r="B38" s="10">
        <v>106</v>
      </c>
      <c r="C38" s="13">
        <v>55</v>
      </c>
    </row>
    <row r="39" spans="1:5" x14ac:dyDescent="0.25">
      <c r="A39">
        <v>38</v>
      </c>
      <c r="B39" s="10">
        <v>62</v>
      </c>
      <c r="C39" s="13">
        <v>56</v>
      </c>
    </row>
    <row r="40" spans="1:5" x14ac:dyDescent="0.25">
      <c r="A40">
        <v>39</v>
      </c>
      <c r="B40" s="10">
        <v>74</v>
      </c>
      <c r="C40" s="13">
        <v>57</v>
      </c>
    </row>
    <row r="41" spans="1:5" x14ac:dyDescent="0.25">
      <c r="A41">
        <v>40</v>
      </c>
      <c r="B41" s="10">
        <v>28</v>
      </c>
      <c r="C41" s="13">
        <v>57</v>
      </c>
    </row>
    <row r="42" spans="1:5" x14ac:dyDescent="0.25">
      <c r="A42">
        <v>41</v>
      </c>
      <c r="B42" s="10">
        <v>61</v>
      </c>
      <c r="C42" s="13">
        <v>57</v>
      </c>
    </row>
    <row r="43" spans="1:5" x14ac:dyDescent="0.25">
      <c r="A43">
        <v>42</v>
      </c>
      <c r="B43" s="10">
        <v>18</v>
      </c>
      <c r="C43" s="13">
        <v>58</v>
      </c>
    </row>
    <row r="44" spans="1:5" x14ac:dyDescent="0.25">
      <c r="A44">
        <v>43</v>
      </c>
      <c r="B44" s="10">
        <v>91</v>
      </c>
      <c r="C44" s="13">
        <v>59</v>
      </c>
    </row>
    <row r="45" spans="1:5" x14ac:dyDescent="0.25">
      <c r="A45">
        <v>44</v>
      </c>
      <c r="B45" s="10">
        <v>72</v>
      </c>
      <c r="C45" s="12">
        <v>61</v>
      </c>
    </row>
    <row r="46" spans="1:5" x14ac:dyDescent="0.25">
      <c r="A46">
        <v>45</v>
      </c>
      <c r="B46" s="10">
        <v>97</v>
      </c>
      <c r="C46" s="12">
        <v>62</v>
      </c>
    </row>
    <row r="47" spans="1:5" x14ac:dyDescent="0.25">
      <c r="A47">
        <v>46</v>
      </c>
      <c r="B47" s="10">
        <v>58</v>
      </c>
      <c r="C47" s="12">
        <v>63</v>
      </c>
    </row>
    <row r="48" spans="1:5" x14ac:dyDescent="0.25">
      <c r="A48">
        <v>47</v>
      </c>
      <c r="B48" s="10">
        <v>94</v>
      </c>
      <c r="C48" s="12">
        <v>63</v>
      </c>
    </row>
    <row r="49" spans="1:3" x14ac:dyDescent="0.25">
      <c r="A49">
        <v>48</v>
      </c>
      <c r="B49" s="10">
        <v>97</v>
      </c>
      <c r="C49" s="12">
        <v>63</v>
      </c>
    </row>
    <row r="50" spans="1:3" x14ac:dyDescent="0.25">
      <c r="A50">
        <v>49</v>
      </c>
      <c r="B50" s="10">
        <v>14</v>
      </c>
      <c r="C50" s="12">
        <v>66</v>
      </c>
    </row>
    <row r="51" spans="1:3" x14ac:dyDescent="0.25">
      <c r="A51">
        <v>50</v>
      </c>
      <c r="B51" s="10">
        <v>52</v>
      </c>
      <c r="C51" s="12">
        <v>67</v>
      </c>
    </row>
    <row r="52" spans="1:3" x14ac:dyDescent="0.25">
      <c r="A52">
        <v>51</v>
      </c>
      <c r="B52" s="10">
        <v>106</v>
      </c>
      <c r="C52" s="12">
        <v>67</v>
      </c>
    </row>
    <row r="53" spans="1:3" x14ac:dyDescent="0.25">
      <c r="A53">
        <v>52</v>
      </c>
      <c r="B53" s="10">
        <v>81</v>
      </c>
      <c r="C53" s="12">
        <v>67</v>
      </c>
    </row>
    <row r="54" spans="1:3" x14ac:dyDescent="0.25">
      <c r="A54">
        <v>53</v>
      </c>
      <c r="B54" s="10">
        <v>78</v>
      </c>
      <c r="C54" s="12">
        <v>68</v>
      </c>
    </row>
    <row r="55" spans="1:3" x14ac:dyDescent="0.25">
      <c r="A55">
        <v>54</v>
      </c>
      <c r="B55" s="10">
        <v>63</v>
      </c>
      <c r="C55" s="12">
        <v>71</v>
      </c>
    </row>
    <row r="56" spans="1:3" x14ac:dyDescent="0.25">
      <c r="A56">
        <v>55</v>
      </c>
      <c r="B56" s="10">
        <v>16</v>
      </c>
      <c r="C56" s="12">
        <v>72</v>
      </c>
    </row>
    <row r="57" spans="1:3" x14ac:dyDescent="0.25">
      <c r="A57">
        <v>56</v>
      </c>
      <c r="B57" s="10">
        <v>81</v>
      </c>
      <c r="C57" s="12">
        <v>72</v>
      </c>
    </row>
    <row r="58" spans="1:3" x14ac:dyDescent="0.25">
      <c r="A58">
        <v>57</v>
      </c>
      <c r="B58" s="10">
        <v>18</v>
      </c>
      <c r="C58" s="12">
        <v>72</v>
      </c>
    </row>
    <row r="59" spans="1:3" x14ac:dyDescent="0.25">
      <c r="A59">
        <v>58</v>
      </c>
      <c r="B59" s="10">
        <v>54</v>
      </c>
      <c r="C59" s="12">
        <v>73</v>
      </c>
    </row>
    <row r="60" spans="1:3" x14ac:dyDescent="0.25">
      <c r="A60">
        <v>59</v>
      </c>
      <c r="B60" s="10">
        <v>20</v>
      </c>
      <c r="C60" s="12">
        <v>74</v>
      </c>
    </row>
    <row r="61" spans="1:3" x14ac:dyDescent="0.25">
      <c r="A61">
        <v>60</v>
      </c>
      <c r="B61" s="10">
        <v>98</v>
      </c>
      <c r="C61" s="12">
        <v>75</v>
      </c>
    </row>
    <row r="62" spans="1:3" x14ac:dyDescent="0.25">
      <c r="A62">
        <v>61</v>
      </c>
      <c r="B62" s="10">
        <v>89</v>
      </c>
      <c r="C62" s="12">
        <v>76</v>
      </c>
    </row>
    <row r="63" spans="1:3" x14ac:dyDescent="0.25">
      <c r="A63">
        <v>62</v>
      </c>
      <c r="B63" s="10">
        <v>28</v>
      </c>
      <c r="C63" s="12">
        <v>78</v>
      </c>
    </row>
    <row r="64" spans="1:3" x14ac:dyDescent="0.25">
      <c r="A64">
        <v>63</v>
      </c>
      <c r="B64" s="10">
        <v>63</v>
      </c>
      <c r="C64" s="12">
        <v>79</v>
      </c>
    </row>
    <row r="65" spans="1:3" x14ac:dyDescent="0.25">
      <c r="A65">
        <v>64</v>
      </c>
      <c r="B65" s="10">
        <v>90</v>
      </c>
      <c r="C65" s="12">
        <v>79</v>
      </c>
    </row>
    <row r="66" spans="1:3" x14ac:dyDescent="0.25">
      <c r="A66">
        <v>65</v>
      </c>
      <c r="B66" s="10">
        <v>107</v>
      </c>
      <c r="C66" s="12">
        <v>79</v>
      </c>
    </row>
    <row r="67" spans="1:3" x14ac:dyDescent="0.25">
      <c r="A67">
        <v>66</v>
      </c>
      <c r="B67" s="10">
        <v>26</v>
      </c>
      <c r="C67" s="12">
        <v>80</v>
      </c>
    </row>
    <row r="68" spans="1:3" x14ac:dyDescent="0.25">
      <c r="A68">
        <v>67</v>
      </c>
      <c r="B68" s="10">
        <v>108</v>
      </c>
      <c r="C68" s="12">
        <v>81</v>
      </c>
    </row>
    <row r="69" spans="1:3" x14ac:dyDescent="0.25">
      <c r="A69">
        <v>68</v>
      </c>
      <c r="B69" s="10">
        <v>57</v>
      </c>
      <c r="C69" s="12">
        <v>81</v>
      </c>
    </row>
    <row r="70" spans="1:3" x14ac:dyDescent="0.25">
      <c r="A70">
        <v>69</v>
      </c>
      <c r="B70" s="10">
        <v>48</v>
      </c>
      <c r="C70" s="12">
        <v>82</v>
      </c>
    </row>
    <row r="71" spans="1:3" x14ac:dyDescent="0.25">
      <c r="A71">
        <v>70</v>
      </c>
      <c r="B71" s="10">
        <v>41</v>
      </c>
      <c r="C71" s="12">
        <v>85</v>
      </c>
    </row>
    <row r="72" spans="1:3" x14ac:dyDescent="0.25">
      <c r="A72">
        <v>71</v>
      </c>
      <c r="B72" s="10">
        <v>57</v>
      </c>
      <c r="C72" s="12">
        <v>86</v>
      </c>
    </row>
    <row r="73" spans="1:3" x14ac:dyDescent="0.25">
      <c r="A73">
        <v>72</v>
      </c>
      <c r="B73" s="10">
        <v>99</v>
      </c>
      <c r="C73" s="12">
        <v>86</v>
      </c>
    </row>
    <row r="74" spans="1:3" x14ac:dyDescent="0.25">
      <c r="A74">
        <v>73</v>
      </c>
      <c r="B74" s="10">
        <v>39</v>
      </c>
      <c r="C74" s="12">
        <v>88</v>
      </c>
    </row>
    <row r="75" spans="1:3" x14ac:dyDescent="0.25">
      <c r="A75">
        <v>74</v>
      </c>
      <c r="B75" s="10">
        <v>66</v>
      </c>
      <c r="C75" s="12">
        <v>88</v>
      </c>
    </row>
    <row r="76" spans="1:3" x14ac:dyDescent="0.25">
      <c r="A76">
        <v>75</v>
      </c>
      <c r="B76" s="10">
        <v>67</v>
      </c>
      <c r="C76" s="12">
        <v>88</v>
      </c>
    </row>
    <row r="77" spans="1:3" x14ac:dyDescent="0.25">
      <c r="A77">
        <v>76</v>
      </c>
      <c r="B77" s="10">
        <v>85</v>
      </c>
      <c r="C77" s="12">
        <v>89</v>
      </c>
    </row>
    <row r="78" spans="1:3" x14ac:dyDescent="0.25">
      <c r="A78">
        <v>77</v>
      </c>
      <c r="B78" s="10">
        <v>107</v>
      </c>
      <c r="C78" s="12">
        <v>89</v>
      </c>
    </row>
    <row r="79" spans="1:3" x14ac:dyDescent="0.25">
      <c r="A79">
        <v>78</v>
      </c>
      <c r="B79" s="10">
        <v>47</v>
      </c>
      <c r="C79" s="12">
        <v>89</v>
      </c>
    </row>
    <row r="80" spans="1:3" x14ac:dyDescent="0.25">
      <c r="A80">
        <v>79</v>
      </c>
      <c r="B80" s="10">
        <v>59</v>
      </c>
      <c r="C80" s="12">
        <v>90</v>
      </c>
    </row>
    <row r="81" spans="1:3" x14ac:dyDescent="0.25">
      <c r="A81">
        <v>80</v>
      </c>
      <c r="B81" s="10">
        <v>29</v>
      </c>
      <c r="C81" s="12">
        <v>90</v>
      </c>
    </row>
    <row r="82" spans="1:3" x14ac:dyDescent="0.25">
      <c r="A82">
        <v>81</v>
      </c>
      <c r="B82" s="10">
        <v>33</v>
      </c>
      <c r="C82" s="12">
        <v>91</v>
      </c>
    </row>
    <row r="83" spans="1:3" x14ac:dyDescent="0.25">
      <c r="A83">
        <v>82</v>
      </c>
      <c r="B83" s="10">
        <v>46</v>
      </c>
      <c r="C83" s="12">
        <v>94</v>
      </c>
    </row>
    <row r="84" spans="1:3" x14ac:dyDescent="0.25">
      <c r="A84">
        <v>83</v>
      </c>
      <c r="B84" s="10">
        <v>89</v>
      </c>
      <c r="C84" s="12">
        <v>95</v>
      </c>
    </row>
    <row r="85" spans="1:3" x14ac:dyDescent="0.25">
      <c r="A85">
        <v>84</v>
      </c>
      <c r="B85" s="10">
        <v>96</v>
      </c>
      <c r="C85" s="12">
        <v>96</v>
      </c>
    </row>
    <row r="86" spans="1:3" x14ac:dyDescent="0.25">
      <c r="A86">
        <v>85</v>
      </c>
      <c r="B86" s="10">
        <v>72</v>
      </c>
      <c r="C86" s="12">
        <v>96</v>
      </c>
    </row>
    <row r="87" spans="1:3" x14ac:dyDescent="0.25">
      <c r="A87">
        <v>86</v>
      </c>
      <c r="B87" s="10">
        <v>86</v>
      </c>
      <c r="C87" s="12">
        <v>97</v>
      </c>
    </row>
    <row r="88" spans="1:3" x14ac:dyDescent="0.25">
      <c r="A88">
        <v>87</v>
      </c>
      <c r="B88" s="10">
        <v>67</v>
      </c>
      <c r="C88" s="12">
        <v>97</v>
      </c>
    </row>
    <row r="89" spans="1:3" x14ac:dyDescent="0.25">
      <c r="A89">
        <v>88</v>
      </c>
      <c r="B89" s="10">
        <v>53</v>
      </c>
      <c r="C89" s="12">
        <v>98</v>
      </c>
    </row>
    <row r="90" spans="1:3" x14ac:dyDescent="0.25">
      <c r="A90">
        <v>89</v>
      </c>
      <c r="B90" s="10">
        <v>76</v>
      </c>
      <c r="C90" s="12">
        <v>99</v>
      </c>
    </row>
    <row r="91" spans="1:3" x14ac:dyDescent="0.25">
      <c r="A91">
        <v>90</v>
      </c>
      <c r="B91" s="10">
        <v>99</v>
      </c>
      <c r="C91" s="12">
        <v>99</v>
      </c>
    </row>
    <row r="92" spans="1:3" x14ac:dyDescent="0.25">
      <c r="A92">
        <v>91</v>
      </c>
      <c r="B92" s="10">
        <v>89</v>
      </c>
      <c r="C92" s="12">
        <v>99</v>
      </c>
    </row>
    <row r="93" spans="1:3" x14ac:dyDescent="0.25">
      <c r="A93">
        <v>92</v>
      </c>
      <c r="B93" s="10">
        <v>90</v>
      </c>
      <c r="C93" s="12">
        <v>102</v>
      </c>
    </row>
    <row r="94" spans="1:3" x14ac:dyDescent="0.25">
      <c r="A94">
        <v>93</v>
      </c>
      <c r="B94" s="11">
        <v>96</v>
      </c>
      <c r="C94" s="12">
        <v>106</v>
      </c>
    </row>
    <row r="95" spans="1:3" x14ac:dyDescent="0.25">
      <c r="A95">
        <v>94</v>
      </c>
      <c r="B95" s="11">
        <v>31</v>
      </c>
      <c r="C95" s="12">
        <v>106</v>
      </c>
    </row>
    <row r="96" spans="1:3" x14ac:dyDescent="0.25">
      <c r="A96">
        <v>95</v>
      </c>
      <c r="B96" s="11">
        <v>79</v>
      </c>
      <c r="C96" s="12">
        <v>107</v>
      </c>
    </row>
    <row r="97" spans="1:3" x14ac:dyDescent="0.25">
      <c r="A97">
        <v>96</v>
      </c>
      <c r="B97" s="11">
        <v>102</v>
      </c>
      <c r="C97" s="12">
        <v>107</v>
      </c>
    </row>
    <row r="98" spans="1:3" x14ac:dyDescent="0.25">
      <c r="A98">
        <v>97</v>
      </c>
      <c r="B98" s="11">
        <v>88</v>
      </c>
      <c r="C98" s="12">
        <v>107</v>
      </c>
    </row>
    <row r="99" spans="1:3" x14ac:dyDescent="0.25">
      <c r="A99">
        <v>98</v>
      </c>
      <c r="B99" s="11">
        <v>25</v>
      </c>
      <c r="C99" s="12">
        <v>108</v>
      </c>
    </row>
    <row r="100" spans="1:3" x14ac:dyDescent="0.25">
      <c r="A100">
        <v>99</v>
      </c>
      <c r="B100" s="11">
        <v>99</v>
      </c>
      <c r="C100" s="12">
        <v>108</v>
      </c>
    </row>
    <row r="101" spans="1:3" x14ac:dyDescent="0.25">
      <c r="A101">
        <v>100</v>
      </c>
      <c r="B101" s="11">
        <v>80</v>
      </c>
      <c r="C101" s="12">
        <v>109</v>
      </c>
    </row>
  </sheetData>
  <mergeCells count="1">
    <mergeCell ref="F15:R1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8B2-935D-4D97-99AE-0413266091E1}">
  <dimension ref="A1:L407"/>
  <sheetViews>
    <sheetView topLeftCell="A372" workbookViewId="0">
      <selection activeCell="L392" sqref="L392"/>
    </sheetView>
  </sheetViews>
  <sheetFormatPr defaultRowHeight="15" x14ac:dyDescent="0.25"/>
  <cols>
    <col min="2" max="2" width="12.5703125" bestFit="1" customWidth="1"/>
    <col min="5" max="5" width="19.7109375" customWidth="1"/>
  </cols>
  <sheetData>
    <row r="1" spans="1:12" x14ac:dyDescent="0.25">
      <c r="A1" t="s">
        <v>4</v>
      </c>
      <c r="B1" s="9" t="s">
        <v>5</v>
      </c>
      <c r="C1" t="s">
        <v>6</v>
      </c>
      <c r="D1" t="s">
        <v>35</v>
      </c>
      <c r="E1">
        <f>AVERAGE(C2:C101)</f>
        <v>65.150000000000006</v>
      </c>
      <c r="F1">
        <v>0</v>
      </c>
    </row>
    <row r="2" spans="1:12" x14ac:dyDescent="0.25">
      <c r="A2">
        <v>1</v>
      </c>
      <c r="B2" s="10">
        <v>29</v>
      </c>
      <c r="C2" s="13">
        <v>11</v>
      </c>
      <c r="D2" t="s">
        <v>74</v>
      </c>
      <c r="E2">
        <f>_xlfn.STDEV.S(C2:C101)</f>
        <v>27.384053090007761</v>
      </c>
      <c r="F2">
        <v>1</v>
      </c>
    </row>
    <row r="3" spans="1:12" x14ac:dyDescent="0.25">
      <c r="A3">
        <v>2</v>
      </c>
      <c r="B3" s="10">
        <v>88</v>
      </c>
      <c r="C3" s="13">
        <v>14</v>
      </c>
      <c r="J3" t="s">
        <v>71</v>
      </c>
    </row>
    <row r="4" spans="1:12" x14ac:dyDescent="0.25">
      <c r="A4">
        <v>3</v>
      </c>
      <c r="B4" s="10">
        <v>11</v>
      </c>
      <c r="C4" s="13">
        <v>16</v>
      </c>
      <c r="J4">
        <v>-10</v>
      </c>
      <c r="K4">
        <v>10</v>
      </c>
      <c r="L4">
        <v>0.05</v>
      </c>
    </row>
    <row r="5" spans="1:12" x14ac:dyDescent="0.25">
      <c r="A5">
        <v>4</v>
      </c>
      <c r="B5" s="10">
        <v>63</v>
      </c>
      <c r="C5" s="13">
        <v>16</v>
      </c>
      <c r="E5" t="s">
        <v>12</v>
      </c>
      <c r="F5" t="s">
        <v>70</v>
      </c>
    </row>
    <row r="6" spans="1:12" x14ac:dyDescent="0.25">
      <c r="A6">
        <v>5</v>
      </c>
      <c r="B6" s="10">
        <v>27</v>
      </c>
      <c r="C6" s="13">
        <v>18</v>
      </c>
      <c r="D6" t="s">
        <v>72</v>
      </c>
      <c r="E6" t="s">
        <v>73</v>
      </c>
    </row>
    <row r="7" spans="1:12" x14ac:dyDescent="0.25">
      <c r="A7">
        <v>6</v>
      </c>
      <c r="B7" s="10">
        <v>73</v>
      </c>
      <c r="C7" s="13">
        <v>18</v>
      </c>
      <c r="D7">
        <v>-10</v>
      </c>
      <c r="E7" s="41">
        <f>_xlfn.NORM.DIST(D7,$F$1,$F$2,FALSE)</f>
        <v>7.6945986267064199E-23</v>
      </c>
    </row>
    <row r="8" spans="1:12" x14ac:dyDescent="0.25">
      <c r="A8">
        <v>7</v>
      </c>
      <c r="B8" s="10">
        <v>72</v>
      </c>
      <c r="C8" s="13">
        <v>20</v>
      </c>
      <c r="D8">
        <f>D7+0.05</f>
        <v>-9.9499999999999993</v>
      </c>
      <c r="E8" s="41">
        <f t="shared" ref="E8:E71" si="0">_xlfn.NORM.DIST(D8,$F$1,$F$2,FALSE)</f>
        <v>1.267040052182252E-22</v>
      </c>
    </row>
    <row r="9" spans="1:12" x14ac:dyDescent="0.25">
      <c r="A9">
        <v>8</v>
      </c>
      <c r="B9" s="10">
        <v>53</v>
      </c>
      <c r="C9" s="13">
        <v>20</v>
      </c>
      <c r="D9">
        <f t="shared" ref="D9:D72" si="1">D8+0.05</f>
        <v>-9.8999999999999986</v>
      </c>
      <c r="E9" s="41">
        <f t="shared" si="0"/>
        <v>2.0811768202028542E-22</v>
      </c>
    </row>
    <row r="10" spans="1:12" x14ac:dyDescent="0.25">
      <c r="A10">
        <v>9</v>
      </c>
      <c r="B10" s="10">
        <v>79</v>
      </c>
      <c r="C10" s="13">
        <v>25</v>
      </c>
      <c r="D10">
        <f t="shared" si="1"/>
        <v>-9.8499999999999979</v>
      </c>
      <c r="E10" s="41">
        <f t="shared" si="0"/>
        <v>3.4099018662801398E-22</v>
      </c>
    </row>
    <row r="11" spans="1:12" x14ac:dyDescent="0.25">
      <c r="A11">
        <v>10</v>
      </c>
      <c r="B11" s="10">
        <v>44</v>
      </c>
      <c r="C11" s="13">
        <v>26</v>
      </c>
      <c r="D11">
        <f t="shared" si="1"/>
        <v>-9.7999999999999972</v>
      </c>
      <c r="E11" s="41">
        <f t="shared" si="0"/>
        <v>5.5730000227208887E-22</v>
      </c>
    </row>
    <row r="12" spans="1:12" x14ac:dyDescent="0.25">
      <c r="A12">
        <v>11</v>
      </c>
      <c r="B12" s="10">
        <v>108</v>
      </c>
      <c r="C12" s="13">
        <v>27</v>
      </c>
      <c r="D12">
        <f t="shared" si="1"/>
        <v>-9.7499999999999964</v>
      </c>
      <c r="E12" s="41">
        <f t="shared" si="0"/>
        <v>9.0855343119769889E-22</v>
      </c>
    </row>
    <row r="13" spans="1:12" x14ac:dyDescent="0.25">
      <c r="A13">
        <v>12</v>
      </c>
      <c r="B13" s="10">
        <v>20</v>
      </c>
      <c r="C13" s="13">
        <v>28</v>
      </c>
      <c r="D13">
        <f t="shared" si="1"/>
        <v>-9.6999999999999957</v>
      </c>
      <c r="E13" s="41">
        <f t="shared" si="0"/>
        <v>1.4774954927043173E-21</v>
      </c>
    </row>
    <row r="14" spans="1:12" x14ac:dyDescent="0.25">
      <c r="A14">
        <v>13</v>
      </c>
      <c r="B14" s="10">
        <v>71</v>
      </c>
      <c r="C14" s="13">
        <v>28</v>
      </c>
      <c r="D14">
        <f t="shared" si="1"/>
        <v>-9.649999999999995</v>
      </c>
      <c r="E14" s="41">
        <f t="shared" si="0"/>
        <v>2.396713489855205E-21</v>
      </c>
    </row>
    <row r="15" spans="1:12" x14ac:dyDescent="0.25">
      <c r="A15">
        <v>14</v>
      </c>
      <c r="B15" s="10">
        <v>107</v>
      </c>
      <c r="C15" s="13">
        <v>29</v>
      </c>
      <c r="D15">
        <f t="shared" si="1"/>
        <v>-9.5999999999999943</v>
      </c>
      <c r="E15" s="41">
        <f t="shared" si="0"/>
        <v>3.878111931747154E-21</v>
      </c>
    </row>
    <row r="16" spans="1:12" x14ac:dyDescent="0.25">
      <c r="A16">
        <v>15</v>
      </c>
      <c r="B16" s="10">
        <v>46</v>
      </c>
      <c r="C16" s="13">
        <v>29</v>
      </c>
      <c r="D16">
        <f t="shared" si="1"/>
        <v>-9.5499999999999936</v>
      </c>
      <c r="E16" s="41">
        <f t="shared" si="0"/>
        <v>6.2594881692605469E-21</v>
      </c>
    </row>
    <row r="17" spans="1:5" x14ac:dyDescent="0.25">
      <c r="A17">
        <v>16</v>
      </c>
      <c r="B17" s="10">
        <v>109</v>
      </c>
      <c r="C17" s="13">
        <v>31</v>
      </c>
      <c r="D17">
        <f t="shared" si="1"/>
        <v>-9.4999999999999929</v>
      </c>
      <c r="E17" s="41">
        <f t="shared" si="0"/>
        <v>1.0077935394300726E-20</v>
      </c>
    </row>
    <row r="18" spans="1:5" x14ac:dyDescent="0.25">
      <c r="A18">
        <v>17</v>
      </c>
      <c r="B18" s="10">
        <v>75</v>
      </c>
      <c r="C18" s="13">
        <v>31</v>
      </c>
      <c r="D18">
        <f t="shared" si="1"/>
        <v>-9.4499999999999922</v>
      </c>
      <c r="E18" s="41">
        <f t="shared" si="0"/>
        <v>1.618521902163042E-20</v>
      </c>
    </row>
    <row r="19" spans="1:5" x14ac:dyDescent="0.25">
      <c r="A19">
        <v>18</v>
      </c>
      <c r="B19" s="10">
        <v>88</v>
      </c>
      <c r="C19" s="13">
        <v>33</v>
      </c>
      <c r="D19">
        <f t="shared" si="1"/>
        <v>-9.3999999999999915</v>
      </c>
      <c r="E19" s="41">
        <f t="shared" si="0"/>
        <v>2.592864701100592E-20</v>
      </c>
    </row>
    <row r="20" spans="1:5" x14ac:dyDescent="0.25">
      <c r="A20">
        <v>19</v>
      </c>
      <c r="B20" s="10">
        <v>34</v>
      </c>
      <c r="C20" s="13">
        <v>34</v>
      </c>
      <c r="D20">
        <f t="shared" si="1"/>
        <v>-9.3499999999999908</v>
      </c>
      <c r="E20" s="41">
        <f t="shared" si="0"/>
        <v>4.1433859946963836E-20</v>
      </c>
    </row>
    <row r="21" spans="1:5" x14ac:dyDescent="0.25">
      <c r="A21">
        <v>20</v>
      </c>
      <c r="B21" s="10">
        <v>35</v>
      </c>
      <c r="C21" s="13">
        <v>35</v>
      </c>
      <c r="D21">
        <f t="shared" si="1"/>
        <v>-9.2999999999999901</v>
      </c>
      <c r="E21" s="41">
        <f t="shared" si="0"/>
        <v>6.6045798607399656E-20</v>
      </c>
    </row>
    <row r="22" spans="1:5" x14ac:dyDescent="0.25">
      <c r="A22">
        <v>21</v>
      </c>
      <c r="B22" s="10">
        <v>79</v>
      </c>
      <c r="C22" s="13">
        <v>39</v>
      </c>
      <c r="D22">
        <f t="shared" si="1"/>
        <v>-9.2499999999999893</v>
      </c>
      <c r="E22" s="41">
        <f t="shared" si="0"/>
        <v>1.0501449829971414E-19</v>
      </c>
    </row>
    <row r="23" spans="1:5" x14ac:dyDescent="0.25">
      <c r="A23">
        <v>22</v>
      </c>
      <c r="B23" s="10">
        <v>48</v>
      </c>
      <c r="C23" s="13">
        <v>40</v>
      </c>
      <c r="D23">
        <f t="shared" si="1"/>
        <v>-9.1999999999999886</v>
      </c>
      <c r="E23" s="41">
        <f t="shared" si="0"/>
        <v>1.6655880323800946E-19</v>
      </c>
    </row>
    <row r="24" spans="1:5" x14ac:dyDescent="0.25">
      <c r="A24">
        <v>23</v>
      </c>
      <c r="B24" s="10">
        <v>56</v>
      </c>
      <c r="C24" s="13">
        <v>41</v>
      </c>
      <c r="D24">
        <f t="shared" si="1"/>
        <v>-9.1499999999999879</v>
      </c>
      <c r="E24" s="41">
        <f t="shared" si="0"/>
        <v>2.6351187138745671E-19</v>
      </c>
    </row>
    <row r="25" spans="1:5" x14ac:dyDescent="0.25">
      <c r="A25">
        <v>24</v>
      </c>
      <c r="B25" s="10">
        <v>86</v>
      </c>
      <c r="C25" s="13">
        <v>44</v>
      </c>
      <c r="D25">
        <f t="shared" si="1"/>
        <v>-9.0999999999999872</v>
      </c>
      <c r="E25" s="41">
        <f t="shared" si="0"/>
        <v>4.1585989791156335E-19</v>
      </c>
    </row>
    <row r="26" spans="1:5" x14ac:dyDescent="0.25">
      <c r="A26">
        <v>25</v>
      </c>
      <c r="B26" s="10">
        <v>68</v>
      </c>
      <c r="C26" s="13">
        <v>46</v>
      </c>
      <c r="D26">
        <f t="shared" si="1"/>
        <v>-9.0499999999999865</v>
      </c>
      <c r="E26" s="41">
        <f t="shared" si="0"/>
        <v>6.5464847990226754E-19</v>
      </c>
    </row>
    <row r="27" spans="1:5" x14ac:dyDescent="0.25">
      <c r="A27">
        <v>26</v>
      </c>
      <c r="B27" s="10">
        <v>55</v>
      </c>
      <c r="C27" s="13">
        <v>46</v>
      </c>
      <c r="D27">
        <f t="shared" si="1"/>
        <v>-8.9999999999999858</v>
      </c>
      <c r="E27" s="41">
        <f t="shared" si="0"/>
        <v>1.027977357167023E-18</v>
      </c>
    </row>
    <row r="28" spans="1:5" x14ac:dyDescent="0.25">
      <c r="A28">
        <v>27</v>
      </c>
      <c r="B28" s="10">
        <v>95</v>
      </c>
      <c r="C28" s="13">
        <v>47</v>
      </c>
      <c r="D28">
        <f t="shared" si="1"/>
        <v>-8.9499999999999851</v>
      </c>
      <c r="E28" s="41">
        <f t="shared" si="0"/>
        <v>1.6101754378818057E-18</v>
      </c>
    </row>
    <row r="29" spans="1:5" x14ac:dyDescent="0.25">
      <c r="A29">
        <v>28</v>
      </c>
      <c r="B29" s="10">
        <v>31</v>
      </c>
      <c r="C29" s="13">
        <v>47</v>
      </c>
      <c r="D29">
        <f t="shared" si="1"/>
        <v>-8.8999999999999844</v>
      </c>
      <c r="E29" s="41">
        <f t="shared" si="0"/>
        <v>2.5158057769517622E-18</v>
      </c>
    </row>
    <row r="30" spans="1:5" x14ac:dyDescent="0.25">
      <c r="A30">
        <v>29</v>
      </c>
      <c r="B30" s="10">
        <v>40</v>
      </c>
      <c r="C30" s="13">
        <v>48</v>
      </c>
      <c r="D30">
        <f t="shared" si="1"/>
        <v>-8.8499999999999837</v>
      </c>
      <c r="E30" s="41">
        <f t="shared" si="0"/>
        <v>3.9209859525646999E-18</v>
      </c>
    </row>
    <row r="31" spans="1:5" x14ac:dyDescent="0.25">
      <c r="A31">
        <v>30</v>
      </c>
      <c r="B31" s="10">
        <v>54</v>
      </c>
      <c r="C31" s="13">
        <v>48</v>
      </c>
      <c r="D31">
        <f t="shared" si="1"/>
        <v>-8.7999999999999829</v>
      </c>
      <c r="E31" s="41">
        <f t="shared" si="0"/>
        <v>6.0957581295633718E-18</v>
      </c>
    </row>
    <row r="32" spans="1:5" x14ac:dyDescent="0.25">
      <c r="A32">
        <v>31</v>
      </c>
      <c r="B32" s="10">
        <v>57</v>
      </c>
      <c r="C32" s="13">
        <v>52</v>
      </c>
      <c r="D32">
        <f t="shared" si="1"/>
        <v>-8.7499999999999822</v>
      </c>
      <c r="E32" s="41">
        <f t="shared" si="0"/>
        <v>9.4531038819043306E-18</v>
      </c>
    </row>
    <row r="33" spans="1:5" x14ac:dyDescent="0.25">
      <c r="A33">
        <v>32</v>
      </c>
      <c r="B33" s="10">
        <v>55</v>
      </c>
      <c r="C33" s="13">
        <v>53</v>
      </c>
      <c r="D33">
        <f t="shared" si="1"/>
        <v>-8.6999999999999815</v>
      </c>
      <c r="E33" s="41">
        <f t="shared" si="0"/>
        <v>1.4622963575008764E-17</v>
      </c>
    </row>
    <row r="34" spans="1:5" x14ac:dyDescent="0.25">
      <c r="A34">
        <v>33</v>
      </c>
      <c r="B34" s="10">
        <v>67</v>
      </c>
      <c r="C34" s="13">
        <v>53</v>
      </c>
      <c r="D34">
        <f t="shared" si="1"/>
        <v>-8.6499999999999808</v>
      </c>
      <c r="E34" s="41">
        <f t="shared" si="0"/>
        <v>2.2563716255210183E-17</v>
      </c>
    </row>
    <row r="35" spans="1:5" x14ac:dyDescent="0.25">
      <c r="A35">
        <v>34</v>
      </c>
      <c r="B35" s="10">
        <v>82</v>
      </c>
      <c r="C35" s="13">
        <v>54</v>
      </c>
      <c r="D35">
        <f t="shared" si="1"/>
        <v>-8.5999999999999801</v>
      </c>
      <c r="E35" s="41">
        <f t="shared" si="0"/>
        <v>3.4729627485667998E-17</v>
      </c>
    </row>
    <row r="36" spans="1:5" x14ac:dyDescent="0.25">
      <c r="A36">
        <v>35</v>
      </c>
      <c r="B36" s="10">
        <v>16</v>
      </c>
      <c r="C36" s="13">
        <v>54</v>
      </c>
      <c r="D36">
        <f t="shared" si="1"/>
        <v>-8.5499999999999794</v>
      </c>
      <c r="E36" s="41">
        <f t="shared" si="0"/>
        <v>5.3321687358243564E-17</v>
      </c>
    </row>
    <row r="37" spans="1:5" x14ac:dyDescent="0.25">
      <c r="A37">
        <v>36</v>
      </c>
      <c r="B37" s="10">
        <v>47</v>
      </c>
      <c r="C37" s="13">
        <v>55</v>
      </c>
      <c r="D37">
        <f t="shared" si="1"/>
        <v>-8.4999999999999787</v>
      </c>
      <c r="E37" s="41">
        <f t="shared" si="0"/>
        <v>8.1662356316710589E-17</v>
      </c>
    </row>
    <row r="38" spans="1:5" x14ac:dyDescent="0.25">
      <c r="A38">
        <v>37</v>
      </c>
      <c r="B38" s="10">
        <v>106</v>
      </c>
      <c r="C38" s="13">
        <v>55</v>
      </c>
      <c r="D38">
        <f t="shared" si="1"/>
        <v>-8.449999999999978</v>
      </c>
      <c r="E38" s="41">
        <f t="shared" si="0"/>
        <v>1.2475391796709752E-16</v>
      </c>
    </row>
    <row r="39" spans="1:5" x14ac:dyDescent="0.25">
      <c r="A39">
        <v>38</v>
      </c>
      <c r="B39" s="10">
        <v>62</v>
      </c>
      <c r="C39" s="13">
        <v>56</v>
      </c>
      <c r="D39">
        <f t="shared" si="1"/>
        <v>-8.3999999999999773</v>
      </c>
      <c r="E39" s="41">
        <f t="shared" si="0"/>
        <v>1.9010815379083288E-16</v>
      </c>
    </row>
    <row r="40" spans="1:5" x14ac:dyDescent="0.25">
      <c r="A40">
        <v>39</v>
      </c>
      <c r="B40" s="10">
        <v>74</v>
      </c>
      <c r="C40" s="13">
        <v>57</v>
      </c>
      <c r="D40">
        <f t="shared" si="1"/>
        <v>-8.3499999999999766</v>
      </c>
      <c r="E40" s="41">
        <f t="shared" si="0"/>
        <v>2.8897585580304504E-16</v>
      </c>
    </row>
    <row r="41" spans="1:5" x14ac:dyDescent="0.25">
      <c r="A41">
        <v>40</v>
      </c>
      <c r="B41" s="10">
        <v>28</v>
      </c>
      <c r="C41" s="13">
        <v>57</v>
      </c>
      <c r="D41">
        <f t="shared" si="1"/>
        <v>-8.2999999999999758</v>
      </c>
      <c r="E41" s="41">
        <f t="shared" si="0"/>
        <v>4.3816394355102289E-16</v>
      </c>
    </row>
    <row r="42" spans="1:5" x14ac:dyDescent="0.25">
      <c r="A42">
        <v>41</v>
      </c>
      <c r="B42" s="10">
        <v>61</v>
      </c>
      <c r="C42" s="13">
        <v>57</v>
      </c>
      <c r="D42">
        <f t="shared" si="1"/>
        <v>-8.2499999999999751</v>
      </c>
      <c r="E42" s="41">
        <f t="shared" si="0"/>
        <v>6.627137455970118E-16</v>
      </c>
    </row>
    <row r="43" spans="1:5" x14ac:dyDescent="0.25">
      <c r="A43">
        <v>42</v>
      </c>
      <c r="B43" s="10">
        <v>18</v>
      </c>
      <c r="C43" s="13">
        <v>58</v>
      </c>
      <c r="D43">
        <f t="shared" si="1"/>
        <v>-8.1999999999999744</v>
      </c>
      <c r="E43" s="41">
        <f t="shared" si="0"/>
        <v>9.9983787484992402E-16</v>
      </c>
    </row>
    <row r="44" spans="1:5" x14ac:dyDescent="0.25">
      <c r="A44">
        <v>43</v>
      </c>
      <c r="B44" s="10">
        <v>91</v>
      </c>
      <c r="C44" s="13">
        <v>59</v>
      </c>
      <c r="D44">
        <f t="shared" si="1"/>
        <v>-8.1499999999999737</v>
      </c>
      <c r="E44" s="41">
        <f t="shared" si="0"/>
        <v>1.5046914517085184E-15</v>
      </c>
    </row>
    <row r="45" spans="1:5" x14ac:dyDescent="0.25">
      <c r="A45">
        <v>44</v>
      </c>
      <c r="B45" s="10">
        <v>72</v>
      </c>
      <c r="C45" s="12">
        <v>61</v>
      </c>
      <c r="D45">
        <f t="shared" si="1"/>
        <v>-8.099999999999973</v>
      </c>
      <c r="E45" s="41">
        <f t="shared" si="0"/>
        <v>2.2588094031548005E-15</v>
      </c>
    </row>
    <row r="46" spans="1:5" x14ac:dyDescent="0.25">
      <c r="A46">
        <v>45</v>
      </c>
      <c r="B46" s="10">
        <v>97</v>
      </c>
      <c r="C46" s="12">
        <v>62</v>
      </c>
      <c r="D46">
        <f t="shared" si="1"/>
        <v>-8.0499999999999723</v>
      </c>
      <c r="E46" s="41">
        <f t="shared" si="0"/>
        <v>3.3824079317794245E-15</v>
      </c>
    </row>
    <row r="47" spans="1:5" x14ac:dyDescent="0.25">
      <c r="A47">
        <v>46</v>
      </c>
      <c r="B47" s="10">
        <v>58</v>
      </c>
      <c r="C47" s="12">
        <v>63</v>
      </c>
      <c r="D47">
        <f t="shared" si="1"/>
        <v>-7.9999999999999725</v>
      </c>
      <c r="E47" s="41">
        <f t="shared" si="0"/>
        <v>5.052271083538005E-15</v>
      </c>
    </row>
    <row r="48" spans="1:5" x14ac:dyDescent="0.25">
      <c r="A48">
        <v>47</v>
      </c>
      <c r="B48" s="10">
        <v>94</v>
      </c>
      <c r="C48" s="12">
        <v>63</v>
      </c>
      <c r="D48">
        <f t="shared" si="1"/>
        <v>-7.9499999999999726</v>
      </c>
      <c r="E48" s="41">
        <f t="shared" si="0"/>
        <v>7.5276872890326186E-15</v>
      </c>
    </row>
    <row r="49" spans="1:5" x14ac:dyDescent="0.25">
      <c r="A49">
        <v>48</v>
      </c>
      <c r="B49" s="10">
        <v>97</v>
      </c>
      <c r="C49" s="12">
        <v>63</v>
      </c>
      <c r="D49">
        <f t="shared" si="1"/>
        <v>-7.8999999999999728</v>
      </c>
      <c r="E49" s="41">
        <f t="shared" si="0"/>
        <v>1.118795621435424E-14</v>
      </c>
    </row>
    <row r="50" spans="1:5" x14ac:dyDescent="0.25">
      <c r="A50">
        <v>49</v>
      </c>
      <c r="B50" s="10">
        <v>14</v>
      </c>
      <c r="C50" s="12">
        <v>66</v>
      </c>
      <c r="D50">
        <f t="shared" si="1"/>
        <v>-7.849999999999973</v>
      </c>
      <c r="E50" s="41">
        <f t="shared" si="0"/>
        <v>1.6586479270626639E-14</v>
      </c>
    </row>
    <row r="51" spans="1:5" x14ac:dyDescent="0.25">
      <c r="A51">
        <v>50</v>
      </c>
      <c r="B51" s="10">
        <v>52</v>
      </c>
      <c r="C51" s="12">
        <v>67</v>
      </c>
      <c r="D51">
        <f t="shared" si="1"/>
        <v>-7.7999999999999732</v>
      </c>
      <c r="E51" s="41">
        <f t="shared" si="0"/>
        <v>2.4528552856969379E-14</v>
      </c>
    </row>
    <row r="52" spans="1:5" x14ac:dyDescent="0.25">
      <c r="A52">
        <v>51</v>
      </c>
      <c r="B52" s="10">
        <v>106</v>
      </c>
      <c r="C52" s="12">
        <v>67</v>
      </c>
      <c r="D52">
        <f t="shared" si="1"/>
        <v>-7.7499999999999734</v>
      </c>
      <c r="E52" s="41">
        <f t="shared" si="0"/>
        <v>3.6182944511132626E-14</v>
      </c>
    </row>
    <row r="53" spans="1:5" x14ac:dyDescent="0.25">
      <c r="A53">
        <v>52</v>
      </c>
      <c r="B53" s="10">
        <v>81</v>
      </c>
      <c r="C53" s="12">
        <v>67</v>
      </c>
      <c r="D53">
        <f t="shared" si="1"/>
        <v>-7.6999999999999735</v>
      </c>
      <c r="E53" s="41">
        <f t="shared" si="0"/>
        <v>5.324148372254041E-14</v>
      </c>
    </row>
    <row r="54" spans="1:5" x14ac:dyDescent="0.25">
      <c r="A54">
        <v>53</v>
      </c>
      <c r="B54" s="10">
        <v>78</v>
      </c>
      <c r="C54" s="12">
        <v>68</v>
      </c>
      <c r="D54">
        <f t="shared" si="1"/>
        <v>-7.6499999999999737</v>
      </c>
      <c r="E54" s="41">
        <f t="shared" si="0"/>
        <v>7.8146702517716059E-14</v>
      </c>
    </row>
    <row r="55" spans="1:5" x14ac:dyDescent="0.25">
      <c r="A55">
        <v>54</v>
      </c>
      <c r="B55" s="10">
        <v>63</v>
      </c>
      <c r="C55" s="12">
        <v>71</v>
      </c>
      <c r="D55">
        <f t="shared" si="1"/>
        <v>-7.5999999999999739</v>
      </c>
      <c r="E55" s="41">
        <f t="shared" si="0"/>
        <v>1.1441564901803647E-13</v>
      </c>
    </row>
    <row r="56" spans="1:5" x14ac:dyDescent="0.25">
      <c r="A56">
        <v>55</v>
      </c>
      <c r="B56" s="10">
        <v>16</v>
      </c>
      <c r="C56" s="12">
        <v>72</v>
      </c>
      <c r="D56">
        <f t="shared" si="1"/>
        <v>-7.5499999999999741</v>
      </c>
      <c r="E56" s="41">
        <f t="shared" si="0"/>
        <v>1.670992357038702E-13</v>
      </c>
    </row>
    <row r="57" spans="1:5" x14ac:dyDescent="0.25">
      <c r="A57">
        <v>56</v>
      </c>
      <c r="B57" s="10">
        <v>81</v>
      </c>
      <c r="C57" s="12">
        <v>72</v>
      </c>
      <c r="D57">
        <f t="shared" si="1"/>
        <v>-7.4999999999999742</v>
      </c>
      <c r="E57" s="41">
        <f t="shared" si="0"/>
        <v>2.4343205330294771E-13</v>
      </c>
    </row>
    <row r="58" spans="1:5" x14ac:dyDescent="0.25">
      <c r="A58">
        <v>57</v>
      </c>
      <c r="B58" s="10">
        <v>18</v>
      </c>
      <c r="C58" s="12">
        <v>72</v>
      </c>
      <c r="D58">
        <f t="shared" si="1"/>
        <v>-7.4499999999999744</v>
      </c>
      <c r="E58" s="41">
        <f t="shared" si="0"/>
        <v>3.5374908476105591E-13</v>
      </c>
    </row>
    <row r="59" spans="1:5" x14ac:dyDescent="0.25">
      <c r="A59">
        <v>58</v>
      </c>
      <c r="B59" s="10">
        <v>54</v>
      </c>
      <c r="C59" s="12">
        <v>73</v>
      </c>
      <c r="D59">
        <f t="shared" si="1"/>
        <v>-7.3999999999999746</v>
      </c>
      <c r="E59" s="41">
        <f t="shared" si="0"/>
        <v>5.1277536367976464E-13</v>
      </c>
    </row>
    <row r="60" spans="1:5" x14ac:dyDescent="0.25">
      <c r="A60">
        <v>59</v>
      </c>
      <c r="B60" s="10">
        <v>20</v>
      </c>
      <c r="C60" s="12">
        <v>74</v>
      </c>
      <c r="D60">
        <f t="shared" si="1"/>
        <v>-7.3499999999999748</v>
      </c>
      <c r="E60" s="41">
        <f t="shared" si="0"/>
        <v>7.4143526997057054E-13</v>
      </c>
    </row>
    <row r="61" spans="1:5" x14ac:dyDescent="0.25">
      <c r="A61">
        <v>60</v>
      </c>
      <c r="B61" s="10">
        <v>98</v>
      </c>
      <c r="C61" s="12">
        <v>75</v>
      </c>
      <c r="D61">
        <f t="shared" si="1"/>
        <v>-7.299999999999975</v>
      </c>
      <c r="E61" s="41">
        <f t="shared" si="0"/>
        <v>1.0693837871543577E-12</v>
      </c>
    </row>
    <row r="62" spans="1:5" x14ac:dyDescent="0.25">
      <c r="A62">
        <v>61</v>
      </c>
      <c r="B62" s="10">
        <v>89</v>
      </c>
      <c r="C62" s="12">
        <v>76</v>
      </c>
      <c r="D62">
        <f t="shared" si="1"/>
        <v>-7.2499999999999751</v>
      </c>
      <c r="E62" s="41">
        <f t="shared" si="0"/>
        <v>1.5385379505615539E-12</v>
      </c>
    </row>
    <row r="63" spans="1:5" x14ac:dyDescent="0.25">
      <c r="A63">
        <v>62</v>
      </c>
      <c r="B63" s="10">
        <v>28</v>
      </c>
      <c r="C63" s="12">
        <v>78</v>
      </c>
      <c r="D63">
        <f t="shared" si="1"/>
        <v>-7.1999999999999753</v>
      </c>
      <c r="E63" s="41">
        <f t="shared" si="0"/>
        <v>2.2079899631375395E-12</v>
      </c>
    </row>
    <row r="64" spans="1:5" x14ac:dyDescent="0.25">
      <c r="A64">
        <v>63</v>
      </c>
      <c r="B64" s="10">
        <v>63</v>
      </c>
      <c r="C64" s="12">
        <v>79</v>
      </c>
      <c r="D64">
        <f t="shared" si="1"/>
        <v>-7.1499999999999755</v>
      </c>
      <c r="E64" s="41">
        <f t="shared" si="0"/>
        <v>3.1608234614696256E-12</v>
      </c>
    </row>
    <row r="65" spans="1:5" x14ac:dyDescent="0.25">
      <c r="A65">
        <v>64</v>
      </c>
      <c r="B65" s="10">
        <v>90</v>
      </c>
      <c r="C65" s="12">
        <v>79</v>
      </c>
      <c r="D65">
        <f t="shared" si="1"/>
        <v>-7.0999999999999757</v>
      </c>
      <c r="E65" s="41">
        <f t="shared" si="0"/>
        <v>4.5135436772062873E-12</v>
      </c>
    </row>
    <row r="66" spans="1:5" x14ac:dyDescent="0.25">
      <c r="A66">
        <v>65</v>
      </c>
      <c r="B66" s="10">
        <v>107</v>
      </c>
      <c r="C66" s="12">
        <v>79</v>
      </c>
      <c r="D66">
        <f t="shared" si="1"/>
        <v>-7.0499999999999758</v>
      </c>
      <c r="E66" s="41">
        <f t="shared" si="0"/>
        <v>6.4290872907547425E-12</v>
      </c>
    </row>
    <row r="67" spans="1:5" x14ac:dyDescent="0.25">
      <c r="A67">
        <v>66</v>
      </c>
      <c r="B67" s="10">
        <v>26</v>
      </c>
      <c r="C67" s="12">
        <v>80</v>
      </c>
      <c r="D67">
        <f t="shared" si="1"/>
        <v>-6.999999999999976</v>
      </c>
      <c r="E67" s="41">
        <f t="shared" si="0"/>
        <v>9.1347204083661188E-12</v>
      </c>
    </row>
    <row r="68" spans="1:5" x14ac:dyDescent="0.25">
      <c r="A68">
        <v>67</v>
      </c>
      <c r="B68" s="10">
        <v>108</v>
      </c>
      <c r="C68" s="12">
        <v>81</v>
      </c>
      <c r="D68">
        <f t="shared" si="1"/>
        <v>-6.9499999999999762</v>
      </c>
      <c r="E68" s="41">
        <f t="shared" si="0"/>
        <v>1.2946591938321337E-11</v>
      </c>
    </row>
    <row r="69" spans="1:5" x14ac:dyDescent="0.25">
      <c r="A69">
        <v>68</v>
      </c>
      <c r="B69" s="10">
        <v>57</v>
      </c>
      <c r="C69" s="12">
        <v>81</v>
      </c>
      <c r="D69">
        <f t="shared" si="1"/>
        <v>-6.8999999999999764</v>
      </c>
      <c r="E69" s="41">
        <f t="shared" si="0"/>
        <v>1.830332217015877E-11</v>
      </c>
    </row>
    <row r="70" spans="1:5" x14ac:dyDescent="0.25">
      <c r="A70">
        <v>69</v>
      </c>
      <c r="B70" s="10">
        <v>48</v>
      </c>
      <c r="C70" s="12">
        <v>82</v>
      </c>
      <c r="D70">
        <f t="shared" si="1"/>
        <v>-6.8499999999999766</v>
      </c>
      <c r="E70" s="41">
        <f t="shared" si="0"/>
        <v>2.5811821449990764E-11</v>
      </c>
    </row>
    <row r="71" spans="1:5" x14ac:dyDescent="0.25">
      <c r="A71">
        <v>70</v>
      </c>
      <c r="B71" s="10">
        <v>41</v>
      </c>
      <c r="C71" s="12">
        <v>85</v>
      </c>
      <c r="D71">
        <f t="shared" si="1"/>
        <v>-6.7999999999999767</v>
      </c>
      <c r="E71" s="41">
        <f t="shared" si="0"/>
        <v>3.6309615017923685E-11</v>
      </c>
    </row>
    <row r="72" spans="1:5" x14ac:dyDescent="0.25">
      <c r="A72">
        <v>71</v>
      </c>
      <c r="B72" s="10">
        <v>57</v>
      </c>
      <c r="C72" s="12">
        <v>86</v>
      </c>
      <c r="D72">
        <f t="shared" si="1"/>
        <v>-6.7499999999999769</v>
      </c>
      <c r="E72" s="41">
        <f t="shared" ref="E72:E135" si="2">_xlfn.NORM.DIST(D72,$F$1,$F$2,FALSE)</f>
        <v>5.0949379588444804E-11</v>
      </c>
    </row>
    <row r="73" spans="1:5" x14ac:dyDescent="0.25">
      <c r="A73">
        <v>72</v>
      </c>
      <c r="B73" s="10">
        <v>99</v>
      </c>
      <c r="C73" s="12">
        <v>86</v>
      </c>
      <c r="D73">
        <f t="shared" ref="D73:D136" si="3">D72+0.05</f>
        <v>-6.6999999999999771</v>
      </c>
      <c r="E73" s="41">
        <f t="shared" si="2"/>
        <v>7.1313281239971646E-11</v>
      </c>
    </row>
    <row r="74" spans="1:5" x14ac:dyDescent="0.25">
      <c r="A74">
        <v>73</v>
      </c>
      <c r="B74" s="10">
        <v>39</v>
      </c>
      <c r="C74" s="12">
        <v>88</v>
      </c>
      <c r="D74">
        <f t="shared" si="3"/>
        <v>-6.6499999999999773</v>
      </c>
      <c r="E74" s="41">
        <f t="shared" si="2"/>
        <v>9.9567179054985259E-11</v>
      </c>
    </row>
    <row r="75" spans="1:5" x14ac:dyDescent="0.25">
      <c r="A75">
        <v>74</v>
      </c>
      <c r="B75" s="10">
        <v>66</v>
      </c>
      <c r="C75" s="12">
        <v>88</v>
      </c>
      <c r="D75">
        <f t="shared" si="3"/>
        <v>-6.5999999999999774</v>
      </c>
      <c r="E75" s="41">
        <f t="shared" si="2"/>
        <v>1.3866799941655191E-10</v>
      </c>
    </row>
    <row r="76" spans="1:5" x14ac:dyDescent="0.25">
      <c r="A76">
        <v>75</v>
      </c>
      <c r="B76" s="10">
        <v>67</v>
      </c>
      <c r="C76" s="12">
        <v>88</v>
      </c>
      <c r="D76">
        <f t="shared" si="3"/>
        <v>-6.5499999999999776</v>
      </c>
      <c r="E76" s="41">
        <f t="shared" si="2"/>
        <v>1.926418147936193E-10</v>
      </c>
    </row>
    <row r="77" spans="1:5" x14ac:dyDescent="0.25">
      <c r="A77">
        <v>76</v>
      </c>
      <c r="B77" s="10">
        <v>85</v>
      </c>
      <c r="C77" s="12">
        <v>89</v>
      </c>
      <c r="D77">
        <f t="shared" si="3"/>
        <v>-6.4999999999999778</v>
      </c>
      <c r="E77" s="41">
        <f t="shared" si="2"/>
        <v>2.6695566147632407E-10</v>
      </c>
    </row>
    <row r="78" spans="1:5" x14ac:dyDescent="0.25">
      <c r="A78">
        <v>77</v>
      </c>
      <c r="B78" s="10">
        <v>107</v>
      </c>
      <c r="C78" s="12">
        <v>89</v>
      </c>
      <c r="D78">
        <f t="shared" si="3"/>
        <v>-6.449999999999978</v>
      </c>
      <c r="E78" s="41">
        <f t="shared" si="2"/>
        <v>3.6901326161250914E-10</v>
      </c>
    </row>
    <row r="79" spans="1:5" x14ac:dyDescent="0.25">
      <c r="A79">
        <v>78</v>
      </c>
      <c r="B79" s="10">
        <v>47</v>
      </c>
      <c r="C79" s="12">
        <v>89</v>
      </c>
      <c r="D79">
        <f t="shared" si="3"/>
        <v>-6.3999999999999782</v>
      </c>
      <c r="E79" s="41">
        <f t="shared" si="2"/>
        <v>5.0881402816457616E-10</v>
      </c>
    </row>
    <row r="80" spans="1:5" x14ac:dyDescent="0.25">
      <c r="A80">
        <v>79</v>
      </c>
      <c r="B80" s="10">
        <v>59</v>
      </c>
      <c r="C80" s="12">
        <v>90</v>
      </c>
      <c r="D80">
        <f t="shared" si="3"/>
        <v>-6.3499999999999783</v>
      </c>
      <c r="E80" s="41">
        <f t="shared" si="2"/>
        <v>6.9982659485807481E-10</v>
      </c>
    </row>
    <row r="81" spans="1:5" x14ac:dyDescent="0.25">
      <c r="A81">
        <v>80</v>
      </c>
      <c r="B81" s="10">
        <v>29</v>
      </c>
      <c r="C81" s="12">
        <v>90</v>
      </c>
      <c r="D81">
        <f t="shared" si="3"/>
        <v>-6.2999999999999785</v>
      </c>
      <c r="E81" s="41">
        <f t="shared" si="2"/>
        <v>9.6014333703136308E-10</v>
      </c>
    </row>
    <row r="82" spans="1:5" x14ac:dyDescent="0.25">
      <c r="A82">
        <v>81</v>
      </c>
      <c r="B82" s="10">
        <v>33</v>
      </c>
      <c r="C82" s="12">
        <v>91</v>
      </c>
      <c r="D82">
        <f t="shared" si="3"/>
        <v>-6.2499999999999787</v>
      </c>
      <c r="E82" s="41">
        <f t="shared" si="2"/>
        <v>1.3140018181560614E-9</v>
      </c>
    </row>
    <row r="83" spans="1:5" x14ac:dyDescent="0.25">
      <c r="A83">
        <v>82</v>
      </c>
      <c r="B83" s="10">
        <v>46</v>
      </c>
      <c r="C83" s="12">
        <v>94</v>
      </c>
      <c r="D83">
        <f t="shared" si="3"/>
        <v>-6.1999999999999789</v>
      </c>
      <c r="E83" s="41">
        <f t="shared" si="2"/>
        <v>1.7937839079643216E-9</v>
      </c>
    </row>
    <row r="84" spans="1:5" x14ac:dyDescent="0.25">
      <c r="A84">
        <v>83</v>
      </c>
      <c r="B84" s="10">
        <v>89</v>
      </c>
      <c r="C84" s="12">
        <v>95</v>
      </c>
      <c r="D84">
        <f t="shared" si="3"/>
        <v>-6.149999999999979</v>
      </c>
      <c r="E84" s="41">
        <f t="shared" si="2"/>
        <v>2.4426348268073654E-9</v>
      </c>
    </row>
    <row r="85" spans="1:5" x14ac:dyDescent="0.25">
      <c r="A85">
        <v>84</v>
      </c>
      <c r="B85" s="10">
        <v>96</v>
      </c>
      <c r="C85" s="12">
        <v>96</v>
      </c>
      <c r="D85">
        <f t="shared" si="3"/>
        <v>-6.0999999999999792</v>
      </c>
      <c r="E85" s="41">
        <f t="shared" si="2"/>
        <v>3.3178842435477173E-9</v>
      </c>
    </row>
    <row r="86" spans="1:5" x14ac:dyDescent="0.25">
      <c r="A86">
        <v>85</v>
      </c>
      <c r="B86" s="10">
        <v>72</v>
      </c>
      <c r="C86" s="12">
        <v>96</v>
      </c>
      <c r="D86">
        <f t="shared" si="3"/>
        <v>-6.0499999999999794</v>
      </c>
      <c r="E86" s="41">
        <f t="shared" si="2"/>
        <v>4.4955018310138039E-9</v>
      </c>
    </row>
    <row r="87" spans="1:5" x14ac:dyDescent="0.25">
      <c r="A87">
        <v>86</v>
      </c>
      <c r="B87" s="10">
        <v>86</v>
      </c>
      <c r="C87" s="12">
        <v>97</v>
      </c>
      <c r="D87">
        <f t="shared" si="3"/>
        <v>-5.9999999999999796</v>
      </c>
      <c r="E87" s="41">
        <f t="shared" si="2"/>
        <v>6.0758828498240198E-9</v>
      </c>
    </row>
    <row r="88" spans="1:5" x14ac:dyDescent="0.25">
      <c r="A88">
        <v>87</v>
      </c>
      <c r="B88" s="10">
        <v>67</v>
      </c>
      <c r="C88" s="12">
        <v>97</v>
      </c>
      <c r="D88">
        <f t="shared" si="3"/>
        <v>-5.9499999999999797</v>
      </c>
      <c r="E88" s="41">
        <f t="shared" si="2"/>
        <v>8.1913384034801613E-9</v>
      </c>
    </row>
    <row r="89" spans="1:5" x14ac:dyDescent="0.25">
      <c r="A89">
        <v>88</v>
      </c>
      <c r="B89" s="10">
        <v>53</v>
      </c>
      <c r="C89" s="12">
        <v>98</v>
      </c>
      <c r="D89">
        <f t="shared" si="3"/>
        <v>-5.8999999999999799</v>
      </c>
      <c r="E89" s="41">
        <f t="shared" si="2"/>
        <v>1.1015763624683639E-8</v>
      </c>
    </row>
    <row r="90" spans="1:5" x14ac:dyDescent="0.25">
      <c r="A90">
        <v>89</v>
      </c>
      <c r="B90" s="10">
        <v>76</v>
      </c>
      <c r="C90" s="12">
        <v>99</v>
      </c>
      <c r="D90">
        <f t="shared" si="3"/>
        <v>-5.8499999999999801</v>
      </c>
      <c r="E90" s="41">
        <f t="shared" si="2"/>
        <v>1.4777079586481736E-8</v>
      </c>
    </row>
    <row r="91" spans="1:5" x14ac:dyDescent="0.25">
      <c r="A91">
        <v>90</v>
      </c>
      <c r="B91" s="10">
        <v>99</v>
      </c>
      <c r="C91" s="12">
        <v>99</v>
      </c>
      <c r="D91">
        <f t="shared" si="3"/>
        <v>-5.7999999999999803</v>
      </c>
      <c r="E91" s="41">
        <f t="shared" si="2"/>
        <v>1.9773196406246918E-8</v>
      </c>
    </row>
    <row r="92" spans="1:5" x14ac:dyDescent="0.25">
      <c r="A92">
        <v>91</v>
      </c>
      <c r="B92" s="10">
        <v>89</v>
      </c>
      <c r="C92" s="12">
        <v>99</v>
      </c>
      <c r="D92">
        <f t="shared" si="3"/>
        <v>-5.7499999999999805</v>
      </c>
      <c r="E92" s="41">
        <f t="shared" si="2"/>
        <v>2.6392432035708733E-8</v>
      </c>
    </row>
    <row r="93" spans="1:5" x14ac:dyDescent="0.25">
      <c r="A93">
        <v>92</v>
      </c>
      <c r="B93" s="10">
        <v>90</v>
      </c>
      <c r="C93" s="12">
        <v>102</v>
      </c>
      <c r="D93">
        <f t="shared" si="3"/>
        <v>-5.6999999999999806</v>
      </c>
      <c r="E93" s="41">
        <f t="shared" si="2"/>
        <v>3.5139550948208205E-8</v>
      </c>
    </row>
    <row r="94" spans="1:5" x14ac:dyDescent="0.25">
      <c r="A94">
        <v>93</v>
      </c>
      <c r="B94" s="11">
        <v>96</v>
      </c>
      <c r="C94" s="12">
        <v>106</v>
      </c>
      <c r="D94">
        <f t="shared" si="3"/>
        <v>-5.6499999999999808</v>
      </c>
      <c r="E94" s="41">
        <f t="shared" si="2"/>
        <v>4.6668867975947702E-8</v>
      </c>
    </row>
    <row r="95" spans="1:5" x14ac:dyDescent="0.25">
      <c r="A95">
        <v>94</v>
      </c>
      <c r="B95" s="11">
        <v>31</v>
      </c>
      <c r="C95" s="12">
        <v>106</v>
      </c>
      <c r="D95">
        <f t="shared" si="3"/>
        <v>-5.599999999999981</v>
      </c>
      <c r="E95" s="41">
        <f t="shared" si="2"/>
        <v>6.1826205001665058E-8</v>
      </c>
    </row>
    <row r="96" spans="1:5" x14ac:dyDescent="0.25">
      <c r="A96">
        <v>95</v>
      </c>
      <c r="B96" s="11">
        <v>79</v>
      </c>
      <c r="C96" s="12">
        <v>107</v>
      </c>
      <c r="D96">
        <f t="shared" si="3"/>
        <v>-5.5499999999999812</v>
      </c>
      <c r="E96" s="41">
        <f t="shared" si="2"/>
        <v>8.170190378544062E-8</v>
      </c>
    </row>
    <row r="97" spans="1:5" x14ac:dyDescent="0.25">
      <c r="A97">
        <v>96</v>
      </c>
      <c r="B97" s="11">
        <v>102</v>
      </c>
      <c r="C97" s="12">
        <v>107</v>
      </c>
      <c r="D97">
        <f t="shared" si="3"/>
        <v>-5.4999999999999813</v>
      </c>
      <c r="E97" s="41">
        <f t="shared" si="2"/>
        <v>1.0769760042544386E-7</v>
      </c>
    </row>
    <row r="98" spans="1:5" x14ac:dyDescent="0.25">
      <c r="A98">
        <v>97</v>
      </c>
      <c r="B98" s="11">
        <v>88</v>
      </c>
      <c r="C98" s="12">
        <v>107</v>
      </c>
      <c r="D98">
        <f t="shared" si="3"/>
        <v>-5.4499999999999815</v>
      </c>
      <c r="E98" s="41">
        <f t="shared" si="2"/>
        <v>1.416100713016261E-7</v>
      </c>
    </row>
    <row r="99" spans="1:5" x14ac:dyDescent="0.25">
      <c r="A99">
        <v>98</v>
      </c>
      <c r="B99" s="11">
        <v>25</v>
      </c>
      <c r="C99" s="12">
        <v>108</v>
      </c>
      <c r="D99">
        <f t="shared" si="3"/>
        <v>-5.3999999999999817</v>
      </c>
      <c r="E99" s="41">
        <f t="shared" si="2"/>
        <v>1.8573618445554776E-7</v>
      </c>
    </row>
    <row r="100" spans="1:5" x14ac:dyDescent="0.25">
      <c r="A100">
        <v>99</v>
      </c>
      <c r="B100" s="11">
        <v>99</v>
      </c>
      <c r="C100" s="12">
        <v>108</v>
      </c>
      <c r="D100">
        <f t="shared" si="3"/>
        <v>-5.3499999999999819</v>
      </c>
      <c r="E100" s="41">
        <f t="shared" si="2"/>
        <v>2.4300385410807642E-7</v>
      </c>
    </row>
    <row r="101" spans="1:5" x14ac:dyDescent="0.25">
      <c r="A101">
        <v>100</v>
      </c>
      <c r="B101" s="11">
        <v>80</v>
      </c>
      <c r="C101" s="12">
        <v>109</v>
      </c>
      <c r="D101">
        <f t="shared" si="3"/>
        <v>-5.2999999999999821</v>
      </c>
      <c r="E101" s="41">
        <f t="shared" si="2"/>
        <v>3.171349216716274E-7</v>
      </c>
    </row>
    <row r="102" spans="1:5" x14ac:dyDescent="0.25">
      <c r="D102">
        <f t="shared" si="3"/>
        <v>-5.2499999999999822</v>
      </c>
      <c r="E102" s="41">
        <f t="shared" si="2"/>
        <v>4.1284709886303801E-7</v>
      </c>
    </row>
    <row r="103" spans="1:5" x14ac:dyDescent="0.25">
      <c r="D103">
        <f t="shared" si="3"/>
        <v>-5.1999999999999824</v>
      </c>
      <c r="E103" s="41">
        <f t="shared" si="2"/>
        <v>5.361035344698109E-7</v>
      </c>
    </row>
    <row r="104" spans="1:5" x14ac:dyDescent="0.25">
      <c r="D104">
        <f t="shared" si="3"/>
        <v>-5.1499999999999826</v>
      </c>
      <c r="E104" s="41">
        <f t="shared" si="2"/>
        <v>6.9442023538559809E-7</v>
      </c>
    </row>
    <row r="105" spans="1:5" x14ac:dyDescent="0.25">
      <c r="D105">
        <f t="shared" si="3"/>
        <v>-5.0999999999999828</v>
      </c>
      <c r="E105" s="41">
        <f t="shared" si="2"/>
        <v>8.9724351623841188E-7</v>
      </c>
    </row>
    <row r="106" spans="1:5" x14ac:dyDescent="0.25">
      <c r="D106">
        <f t="shared" si="3"/>
        <v>-5.0499999999999829</v>
      </c>
      <c r="E106" s="41">
        <f t="shared" si="2"/>
        <v>1.1564119035798819E-6</v>
      </c>
    </row>
    <row r="107" spans="1:5" x14ac:dyDescent="0.25">
      <c r="D107">
        <f t="shared" si="3"/>
        <v>-4.9999999999999831</v>
      </c>
      <c r="E107" s="41">
        <f t="shared" si="2"/>
        <v>1.4867195147344245E-6</v>
      </c>
    </row>
    <row r="108" spans="1:5" x14ac:dyDescent="0.25">
      <c r="D108">
        <f t="shared" si="3"/>
        <v>-4.9499999999999833</v>
      </c>
      <c r="E108" s="41">
        <f t="shared" si="2"/>
        <v>1.90660090312297E-6</v>
      </c>
    </row>
    <row r="109" spans="1:5" x14ac:dyDescent="0.25">
      <c r="D109">
        <f t="shared" si="3"/>
        <v>-4.8999999999999835</v>
      </c>
      <c r="E109" s="41">
        <f t="shared" si="2"/>
        <v>2.4389607458935559E-6</v>
      </c>
    </row>
    <row r="110" spans="1:5" x14ac:dyDescent="0.25">
      <c r="D110">
        <f t="shared" si="3"/>
        <v>-4.8499999999999837</v>
      </c>
      <c r="E110" s="41">
        <f t="shared" si="2"/>
        <v>3.112175579149188E-6</v>
      </c>
    </row>
    <row r="111" spans="1:5" x14ac:dyDescent="0.25">
      <c r="D111">
        <f t="shared" si="3"/>
        <v>-4.7999999999999838</v>
      </c>
      <c r="E111" s="41">
        <f t="shared" si="2"/>
        <v>3.9612990910323785E-6</v>
      </c>
    </row>
    <row r="112" spans="1:5" x14ac:dyDescent="0.25">
      <c r="D112">
        <f t="shared" si="3"/>
        <v>-4.749999999999984</v>
      </c>
      <c r="E112" s="41">
        <f t="shared" si="2"/>
        <v>5.0295072885928291E-6</v>
      </c>
    </row>
    <row r="113" spans="4:5" x14ac:dyDescent="0.25">
      <c r="D113">
        <f t="shared" si="3"/>
        <v>-4.6999999999999842</v>
      </c>
      <c r="E113" s="41">
        <f t="shared" si="2"/>
        <v>6.3698251788675761E-6</v>
      </c>
    </row>
    <row r="114" spans="4:5" x14ac:dyDescent="0.25">
      <c r="D114">
        <f t="shared" si="3"/>
        <v>-4.6499999999999844</v>
      </c>
      <c r="E114" s="41">
        <f t="shared" si="2"/>
        <v>8.0471824564928949E-6</v>
      </c>
    </row>
    <row r="115" spans="4:5" x14ac:dyDescent="0.25">
      <c r="D115">
        <f t="shared" si="3"/>
        <v>-4.5999999999999845</v>
      </c>
      <c r="E115" s="41">
        <f t="shared" si="2"/>
        <v>1.0140852065487461E-5</v>
      </c>
    </row>
    <row r="116" spans="4:5" x14ac:dyDescent="0.25">
      <c r="D116">
        <f t="shared" si="3"/>
        <v>-4.5499999999999847</v>
      </c>
      <c r="E116" s="41">
        <f t="shared" si="2"/>
        <v>1.2747332381834326E-5</v>
      </c>
    </row>
    <row r="117" spans="4:5" x14ac:dyDescent="0.25">
      <c r="D117">
        <f t="shared" si="3"/>
        <v>-4.4999999999999849</v>
      </c>
      <c r="E117" s="41">
        <f t="shared" si="2"/>
        <v>1.5983741106906555E-5</v>
      </c>
    </row>
    <row r="118" spans="4:5" x14ac:dyDescent="0.25">
      <c r="D118">
        <f t="shared" si="3"/>
        <v>-4.4499999999999851</v>
      </c>
      <c r="E118" s="41">
        <f t="shared" si="2"/>
        <v>1.9991796706924139E-5</v>
      </c>
    </row>
    <row r="119" spans="4:5" x14ac:dyDescent="0.25">
      <c r="D119">
        <f t="shared" si="3"/>
        <v>-4.3999999999999853</v>
      </c>
      <c r="E119" s="41">
        <f t="shared" si="2"/>
        <v>2.4942471290055172E-5</v>
      </c>
    </row>
    <row r="120" spans="4:5" x14ac:dyDescent="0.25">
      <c r="D120">
        <f t="shared" si="3"/>
        <v>-4.3499999999999854</v>
      </c>
      <c r="E120" s="41">
        <f t="shared" si="2"/>
        <v>3.1041407057852198E-5</v>
      </c>
    </row>
    <row r="121" spans="4:5" x14ac:dyDescent="0.25">
      <c r="D121">
        <f t="shared" si="3"/>
        <v>-4.2999999999999856</v>
      </c>
      <c r="E121" s="41">
        <f t="shared" si="2"/>
        <v>3.8535196742089454E-5</v>
      </c>
    </row>
    <row r="122" spans="4:5" x14ac:dyDescent="0.25">
      <c r="D122">
        <f t="shared" si="3"/>
        <v>-4.2499999999999858</v>
      </c>
      <c r="E122" s="41">
        <f t="shared" si="2"/>
        <v>4.7718636541207832E-5</v>
      </c>
    </row>
    <row r="123" spans="4:5" x14ac:dyDescent="0.25">
      <c r="D123">
        <f t="shared" si="3"/>
        <v>-4.199999999999986</v>
      </c>
      <c r="E123" s="41">
        <f t="shared" si="2"/>
        <v>5.8943067756543311E-5</v>
      </c>
    </row>
    <row r="124" spans="4:5" x14ac:dyDescent="0.25">
      <c r="D124">
        <f t="shared" si="3"/>
        <v>-4.1499999999999861</v>
      </c>
      <c r="E124" s="41">
        <f t="shared" si="2"/>
        <v>7.2625930302256593E-5</v>
      </c>
    </row>
    <row r="125" spans="4:5" x14ac:dyDescent="0.25">
      <c r="D125">
        <f t="shared" si="3"/>
        <v>-4.0999999999999863</v>
      </c>
      <c r="E125" s="41">
        <f t="shared" si="2"/>
        <v>8.9261657177137847E-5</v>
      </c>
    </row>
    <row r="126" spans="4:5" x14ac:dyDescent="0.25">
      <c r="D126">
        <f t="shared" si="3"/>
        <v>-4.0499999999999865</v>
      </c>
      <c r="E126" s="41">
        <f t="shared" si="2"/>
        <v>1.0943404343980658E-4</v>
      </c>
    </row>
    <row r="127" spans="4:5" x14ac:dyDescent="0.25">
      <c r="D127">
        <f t="shared" si="3"/>
        <v>-3.9999999999999867</v>
      </c>
      <c r="E127" s="41">
        <f t="shared" si="2"/>
        <v>1.338302257648925E-4</v>
      </c>
    </row>
    <row r="128" spans="4:5" x14ac:dyDescent="0.25">
      <c r="D128">
        <f t="shared" si="3"/>
        <v>-3.9499999999999869</v>
      </c>
      <c r="E128" s="41">
        <f t="shared" si="2"/>
        <v>1.6325640876625055E-4</v>
      </c>
    </row>
    <row r="129" spans="4:5" x14ac:dyDescent="0.25">
      <c r="D129">
        <f t="shared" si="3"/>
        <v>-3.899999999999987</v>
      </c>
      <c r="E129" s="41">
        <f t="shared" si="2"/>
        <v>1.9865547139278258E-4</v>
      </c>
    </row>
    <row r="130" spans="4:5" x14ac:dyDescent="0.25">
      <c r="D130">
        <f t="shared" si="3"/>
        <v>-3.8499999999999872</v>
      </c>
      <c r="E130" s="41">
        <f t="shared" si="2"/>
        <v>2.4112658022600522E-4</v>
      </c>
    </row>
    <row r="131" spans="4:5" x14ac:dyDescent="0.25">
      <c r="D131">
        <f t="shared" si="3"/>
        <v>-3.7999999999999874</v>
      </c>
      <c r="E131" s="41">
        <f t="shared" si="2"/>
        <v>2.9194692579147426E-4</v>
      </c>
    </row>
    <row r="132" spans="4:5" x14ac:dyDescent="0.25">
      <c r="D132">
        <f t="shared" si="3"/>
        <v>-3.7499999999999876</v>
      </c>
      <c r="E132" s="41">
        <f t="shared" si="2"/>
        <v>3.5259568236746167E-4</v>
      </c>
    </row>
    <row r="133" spans="4:5" x14ac:dyDescent="0.25">
      <c r="D133">
        <f t="shared" si="3"/>
        <v>-3.6999999999999877</v>
      </c>
      <c r="E133" s="41">
        <f t="shared" si="2"/>
        <v>4.2478027055077106E-4</v>
      </c>
    </row>
    <row r="134" spans="4:5" x14ac:dyDescent="0.25">
      <c r="D134">
        <f t="shared" si="3"/>
        <v>-3.6499999999999879</v>
      </c>
      <c r="E134" s="41">
        <f t="shared" si="2"/>
        <v>5.1046497434420826E-4</v>
      </c>
    </row>
    <row r="135" spans="4:5" x14ac:dyDescent="0.25">
      <c r="D135">
        <f t="shared" si="3"/>
        <v>-3.5999999999999881</v>
      </c>
      <c r="E135" s="41">
        <f t="shared" si="2"/>
        <v>6.1190193011379857E-4</v>
      </c>
    </row>
    <row r="136" spans="4:5" x14ac:dyDescent="0.25">
      <c r="D136">
        <f t="shared" si="3"/>
        <v>-3.5499999999999883</v>
      </c>
      <c r="E136" s="41">
        <f t="shared" ref="E136:E199" si="4">_xlfn.NORM.DIST(D136,$F$1,$F$2,FALSE)</f>
        <v>7.3166446283034082E-4</v>
      </c>
    </row>
    <row r="137" spans="4:5" x14ac:dyDescent="0.25">
      <c r="D137">
        <f t="shared" ref="D137:D200" si="5">D136+0.05</f>
        <v>-3.4999999999999885</v>
      </c>
      <c r="E137" s="41">
        <f t="shared" si="4"/>
        <v>8.7268269504579572E-4</v>
      </c>
    </row>
    <row r="138" spans="4:5" x14ac:dyDescent="0.25">
      <c r="D138">
        <f t="shared" si="5"/>
        <v>-3.4499999999999886</v>
      </c>
      <c r="E138" s="41">
        <f t="shared" si="4"/>
        <v>1.038281295661452E-3</v>
      </c>
    </row>
    <row r="139" spans="4:5" x14ac:dyDescent="0.25">
      <c r="D139">
        <f t="shared" si="5"/>
        <v>-3.3999999999999888</v>
      </c>
      <c r="E139" s="41">
        <f t="shared" si="4"/>
        <v>1.2322191684730657E-3</v>
      </c>
    </row>
    <row r="140" spans="4:5" x14ac:dyDescent="0.25">
      <c r="D140">
        <f t="shared" si="5"/>
        <v>-3.349999999999989</v>
      </c>
      <c r="E140" s="41">
        <f t="shared" si="4"/>
        <v>1.4587308046668003E-3</v>
      </c>
    </row>
    <row r="141" spans="4:5" x14ac:dyDescent="0.25">
      <c r="D141">
        <f t="shared" si="5"/>
        <v>-3.2999999999999892</v>
      </c>
      <c r="E141" s="41">
        <f t="shared" si="4"/>
        <v>1.7225689390537424E-3</v>
      </c>
    </row>
    <row r="142" spans="4:5" x14ac:dyDescent="0.25">
      <c r="D142">
        <f t="shared" si="5"/>
        <v>-3.2499999999999893</v>
      </c>
      <c r="E142" s="41">
        <f t="shared" si="4"/>
        <v>2.0290480572998384E-3</v>
      </c>
    </row>
    <row r="143" spans="4:5" x14ac:dyDescent="0.25">
      <c r="D143">
        <f t="shared" si="5"/>
        <v>-3.1999999999999895</v>
      </c>
      <c r="E143" s="41">
        <f t="shared" si="4"/>
        <v>2.3840882014649232E-3</v>
      </c>
    </row>
    <row r="144" spans="4:5" x14ac:dyDescent="0.25">
      <c r="D144">
        <f t="shared" si="5"/>
        <v>-3.1499999999999897</v>
      </c>
      <c r="E144" s="41">
        <f t="shared" si="4"/>
        <v>2.7942584148795365E-3</v>
      </c>
    </row>
    <row r="145" spans="4:5" x14ac:dyDescent="0.25">
      <c r="D145">
        <f t="shared" si="5"/>
        <v>-3.0999999999999899</v>
      </c>
      <c r="E145" s="41">
        <f t="shared" si="4"/>
        <v>3.2668190562000227E-3</v>
      </c>
    </row>
    <row r="146" spans="4:5" x14ac:dyDescent="0.25">
      <c r="D146">
        <f t="shared" si="5"/>
        <v>-3.0499999999999901</v>
      </c>
      <c r="E146" s="41">
        <f t="shared" si="4"/>
        <v>3.8097620982219219E-3</v>
      </c>
    </row>
    <row r="147" spans="4:5" x14ac:dyDescent="0.25">
      <c r="D147">
        <f t="shared" si="5"/>
        <v>-2.9999999999999902</v>
      </c>
      <c r="E147" s="41">
        <f t="shared" si="4"/>
        <v>4.4318484119381376E-3</v>
      </c>
    </row>
    <row r="148" spans="4:5" x14ac:dyDescent="0.25">
      <c r="D148">
        <f t="shared" si="5"/>
        <v>-2.9499999999999904</v>
      </c>
      <c r="E148" s="41">
        <f t="shared" si="4"/>
        <v>5.142640923054085E-3</v>
      </c>
    </row>
    <row r="149" spans="4:5" x14ac:dyDescent="0.25">
      <c r="D149">
        <f t="shared" si="5"/>
        <v>-2.8999999999999906</v>
      </c>
      <c r="E149" s="41">
        <f t="shared" si="4"/>
        <v>5.9525324197760177E-3</v>
      </c>
    </row>
    <row r="150" spans="4:5" x14ac:dyDescent="0.25">
      <c r="D150">
        <f t="shared" si="5"/>
        <v>-2.8499999999999908</v>
      </c>
      <c r="E150" s="41">
        <f t="shared" si="4"/>
        <v>6.872766690614155E-3</v>
      </c>
    </row>
    <row r="151" spans="4:5" x14ac:dyDescent="0.25">
      <c r="D151">
        <f t="shared" si="5"/>
        <v>-2.7999999999999909</v>
      </c>
      <c r="E151" s="41">
        <f t="shared" si="4"/>
        <v>7.9154515829801646E-3</v>
      </c>
    </row>
    <row r="152" spans="4:5" x14ac:dyDescent="0.25">
      <c r="D152">
        <f t="shared" si="5"/>
        <v>-2.7499999999999911</v>
      </c>
      <c r="E152" s="41">
        <f t="shared" si="4"/>
        <v>9.0935625015912749E-3</v>
      </c>
    </row>
    <row r="153" spans="4:5" x14ac:dyDescent="0.25">
      <c r="D153">
        <f t="shared" si="5"/>
        <v>-2.6999999999999913</v>
      </c>
      <c r="E153" s="41">
        <f t="shared" si="4"/>
        <v>1.042093481442284E-2</v>
      </c>
    </row>
    <row r="154" spans="4:5" x14ac:dyDescent="0.25">
      <c r="D154">
        <f t="shared" si="5"/>
        <v>-2.6499999999999915</v>
      </c>
      <c r="E154" s="41">
        <f t="shared" si="4"/>
        <v>1.1912243607605448E-2</v>
      </c>
    </row>
    <row r="155" spans="4:5" x14ac:dyDescent="0.25">
      <c r="D155">
        <f t="shared" si="5"/>
        <v>-2.5999999999999917</v>
      </c>
      <c r="E155" s="41">
        <f t="shared" si="4"/>
        <v>1.3582969233685915E-2</v>
      </c>
    </row>
    <row r="156" spans="4:5" x14ac:dyDescent="0.25">
      <c r="D156">
        <f t="shared" si="5"/>
        <v>-2.5499999999999918</v>
      </c>
      <c r="E156" s="41">
        <f t="shared" si="4"/>
        <v>1.544934713439549E-2</v>
      </c>
    </row>
    <row r="157" spans="4:5" x14ac:dyDescent="0.25">
      <c r="D157">
        <f t="shared" si="5"/>
        <v>-2.499999999999992</v>
      </c>
      <c r="E157" s="41">
        <f t="shared" si="4"/>
        <v>1.7528300493568887E-2</v>
      </c>
    </row>
    <row r="158" spans="4:5" x14ac:dyDescent="0.25">
      <c r="D158">
        <f t="shared" si="5"/>
        <v>-2.4499999999999922</v>
      </c>
      <c r="E158" s="41">
        <f t="shared" si="4"/>
        <v>1.9837354391795708E-2</v>
      </c>
    </row>
    <row r="159" spans="4:5" x14ac:dyDescent="0.25">
      <c r="D159">
        <f t="shared" si="5"/>
        <v>-2.3999999999999924</v>
      </c>
      <c r="E159" s="41">
        <f t="shared" si="4"/>
        <v>2.2394530294843309E-2</v>
      </c>
    </row>
    <row r="160" spans="4:5" x14ac:dyDescent="0.25">
      <c r="D160">
        <f t="shared" si="5"/>
        <v>-2.3499999999999925</v>
      </c>
      <c r="E160" s="41">
        <f t="shared" si="4"/>
        <v>2.521821991519483E-2</v>
      </c>
    </row>
    <row r="161" spans="4:5" x14ac:dyDescent="0.25">
      <c r="D161">
        <f t="shared" si="5"/>
        <v>-2.2999999999999927</v>
      </c>
      <c r="E161" s="41">
        <f t="shared" si="4"/>
        <v>2.8327037741601651E-2</v>
      </c>
    </row>
    <row r="162" spans="4:5" x14ac:dyDescent="0.25">
      <c r="D162">
        <f t="shared" si="5"/>
        <v>-2.2499999999999929</v>
      </c>
      <c r="E162" s="41">
        <f t="shared" si="4"/>
        <v>3.1739651835667924E-2</v>
      </c>
    </row>
    <row r="163" spans="4:5" x14ac:dyDescent="0.25">
      <c r="D163">
        <f t="shared" si="5"/>
        <v>-2.1999999999999931</v>
      </c>
      <c r="E163" s="41">
        <f t="shared" si="4"/>
        <v>3.547459284623198E-2</v>
      </c>
    </row>
    <row r="164" spans="4:5" x14ac:dyDescent="0.25">
      <c r="D164">
        <f t="shared" si="5"/>
        <v>-2.1499999999999932</v>
      </c>
      <c r="E164" s="41">
        <f t="shared" si="4"/>
        <v>3.9550041589370782E-2</v>
      </c>
    </row>
    <row r="165" spans="4:5" x14ac:dyDescent="0.25">
      <c r="D165">
        <f t="shared" si="5"/>
        <v>-2.0999999999999934</v>
      </c>
      <c r="E165" s="41">
        <f t="shared" si="4"/>
        <v>4.3983595980427795E-2</v>
      </c>
    </row>
    <row r="166" spans="4:5" x14ac:dyDescent="0.25">
      <c r="D166">
        <f t="shared" si="5"/>
        <v>-2.0499999999999936</v>
      </c>
      <c r="E166" s="41">
        <f t="shared" si="4"/>
        <v>4.8792018579183395E-2</v>
      </c>
    </row>
    <row r="167" spans="4:5" x14ac:dyDescent="0.25">
      <c r="D167">
        <f t="shared" si="5"/>
        <v>-1.9999999999999936</v>
      </c>
      <c r="E167" s="41">
        <f t="shared" si="4"/>
        <v>5.3990966513188743E-2</v>
      </c>
    </row>
    <row r="168" spans="4:5" x14ac:dyDescent="0.25">
      <c r="D168">
        <f t="shared" si="5"/>
        <v>-1.9499999999999935</v>
      </c>
      <c r="E168" s="41">
        <f t="shared" si="4"/>
        <v>5.9594706068816818E-2</v>
      </c>
    </row>
    <row r="169" spans="4:5" x14ac:dyDescent="0.25">
      <c r="D169">
        <f t="shared" si="5"/>
        <v>-1.8999999999999935</v>
      </c>
      <c r="E169" s="41">
        <f t="shared" si="4"/>
        <v>6.5615814774677414E-2</v>
      </c>
    </row>
    <row r="170" spans="4:5" x14ac:dyDescent="0.25">
      <c r="D170">
        <f t="shared" si="5"/>
        <v>-1.8499999999999934</v>
      </c>
      <c r="E170" s="41">
        <f t="shared" si="4"/>
        <v>7.2064874336218859E-2</v>
      </c>
    </row>
    <row r="171" spans="4:5" x14ac:dyDescent="0.25">
      <c r="D171">
        <f t="shared" si="5"/>
        <v>-1.7999999999999934</v>
      </c>
      <c r="E171" s="41">
        <f t="shared" si="4"/>
        <v>7.8950158300895107E-2</v>
      </c>
    </row>
    <row r="172" spans="4:5" x14ac:dyDescent="0.25">
      <c r="D172">
        <f t="shared" si="5"/>
        <v>-1.7499999999999933</v>
      </c>
      <c r="E172" s="41">
        <f t="shared" si="4"/>
        <v>8.6277318826512517E-2</v>
      </c>
    </row>
    <row r="173" spans="4:5" x14ac:dyDescent="0.25">
      <c r="D173">
        <f t="shared" si="5"/>
        <v>-1.6999999999999933</v>
      </c>
      <c r="E173" s="41">
        <f t="shared" si="4"/>
        <v>9.4049077376888016E-2</v>
      </c>
    </row>
    <row r="174" spans="4:5" x14ac:dyDescent="0.25">
      <c r="D174">
        <f t="shared" si="5"/>
        <v>-1.6499999999999932</v>
      </c>
      <c r="E174" s="41">
        <f t="shared" si="4"/>
        <v>0.10226492456397913</v>
      </c>
    </row>
    <row r="175" spans="4:5" x14ac:dyDescent="0.25">
      <c r="D175">
        <f t="shared" si="5"/>
        <v>-1.5999999999999932</v>
      </c>
      <c r="E175" s="41">
        <f t="shared" si="4"/>
        <v>0.11092083467945676</v>
      </c>
    </row>
    <row r="176" spans="4:5" x14ac:dyDescent="0.25">
      <c r="D176">
        <f t="shared" si="5"/>
        <v>-1.5499999999999932</v>
      </c>
      <c r="E176" s="41">
        <f t="shared" si="4"/>
        <v>0.12000900069698686</v>
      </c>
    </row>
    <row r="177" spans="4:5" x14ac:dyDescent="0.25">
      <c r="D177">
        <f t="shared" si="5"/>
        <v>-1.4999999999999931</v>
      </c>
      <c r="E177" s="41">
        <f t="shared" si="4"/>
        <v>0.12951759566589308</v>
      </c>
    </row>
    <row r="178" spans="4:5" x14ac:dyDescent="0.25">
      <c r="D178">
        <f t="shared" si="5"/>
        <v>-1.4499999999999931</v>
      </c>
      <c r="E178" s="41">
        <f t="shared" si="4"/>
        <v>0.13943056644536164</v>
      </c>
    </row>
    <row r="179" spans="4:5" x14ac:dyDescent="0.25">
      <c r="D179">
        <f t="shared" si="5"/>
        <v>-1.399999999999993</v>
      </c>
      <c r="E179" s="41">
        <f t="shared" si="4"/>
        <v>0.14972746563574635</v>
      </c>
    </row>
    <row r="180" spans="4:5" x14ac:dyDescent="0.25">
      <c r="D180">
        <f t="shared" si="5"/>
        <v>-1.349999999999993</v>
      </c>
      <c r="E180" s="41">
        <f t="shared" si="4"/>
        <v>0.16038332734192112</v>
      </c>
    </row>
    <row r="181" spans="4:5" x14ac:dyDescent="0.25">
      <c r="D181">
        <f t="shared" si="5"/>
        <v>-1.2999999999999929</v>
      </c>
      <c r="E181" s="41">
        <f t="shared" si="4"/>
        <v>0.17136859204780894</v>
      </c>
    </row>
    <row r="182" spans="4:5" x14ac:dyDescent="0.25">
      <c r="D182">
        <f t="shared" si="5"/>
        <v>-1.2499999999999929</v>
      </c>
      <c r="E182" s="41">
        <f t="shared" si="4"/>
        <v>0.18264908538902352</v>
      </c>
    </row>
    <row r="183" spans="4:5" x14ac:dyDescent="0.25">
      <c r="D183">
        <f t="shared" si="5"/>
        <v>-1.1999999999999929</v>
      </c>
      <c r="E183" s="41">
        <f t="shared" si="4"/>
        <v>0.19418605498321462</v>
      </c>
    </row>
    <row r="184" spans="4:5" x14ac:dyDescent="0.25">
      <c r="D184">
        <f t="shared" si="5"/>
        <v>-1.1499999999999928</v>
      </c>
      <c r="E184" s="41">
        <f t="shared" si="4"/>
        <v>0.20593626871997647</v>
      </c>
    </row>
    <row r="185" spans="4:5" x14ac:dyDescent="0.25">
      <c r="D185">
        <f t="shared" si="5"/>
        <v>-1.0999999999999928</v>
      </c>
      <c r="E185" s="41">
        <f t="shared" si="4"/>
        <v>0.2178521770325523</v>
      </c>
    </row>
    <row r="186" spans="4:5" x14ac:dyDescent="0.25">
      <c r="D186">
        <f t="shared" si="5"/>
        <v>-1.0499999999999927</v>
      </c>
      <c r="E186" s="41">
        <f t="shared" si="4"/>
        <v>0.22988214068423479</v>
      </c>
    </row>
    <row r="187" spans="4:5" x14ac:dyDescent="0.25">
      <c r="D187">
        <f t="shared" si="5"/>
        <v>-0.99999999999999267</v>
      </c>
      <c r="E187" s="41">
        <f t="shared" si="4"/>
        <v>0.24197072451914514</v>
      </c>
    </row>
    <row r="188" spans="4:5" x14ac:dyDescent="0.25">
      <c r="D188">
        <f t="shared" si="5"/>
        <v>-0.94999999999999263</v>
      </c>
      <c r="E188" s="41">
        <f t="shared" si="4"/>
        <v>0.2540590564691908</v>
      </c>
    </row>
    <row r="189" spans="4:5" x14ac:dyDescent="0.25">
      <c r="D189">
        <f t="shared" si="5"/>
        <v>-0.89999999999999258</v>
      </c>
      <c r="E189" s="41">
        <f t="shared" si="4"/>
        <v>0.26608524989875659</v>
      </c>
    </row>
    <row r="190" spans="4:5" x14ac:dyDescent="0.25">
      <c r="D190">
        <f t="shared" si="5"/>
        <v>-0.84999999999999254</v>
      </c>
      <c r="E190" s="41">
        <f t="shared" si="4"/>
        <v>0.27798488613099825</v>
      </c>
    </row>
    <row r="191" spans="4:5" x14ac:dyDescent="0.25">
      <c r="D191">
        <f t="shared" si="5"/>
        <v>-0.79999999999999249</v>
      </c>
      <c r="E191" s="41">
        <f t="shared" si="4"/>
        <v>0.28969155276148451</v>
      </c>
    </row>
    <row r="192" spans="4:5" x14ac:dyDescent="0.25">
      <c r="D192">
        <f t="shared" si="5"/>
        <v>-0.74999999999999245</v>
      </c>
      <c r="E192" s="41">
        <f t="shared" si="4"/>
        <v>0.3011374321548061</v>
      </c>
    </row>
    <row r="193" spans="4:5" x14ac:dyDescent="0.25">
      <c r="D193">
        <f t="shared" si="5"/>
        <v>-0.69999999999999241</v>
      </c>
      <c r="E193" s="41">
        <f t="shared" si="4"/>
        <v>0.31225393336676294</v>
      </c>
    </row>
    <row r="194" spans="4:5" x14ac:dyDescent="0.25">
      <c r="D194">
        <f t="shared" si="5"/>
        <v>-0.64999999999999236</v>
      </c>
      <c r="E194" s="41">
        <f t="shared" si="4"/>
        <v>0.32297235966791588</v>
      </c>
    </row>
    <row r="195" spans="4:5" x14ac:dyDescent="0.25">
      <c r="D195">
        <f t="shared" si="5"/>
        <v>-0.59999999999999232</v>
      </c>
      <c r="E195" s="41">
        <f t="shared" si="4"/>
        <v>0.33322460289180122</v>
      </c>
    </row>
    <row r="196" spans="4:5" x14ac:dyDescent="0.25">
      <c r="D196">
        <f t="shared" si="5"/>
        <v>-0.54999999999999227</v>
      </c>
      <c r="E196" s="41">
        <f t="shared" si="4"/>
        <v>0.3429438550193854</v>
      </c>
    </row>
    <row r="197" spans="4:5" x14ac:dyDescent="0.25">
      <c r="D197">
        <f t="shared" si="5"/>
        <v>-0.49999999999999228</v>
      </c>
      <c r="E197" s="41">
        <f t="shared" si="4"/>
        <v>0.35206532676430086</v>
      </c>
    </row>
    <row r="198" spans="4:5" x14ac:dyDescent="0.25">
      <c r="D198">
        <f t="shared" si="5"/>
        <v>-0.4499999999999923</v>
      </c>
      <c r="E198" s="41">
        <f t="shared" si="4"/>
        <v>0.36052696246164917</v>
      </c>
    </row>
    <row r="199" spans="4:5" x14ac:dyDescent="0.25">
      <c r="D199">
        <f t="shared" si="5"/>
        <v>-0.39999999999999231</v>
      </c>
      <c r="E199" s="41">
        <f t="shared" si="4"/>
        <v>0.36827014030332444</v>
      </c>
    </row>
    <row r="200" spans="4:5" x14ac:dyDescent="0.25">
      <c r="D200">
        <f t="shared" si="5"/>
        <v>-0.34999999999999232</v>
      </c>
      <c r="E200" s="41">
        <f t="shared" ref="E200:E263" si="6">_xlfn.NORM.DIST(D200,$F$1,$F$2,FALSE)</f>
        <v>0.37524034691693892</v>
      </c>
    </row>
    <row r="201" spans="4:5" x14ac:dyDescent="0.25">
      <c r="D201">
        <f t="shared" ref="D201:D264" si="7">D200+0.05</f>
        <v>-0.29999999999999233</v>
      </c>
      <c r="E201" s="41">
        <f t="shared" si="6"/>
        <v>0.38138781546052497</v>
      </c>
    </row>
    <row r="202" spans="4:5" x14ac:dyDescent="0.25">
      <c r="D202">
        <f t="shared" si="7"/>
        <v>-0.24999999999999234</v>
      </c>
      <c r="E202" s="41">
        <f t="shared" si="6"/>
        <v>0.38666811680284996</v>
      </c>
    </row>
    <row r="203" spans="4:5" x14ac:dyDescent="0.25">
      <c r="D203">
        <f t="shared" si="7"/>
        <v>-0.19999999999999235</v>
      </c>
      <c r="E203" s="41">
        <f t="shared" si="6"/>
        <v>0.39104269397545649</v>
      </c>
    </row>
    <row r="204" spans="4:5" x14ac:dyDescent="0.25">
      <c r="D204">
        <f t="shared" si="7"/>
        <v>-0.14999999999999236</v>
      </c>
      <c r="E204" s="41">
        <f t="shared" si="6"/>
        <v>0.39447933090788939</v>
      </c>
    </row>
    <row r="205" spans="4:5" x14ac:dyDescent="0.25">
      <c r="D205">
        <f t="shared" si="7"/>
        <v>-9.9999999999992359E-2</v>
      </c>
      <c r="E205" s="41">
        <f t="shared" si="6"/>
        <v>0.39695254747701209</v>
      </c>
    </row>
    <row r="206" spans="4:5" x14ac:dyDescent="0.25">
      <c r="D206">
        <f t="shared" si="7"/>
        <v>-4.9999999999992356E-2</v>
      </c>
      <c r="E206" s="41">
        <f t="shared" si="6"/>
        <v>0.39844391409476415</v>
      </c>
    </row>
    <row r="207" spans="4:5" x14ac:dyDescent="0.25">
      <c r="D207">
        <f t="shared" si="7"/>
        <v>7.6466610821057657E-15</v>
      </c>
      <c r="E207" s="41">
        <f t="shared" si="6"/>
        <v>0.3989422804014327</v>
      </c>
    </row>
    <row r="208" spans="4:5" x14ac:dyDescent="0.25">
      <c r="D208">
        <f t="shared" si="7"/>
        <v>5.0000000000007649E-2</v>
      </c>
      <c r="E208" s="41">
        <f t="shared" si="6"/>
        <v>0.39844391409476387</v>
      </c>
    </row>
    <row r="209" spans="4:5" x14ac:dyDescent="0.25">
      <c r="D209">
        <f t="shared" si="7"/>
        <v>0.10000000000000765</v>
      </c>
      <c r="E209" s="41">
        <f t="shared" si="6"/>
        <v>0.39695254747701147</v>
      </c>
    </row>
    <row r="210" spans="4:5" x14ac:dyDescent="0.25">
      <c r="D210">
        <f t="shared" si="7"/>
        <v>0.15000000000000765</v>
      </c>
      <c r="E210" s="41">
        <f t="shared" si="6"/>
        <v>0.39447933090788845</v>
      </c>
    </row>
    <row r="211" spans="4:5" x14ac:dyDescent="0.25">
      <c r="D211">
        <f t="shared" si="7"/>
        <v>0.20000000000000767</v>
      </c>
      <c r="E211" s="41">
        <f t="shared" si="6"/>
        <v>0.39104269397545532</v>
      </c>
    </row>
    <row r="212" spans="4:5" x14ac:dyDescent="0.25">
      <c r="D212">
        <f t="shared" si="7"/>
        <v>0.25000000000000766</v>
      </c>
      <c r="E212" s="41">
        <f t="shared" si="6"/>
        <v>0.38666811680284852</v>
      </c>
    </row>
    <row r="213" spans="4:5" x14ac:dyDescent="0.25">
      <c r="D213">
        <f t="shared" si="7"/>
        <v>0.30000000000000765</v>
      </c>
      <c r="E213" s="41">
        <f t="shared" si="6"/>
        <v>0.38138781546052325</v>
      </c>
    </row>
    <row r="214" spans="4:5" x14ac:dyDescent="0.25">
      <c r="D214">
        <f t="shared" si="7"/>
        <v>0.35000000000000764</v>
      </c>
      <c r="E214" s="41">
        <f t="shared" si="6"/>
        <v>0.37524034691693692</v>
      </c>
    </row>
    <row r="215" spans="4:5" x14ac:dyDescent="0.25">
      <c r="D215">
        <f t="shared" si="7"/>
        <v>0.40000000000000763</v>
      </c>
      <c r="E215" s="41">
        <f t="shared" si="6"/>
        <v>0.36827014030332222</v>
      </c>
    </row>
    <row r="216" spans="4:5" x14ac:dyDescent="0.25">
      <c r="D216">
        <f t="shared" si="7"/>
        <v>0.45000000000000762</v>
      </c>
      <c r="E216" s="41">
        <f t="shared" si="6"/>
        <v>0.36052696246164673</v>
      </c>
    </row>
    <row r="217" spans="4:5" x14ac:dyDescent="0.25">
      <c r="D217">
        <f t="shared" si="7"/>
        <v>0.50000000000000766</v>
      </c>
      <c r="E217" s="41">
        <f t="shared" si="6"/>
        <v>0.35206532676429814</v>
      </c>
    </row>
    <row r="218" spans="4:5" x14ac:dyDescent="0.25">
      <c r="D218">
        <f t="shared" si="7"/>
        <v>0.5500000000000077</v>
      </c>
      <c r="E218" s="41">
        <f t="shared" si="6"/>
        <v>0.34294385501938246</v>
      </c>
    </row>
    <row r="219" spans="4:5" x14ac:dyDescent="0.25">
      <c r="D219">
        <f t="shared" si="7"/>
        <v>0.60000000000000775</v>
      </c>
      <c r="E219" s="41">
        <f t="shared" si="6"/>
        <v>0.33322460289179812</v>
      </c>
    </row>
    <row r="220" spans="4:5" x14ac:dyDescent="0.25">
      <c r="D220">
        <f t="shared" si="7"/>
        <v>0.65000000000000779</v>
      </c>
      <c r="E220" s="41">
        <f t="shared" si="6"/>
        <v>0.32297235966791266</v>
      </c>
    </row>
    <row r="221" spans="4:5" x14ac:dyDescent="0.25">
      <c r="D221">
        <f t="shared" si="7"/>
        <v>0.70000000000000784</v>
      </c>
      <c r="E221" s="41">
        <f t="shared" si="6"/>
        <v>0.31225393336675961</v>
      </c>
    </row>
    <row r="222" spans="4:5" x14ac:dyDescent="0.25">
      <c r="D222">
        <f t="shared" si="7"/>
        <v>0.75000000000000788</v>
      </c>
      <c r="E222" s="41">
        <f t="shared" si="6"/>
        <v>0.30113743215480265</v>
      </c>
    </row>
    <row r="223" spans="4:5" x14ac:dyDescent="0.25">
      <c r="D223">
        <f t="shared" si="7"/>
        <v>0.80000000000000793</v>
      </c>
      <c r="E223" s="41">
        <f t="shared" si="6"/>
        <v>0.2896915527614809</v>
      </c>
    </row>
    <row r="224" spans="4:5" x14ac:dyDescent="0.25">
      <c r="D224">
        <f t="shared" si="7"/>
        <v>0.85000000000000797</v>
      </c>
      <c r="E224" s="41">
        <f t="shared" si="6"/>
        <v>0.27798488613099459</v>
      </c>
    </row>
    <row r="225" spans="4:5" x14ac:dyDescent="0.25">
      <c r="D225">
        <f t="shared" si="7"/>
        <v>0.90000000000000802</v>
      </c>
      <c r="E225" s="41">
        <f t="shared" si="6"/>
        <v>0.26608524989875293</v>
      </c>
    </row>
    <row r="226" spans="4:5" x14ac:dyDescent="0.25">
      <c r="D226">
        <f t="shared" si="7"/>
        <v>0.95000000000000806</v>
      </c>
      <c r="E226" s="41">
        <f t="shared" si="6"/>
        <v>0.25405905646918708</v>
      </c>
    </row>
    <row r="227" spans="4:5" x14ac:dyDescent="0.25">
      <c r="D227">
        <f t="shared" si="7"/>
        <v>1.000000000000008</v>
      </c>
      <c r="E227" s="41">
        <f t="shared" si="6"/>
        <v>0.24197072451914142</v>
      </c>
    </row>
    <row r="228" spans="4:5" x14ac:dyDescent="0.25">
      <c r="D228">
        <f t="shared" si="7"/>
        <v>1.050000000000008</v>
      </c>
      <c r="E228" s="41">
        <f t="shared" si="6"/>
        <v>0.2298821406842311</v>
      </c>
    </row>
    <row r="229" spans="4:5" x14ac:dyDescent="0.25">
      <c r="D229">
        <f t="shared" si="7"/>
        <v>1.1000000000000081</v>
      </c>
      <c r="E229" s="41">
        <f t="shared" si="6"/>
        <v>0.21785217703254864</v>
      </c>
    </row>
    <row r="230" spans="4:5" x14ac:dyDescent="0.25">
      <c r="D230">
        <f t="shared" si="7"/>
        <v>1.1500000000000081</v>
      </c>
      <c r="E230" s="41">
        <f t="shared" si="6"/>
        <v>0.20593626871997284</v>
      </c>
    </row>
    <row r="231" spans="4:5" x14ac:dyDescent="0.25">
      <c r="D231">
        <f t="shared" si="7"/>
        <v>1.2000000000000082</v>
      </c>
      <c r="E231" s="41">
        <f t="shared" si="6"/>
        <v>0.19418605498321104</v>
      </c>
    </row>
    <row r="232" spans="4:5" x14ac:dyDescent="0.25">
      <c r="D232">
        <f t="shared" si="7"/>
        <v>1.2500000000000082</v>
      </c>
      <c r="E232" s="41">
        <f t="shared" si="6"/>
        <v>0.18264908538902005</v>
      </c>
    </row>
    <row r="233" spans="4:5" x14ac:dyDescent="0.25">
      <c r="D233">
        <f t="shared" si="7"/>
        <v>1.3000000000000083</v>
      </c>
      <c r="E233" s="41">
        <f t="shared" si="6"/>
        <v>0.17136859204780552</v>
      </c>
    </row>
    <row r="234" spans="4:5" x14ac:dyDescent="0.25">
      <c r="D234">
        <f t="shared" si="7"/>
        <v>1.3500000000000083</v>
      </c>
      <c r="E234" s="41">
        <f t="shared" si="6"/>
        <v>0.16038332734191779</v>
      </c>
    </row>
    <row r="235" spans="4:5" x14ac:dyDescent="0.25">
      <c r="D235">
        <f t="shared" si="7"/>
        <v>1.4000000000000083</v>
      </c>
      <c r="E235" s="41">
        <f t="shared" si="6"/>
        <v>0.14972746563574313</v>
      </c>
    </row>
    <row r="236" spans="4:5" x14ac:dyDescent="0.25">
      <c r="D236">
        <f t="shared" si="7"/>
        <v>1.4500000000000084</v>
      </c>
      <c r="E236" s="41">
        <f t="shared" si="6"/>
        <v>0.13943056644535856</v>
      </c>
    </row>
    <row r="237" spans="4:5" x14ac:dyDescent="0.25">
      <c r="D237">
        <f t="shared" si="7"/>
        <v>1.5000000000000084</v>
      </c>
      <c r="E237" s="41">
        <f t="shared" si="6"/>
        <v>0.12951759566589011</v>
      </c>
    </row>
    <row r="238" spans="4:5" x14ac:dyDescent="0.25">
      <c r="D238">
        <f t="shared" si="7"/>
        <v>1.5500000000000085</v>
      </c>
      <c r="E238" s="41">
        <f t="shared" si="6"/>
        <v>0.120009000696984</v>
      </c>
    </row>
    <row r="239" spans="4:5" x14ac:dyDescent="0.25">
      <c r="D239">
        <f t="shared" si="7"/>
        <v>1.6000000000000085</v>
      </c>
      <c r="E239" s="41">
        <f t="shared" si="6"/>
        <v>0.11092083467945406</v>
      </c>
    </row>
    <row r="240" spans="4:5" x14ac:dyDescent="0.25">
      <c r="D240">
        <f t="shared" si="7"/>
        <v>1.6500000000000086</v>
      </c>
      <c r="E240" s="41">
        <f t="shared" si="6"/>
        <v>0.10226492456397657</v>
      </c>
    </row>
    <row r="241" spans="4:5" x14ac:dyDescent="0.25">
      <c r="D241">
        <f t="shared" si="7"/>
        <v>1.7000000000000086</v>
      </c>
      <c r="E241" s="41">
        <f t="shared" si="6"/>
        <v>9.4049077376885545E-2</v>
      </c>
    </row>
    <row r="242" spans="4:5" x14ac:dyDescent="0.25">
      <c r="D242">
        <f t="shared" si="7"/>
        <v>1.7500000000000087</v>
      </c>
      <c r="E242" s="41">
        <f t="shared" si="6"/>
        <v>8.6277318826510213E-2</v>
      </c>
    </row>
    <row r="243" spans="4:5" x14ac:dyDescent="0.25">
      <c r="D243">
        <f t="shared" si="7"/>
        <v>1.8000000000000087</v>
      </c>
      <c r="E243" s="41">
        <f t="shared" si="6"/>
        <v>7.8950158300892928E-2</v>
      </c>
    </row>
    <row r="244" spans="4:5" x14ac:dyDescent="0.25">
      <c r="D244">
        <f t="shared" si="7"/>
        <v>1.8500000000000087</v>
      </c>
      <c r="E244" s="41">
        <f t="shared" si="6"/>
        <v>7.2064874336216833E-2</v>
      </c>
    </row>
    <row r="245" spans="4:5" x14ac:dyDescent="0.25">
      <c r="D245">
        <f t="shared" si="7"/>
        <v>1.9000000000000088</v>
      </c>
      <c r="E245" s="41">
        <f t="shared" si="6"/>
        <v>6.5615814774675485E-2</v>
      </c>
    </row>
    <row r="246" spans="4:5" x14ac:dyDescent="0.25">
      <c r="D246">
        <f t="shared" si="7"/>
        <v>1.9500000000000088</v>
      </c>
      <c r="E246" s="41">
        <f t="shared" si="6"/>
        <v>5.9594706068815041E-2</v>
      </c>
    </row>
    <row r="247" spans="4:5" x14ac:dyDescent="0.25">
      <c r="D247">
        <f t="shared" si="7"/>
        <v>2.0000000000000089</v>
      </c>
      <c r="E247" s="41">
        <f t="shared" si="6"/>
        <v>5.3990966513187098E-2</v>
      </c>
    </row>
    <row r="248" spans="4:5" x14ac:dyDescent="0.25">
      <c r="D248">
        <f t="shared" si="7"/>
        <v>2.0500000000000087</v>
      </c>
      <c r="E248" s="41">
        <f t="shared" si="6"/>
        <v>4.8792018579181876E-2</v>
      </c>
    </row>
    <row r="249" spans="4:5" x14ac:dyDescent="0.25">
      <c r="D249">
        <f t="shared" si="7"/>
        <v>2.1000000000000085</v>
      </c>
      <c r="E249" s="41">
        <f t="shared" si="6"/>
        <v>4.3983595980426414E-2</v>
      </c>
    </row>
    <row r="250" spans="4:5" x14ac:dyDescent="0.25">
      <c r="D250">
        <f t="shared" si="7"/>
        <v>2.1500000000000083</v>
      </c>
      <c r="E250" s="41">
        <f t="shared" si="6"/>
        <v>3.9550041589369499E-2</v>
      </c>
    </row>
    <row r="251" spans="4:5" x14ac:dyDescent="0.25">
      <c r="D251">
        <f t="shared" si="7"/>
        <v>2.2000000000000082</v>
      </c>
      <c r="E251" s="41">
        <f t="shared" si="6"/>
        <v>3.5474592846230793E-2</v>
      </c>
    </row>
    <row r="252" spans="4:5" x14ac:dyDescent="0.25">
      <c r="D252">
        <f t="shared" si="7"/>
        <v>2.250000000000008</v>
      </c>
      <c r="E252" s="41">
        <f t="shared" si="6"/>
        <v>3.1739651835666856E-2</v>
      </c>
    </row>
    <row r="253" spans="4:5" x14ac:dyDescent="0.25">
      <c r="D253">
        <f t="shared" si="7"/>
        <v>2.3000000000000078</v>
      </c>
      <c r="E253" s="41">
        <f t="shared" si="6"/>
        <v>2.8327037741600673E-2</v>
      </c>
    </row>
    <row r="254" spans="4:5" x14ac:dyDescent="0.25">
      <c r="D254">
        <f t="shared" si="7"/>
        <v>2.3500000000000076</v>
      </c>
      <c r="E254" s="41">
        <f t="shared" si="6"/>
        <v>2.5218219915193945E-2</v>
      </c>
    </row>
    <row r="255" spans="4:5" x14ac:dyDescent="0.25">
      <c r="D255">
        <f t="shared" si="7"/>
        <v>2.4000000000000075</v>
      </c>
      <c r="E255" s="41">
        <f t="shared" si="6"/>
        <v>2.2394530294842493E-2</v>
      </c>
    </row>
    <row r="256" spans="4:5" x14ac:dyDescent="0.25">
      <c r="D256">
        <f t="shared" si="7"/>
        <v>2.4500000000000073</v>
      </c>
      <c r="E256" s="41">
        <f t="shared" si="6"/>
        <v>1.9837354391794969E-2</v>
      </c>
    </row>
    <row r="257" spans="4:5" x14ac:dyDescent="0.25">
      <c r="D257">
        <f t="shared" si="7"/>
        <v>2.5000000000000071</v>
      </c>
      <c r="E257" s="41">
        <f t="shared" si="6"/>
        <v>1.7528300493568228E-2</v>
      </c>
    </row>
    <row r="258" spans="4:5" x14ac:dyDescent="0.25">
      <c r="D258">
        <f t="shared" si="7"/>
        <v>2.5500000000000069</v>
      </c>
      <c r="E258" s="41">
        <f t="shared" si="6"/>
        <v>1.54493471343949E-2</v>
      </c>
    </row>
    <row r="259" spans="4:5" x14ac:dyDescent="0.25">
      <c r="D259">
        <f t="shared" si="7"/>
        <v>2.6000000000000068</v>
      </c>
      <c r="E259" s="41">
        <f t="shared" si="6"/>
        <v>1.3582969233685379E-2</v>
      </c>
    </row>
    <row r="260" spans="4:5" x14ac:dyDescent="0.25">
      <c r="D260">
        <f t="shared" si="7"/>
        <v>2.6500000000000066</v>
      </c>
      <c r="E260" s="41">
        <f t="shared" si="6"/>
        <v>1.1912243607604973E-2</v>
      </c>
    </row>
    <row r="261" spans="4:5" x14ac:dyDescent="0.25">
      <c r="D261">
        <f t="shared" si="7"/>
        <v>2.7000000000000064</v>
      </c>
      <c r="E261" s="41">
        <f t="shared" si="6"/>
        <v>1.0420934814422415E-2</v>
      </c>
    </row>
    <row r="262" spans="4:5" x14ac:dyDescent="0.25">
      <c r="D262">
        <f t="shared" si="7"/>
        <v>2.7500000000000062</v>
      </c>
      <c r="E262" s="41">
        <f t="shared" si="6"/>
        <v>9.0935625015909002E-3</v>
      </c>
    </row>
    <row r="263" spans="4:5" x14ac:dyDescent="0.25">
      <c r="D263">
        <f t="shared" si="7"/>
        <v>2.800000000000006</v>
      </c>
      <c r="E263" s="41">
        <f t="shared" si="6"/>
        <v>7.9154515829798315E-3</v>
      </c>
    </row>
    <row r="264" spans="4:5" x14ac:dyDescent="0.25">
      <c r="D264">
        <f t="shared" si="7"/>
        <v>2.8500000000000059</v>
      </c>
      <c r="E264" s="41">
        <f t="shared" ref="E264:E327" si="8">_xlfn.NORM.DIST(D264,$F$1,$F$2,FALSE)</f>
        <v>6.8727666906138549E-3</v>
      </c>
    </row>
    <row r="265" spans="4:5" x14ac:dyDescent="0.25">
      <c r="D265">
        <f t="shared" ref="D265:D328" si="9">D264+0.05</f>
        <v>2.9000000000000057</v>
      </c>
      <c r="E265" s="41">
        <f t="shared" si="8"/>
        <v>5.9525324197757584E-3</v>
      </c>
    </row>
    <row r="266" spans="4:5" x14ac:dyDescent="0.25">
      <c r="D266">
        <f t="shared" si="9"/>
        <v>2.9500000000000055</v>
      </c>
      <c r="E266" s="41">
        <f t="shared" si="8"/>
        <v>5.1426409230538568E-3</v>
      </c>
    </row>
    <row r="267" spans="4:5" x14ac:dyDescent="0.25">
      <c r="D267">
        <f t="shared" si="9"/>
        <v>3.0000000000000053</v>
      </c>
      <c r="E267" s="41">
        <f t="shared" si="8"/>
        <v>4.4318484119379364E-3</v>
      </c>
    </row>
    <row r="268" spans="4:5" x14ac:dyDescent="0.25">
      <c r="D268">
        <f t="shared" si="9"/>
        <v>3.0500000000000052</v>
      </c>
      <c r="E268" s="41">
        <f t="shared" si="8"/>
        <v>3.8097620982217462E-3</v>
      </c>
    </row>
    <row r="269" spans="4:5" x14ac:dyDescent="0.25">
      <c r="D269">
        <f t="shared" si="9"/>
        <v>3.100000000000005</v>
      </c>
      <c r="E269" s="41">
        <f t="shared" si="8"/>
        <v>3.2668190561998692E-3</v>
      </c>
    </row>
    <row r="270" spans="4:5" x14ac:dyDescent="0.25">
      <c r="D270">
        <f t="shared" si="9"/>
        <v>3.1500000000000048</v>
      </c>
      <c r="E270" s="41">
        <f t="shared" si="8"/>
        <v>2.7942584148794051E-3</v>
      </c>
    </row>
    <row r="271" spans="4:5" x14ac:dyDescent="0.25">
      <c r="D271">
        <f t="shared" si="9"/>
        <v>3.2000000000000046</v>
      </c>
      <c r="E271" s="41">
        <f t="shared" si="8"/>
        <v>2.3840882014648066E-3</v>
      </c>
    </row>
    <row r="272" spans="4:5" x14ac:dyDescent="0.25">
      <c r="D272">
        <f t="shared" si="9"/>
        <v>3.2500000000000044</v>
      </c>
      <c r="E272" s="41">
        <f t="shared" si="8"/>
        <v>2.029048057299739E-3</v>
      </c>
    </row>
    <row r="273" spans="4:5" x14ac:dyDescent="0.25">
      <c r="D273">
        <f t="shared" si="9"/>
        <v>3.3000000000000043</v>
      </c>
      <c r="E273" s="41">
        <f t="shared" si="8"/>
        <v>1.7225689390536552E-3</v>
      </c>
    </row>
    <row r="274" spans="4:5" x14ac:dyDescent="0.25">
      <c r="D274">
        <f t="shared" si="9"/>
        <v>3.3500000000000041</v>
      </c>
      <c r="E274" s="41">
        <f t="shared" si="8"/>
        <v>1.4587308046667266E-3</v>
      </c>
    </row>
    <row r="275" spans="4:5" x14ac:dyDescent="0.25">
      <c r="D275">
        <f t="shared" si="9"/>
        <v>3.4000000000000039</v>
      </c>
      <c r="E275" s="41">
        <f t="shared" si="8"/>
        <v>1.2322191684730024E-3</v>
      </c>
    </row>
    <row r="276" spans="4:5" x14ac:dyDescent="0.25">
      <c r="D276">
        <f t="shared" si="9"/>
        <v>3.4500000000000037</v>
      </c>
      <c r="E276" s="41">
        <f t="shared" si="8"/>
        <v>1.0382812956613973E-3</v>
      </c>
    </row>
    <row r="277" spans="4:5" x14ac:dyDescent="0.25">
      <c r="D277">
        <f t="shared" si="9"/>
        <v>3.5000000000000036</v>
      </c>
      <c r="E277" s="41">
        <f t="shared" si="8"/>
        <v>8.726826950457492E-4</v>
      </c>
    </row>
    <row r="278" spans="4:5" x14ac:dyDescent="0.25">
      <c r="D278">
        <f t="shared" si="9"/>
        <v>3.5500000000000034</v>
      </c>
      <c r="E278" s="41">
        <f t="shared" si="8"/>
        <v>7.3166446283030179E-4</v>
      </c>
    </row>
    <row r="279" spans="4:5" x14ac:dyDescent="0.25">
      <c r="D279">
        <f t="shared" si="9"/>
        <v>3.6000000000000032</v>
      </c>
      <c r="E279" s="41">
        <f t="shared" si="8"/>
        <v>6.1190193011376539E-4</v>
      </c>
    </row>
    <row r="280" spans="4:5" x14ac:dyDescent="0.25">
      <c r="D280">
        <f t="shared" si="9"/>
        <v>3.650000000000003</v>
      </c>
      <c r="E280" s="41">
        <f t="shared" si="8"/>
        <v>5.1046497434417964E-4</v>
      </c>
    </row>
    <row r="281" spans="4:5" x14ac:dyDescent="0.25">
      <c r="D281">
        <f t="shared" si="9"/>
        <v>3.7000000000000028</v>
      </c>
      <c r="E281" s="41">
        <f t="shared" si="8"/>
        <v>4.2478027055074731E-4</v>
      </c>
    </row>
    <row r="282" spans="4:5" x14ac:dyDescent="0.25">
      <c r="D282">
        <f t="shared" si="9"/>
        <v>3.7500000000000027</v>
      </c>
      <c r="E282" s="41">
        <f t="shared" si="8"/>
        <v>3.5259568236744199E-4</v>
      </c>
    </row>
    <row r="283" spans="4:5" x14ac:dyDescent="0.25">
      <c r="D283">
        <f t="shared" si="9"/>
        <v>3.8000000000000025</v>
      </c>
      <c r="E283" s="41">
        <f t="shared" si="8"/>
        <v>2.919469257914574E-4</v>
      </c>
    </row>
    <row r="284" spans="4:5" x14ac:dyDescent="0.25">
      <c r="D284">
        <f t="shared" si="9"/>
        <v>3.8500000000000023</v>
      </c>
      <c r="E284" s="41">
        <f t="shared" si="8"/>
        <v>2.4112658022599134E-4</v>
      </c>
    </row>
    <row r="285" spans="4:5" x14ac:dyDescent="0.25">
      <c r="D285">
        <f t="shared" si="9"/>
        <v>3.9000000000000021</v>
      </c>
      <c r="E285" s="41">
        <f t="shared" si="8"/>
        <v>1.9865547139277093E-4</v>
      </c>
    </row>
    <row r="286" spans="4:5" x14ac:dyDescent="0.25">
      <c r="D286">
        <f t="shared" si="9"/>
        <v>3.950000000000002</v>
      </c>
      <c r="E286" s="41">
        <f t="shared" si="8"/>
        <v>1.6325640876624082E-4</v>
      </c>
    </row>
    <row r="287" spans="4:5" x14ac:dyDescent="0.25">
      <c r="D287">
        <f t="shared" si="9"/>
        <v>4.0000000000000018</v>
      </c>
      <c r="E287" s="41">
        <f t="shared" si="8"/>
        <v>1.3383022576488442E-4</v>
      </c>
    </row>
    <row r="288" spans="4:5" x14ac:dyDescent="0.25">
      <c r="D288">
        <f t="shared" si="9"/>
        <v>4.0500000000000016</v>
      </c>
      <c r="E288" s="41">
        <f t="shared" si="8"/>
        <v>1.0943404343979977E-4</v>
      </c>
    </row>
    <row r="289" spans="4:5" x14ac:dyDescent="0.25">
      <c r="D289">
        <f t="shared" si="9"/>
        <v>4.1000000000000014</v>
      </c>
      <c r="E289" s="41">
        <f t="shared" si="8"/>
        <v>8.9261657177132304E-5</v>
      </c>
    </row>
    <row r="290" spans="4:5" x14ac:dyDescent="0.25">
      <c r="D290">
        <f t="shared" si="9"/>
        <v>4.1500000000000012</v>
      </c>
      <c r="E290" s="41">
        <f t="shared" si="8"/>
        <v>7.2625930302252066E-5</v>
      </c>
    </row>
    <row r="291" spans="4:5" x14ac:dyDescent="0.25">
      <c r="D291">
        <f t="shared" si="9"/>
        <v>4.2000000000000011</v>
      </c>
      <c r="E291" s="41">
        <f t="shared" si="8"/>
        <v>5.8943067756539645E-5</v>
      </c>
    </row>
    <row r="292" spans="4:5" x14ac:dyDescent="0.25">
      <c r="D292">
        <f t="shared" si="9"/>
        <v>4.2500000000000009</v>
      </c>
      <c r="E292" s="41">
        <f t="shared" si="8"/>
        <v>4.7718636541204782E-5</v>
      </c>
    </row>
    <row r="293" spans="4:5" x14ac:dyDescent="0.25">
      <c r="D293">
        <f t="shared" si="9"/>
        <v>4.3000000000000007</v>
      </c>
      <c r="E293" s="41">
        <f t="shared" si="8"/>
        <v>3.8535196742086994E-5</v>
      </c>
    </row>
    <row r="294" spans="4:5" x14ac:dyDescent="0.25">
      <c r="D294">
        <f t="shared" si="9"/>
        <v>4.3500000000000005</v>
      </c>
      <c r="E294" s="41">
        <f t="shared" si="8"/>
        <v>3.1041407057850158E-5</v>
      </c>
    </row>
    <row r="295" spans="4:5" x14ac:dyDescent="0.25">
      <c r="D295">
        <f t="shared" si="9"/>
        <v>4.4000000000000004</v>
      </c>
      <c r="E295" s="41">
        <f t="shared" si="8"/>
        <v>2.4942471290053535E-5</v>
      </c>
    </row>
    <row r="296" spans="4:5" x14ac:dyDescent="0.25">
      <c r="D296">
        <f t="shared" si="9"/>
        <v>4.45</v>
      </c>
      <c r="E296" s="41">
        <f t="shared" si="8"/>
        <v>1.9991796706922791E-5</v>
      </c>
    </row>
    <row r="297" spans="4:5" x14ac:dyDescent="0.25">
      <c r="D297">
        <f t="shared" si="9"/>
        <v>4.5</v>
      </c>
      <c r="E297" s="41">
        <f t="shared" si="8"/>
        <v>1.5983741106905475E-5</v>
      </c>
    </row>
    <row r="298" spans="4:5" x14ac:dyDescent="0.25">
      <c r="D298">
        <f t="shared" si="9"/>
        <v>4.55</v>
      </c>
      <c r="E298" s="41">
        <f t="shared" si="8"/>
        <v>1.2747332381833466E-5</v>
      </c>
    </row>
    <row r="299" spans="4:5" x14ac:dyDescent="0.25">
      <c r="D299">
        <f t="shared" si="9"/>
        <v>4.5999999999999996</v>
      </c>
      <c r="E299" s="41">
        <f t="shared" si="8"/>
        <v>1.0140852065486758E-5</v>
      </c>
    </row>
    <row r="300" spans="4:5" x14ac:dyDescent="0.25">
      <c r="D300">
        <f t="shared" si="9"/>
        <v>4.6499999999999995</v>
      </c>
      <c r="E300" s="41">
        <f t="shared" si="8"/>
        <v>8.0471824564923223E-6</v>
      </c>
    </row>
    <row r="301" spans="4:5" x14ac:dyDescent="0.25">
      <c r="D301">
        <f t="shared" si="9"/>
        <v>4.6999999999999993</v>
      </c>
      <c r="E301" s="41">
        <f t="shared" si="8"/>
        <v>6.3698251788671238E-6</v>
      </c>
    </row>
    <row r="302" spans="4:5" x14ac:dyDescent="0.25">
      <c r="D302">
        <f t="shared" si="9"/>
        <v>4.7499999999999991</v>
      </c>
      <c r="E302" s="41">
        <f t="shared" si="8"/>
        <v>5.0295072885924632E-6</v>
      </c>
    </row>
    <row r="303" spans="4:5" x14ac:dyDescent="0.25">
      <c r="D303">
        <f t="shared" si="9"/>
        <v>4.7999999999999989</v>
      </c>
      <c r="E303" s="41">
        <f t="shared" si="8"/>
        <v>3.9612990910320965E-6</v>
      </c>
    </row>
    <row r="304" spans="4:5" x14ac:dyDescent="0.25">
      <c r="D304">
        <f t="shared" si="9"/>
        <v>4.8499999999999988</v>
      </c>
      <c r="E304" s="41">
        <f t="shared" si="8"/>
        <v>3.1121755791489614E-6</v>
      </c>
    </row>
    <row r="305" spans="4:5" x14ac:dyDescent="0.25">
      <c r="D305">
        <f t="shared" si="9"/>
        <v>4.8999999999999986</v>
      </c>
      <c r="E305" s="41">
        <f t="shared" si="8"/>
        <v>2.4389607458933738E-6</v>
      </c>
    </row>
    <row r="306" spans="4:5" x14ac:dyDescent="0.25">
      <c r="D306">
        <f t="shared" si="9"/>
        <v>4.9499999999999984</v>
      </c>
      <c r="E306" s="41">
        <f t="shared" si="8"/>
        <v>1.9066009031228277E-6</v>
      </c>
    </row>
    <row r="307" spans="4:5" x14ac:dyDescent="0.25">
      <c r="D307">
        <f t="shared" si="9"/>
        <v>4.9999999999999982</v>
      </c>
      <c r="E307" s="41">
        <f t="shared" si="8"/>
        <v>1.486719514734311E-6</v>
      </c>
    </row>
    <row r="308" spans="4:5" x14ac:dyDescent="0.25">
      <c r="D308">
        <f t="shared" si="9"/>
        <v>5.049999999999998</v>
      </c>
      <c r="E308" s="41">
        <f t="shared" si="8"/>
        <v>1.1564119035797936E-6</v>
      </c>
    </row>
    <row r="309" spans="4:5" x14ac:dyDescent="0.25">
      <c r="D309">
        <f t="shared" si="9"/>
        <v>5.0999999999999979</v>
      </c>
      <c r="E309" s="41">
        <f t="shared" si="8"/>
        <v>8.9724351623834327E-7</v>
      </c>
    </row>
    <row r="310" spans="4:5" x14ac:dyDescent="0.25">
      <c r="D310">
        <f t="shared" si="9"/>
        <v>5.1499999999999977</v>
      </c>
      <c r="E310" s="41">
        <f t="shared" si="8"/>
        <v>6.9442023538554377E-7</v>
      </c>
    </row>
    <row r="311" spans="4:5" x14ac:dyDescent="0.25">
      <c r="D311">
        <f t="shared" si="9"/>
        <v>5.1999999999999975</v>
      </c>
      <c r="E311" s="41">
        <f t="shared" si="8"/>
        <v>5.3610353446976897E-7</v>
      </c>
    </row>
    <row r="312" spans="4:5" x14ac:dyDescent="0.25">
      <c r="D312">
        <f t="shared" si="9"/>
        <v>5.2499999999999973</v>
      </c>
      <c r="E312" s="41">
        <f t="shared" si="8"/>
        <v>4.1284709886300577E-7</v>
      </c>
    </row>
    <row r="313" spans="4:5" x14ac:dyDescent="0.25">
      <c r="D313">
        <f t="shared" si="9"/>
        <v>5.2999999999999972</v>
      </c>
      <c r="E313" s="41">
        <f t="shared" si="8"/>
        <v>3.1713492167160204E-7</v>
      </c>
    </row>
    <row r="314" spans="4:5" x14ac:dyDescent="0.25">
      <c r="D314">
        <f t="shared" si="9"/>
        <v>5.349999999999997</v>
      </c>
      <c r="E314" s="41">
        <f t="shared" si="8"/>
        <v>2.43003854108057E-7</v>
      </c>
    </row>
    <row r="315" spans="4:5" x14ac:dyDescent="0.25">
      <c r="D315">
        <f t="shared" si="9"/>
        <v>5.3999999999999968</v>
      </c>
      <c r="E315" s="41">
        <f t="shared" si="8"/>
        <v>1.8573618445553259E-7</v>
      </c>
    </row>
    <row r="316" spans="4:5" x14ac:dyDescent="0.25">
      <c r="D316">
        <f t="shared" si="9"/>
        <v>5.4499999999999966</v>
      </c>
      <c r="E316" s="41">
        <f t="shared" si="8"/>
        <v>1.4161007130161454E-7</v>
      </c>
    </row>
    <row r="317" spans="4:5" x14ac:dyDescent="0.25">
      <c r="D317">
        <f t="shared" si="9"/>
        <v>5.4999999999999964</v>
      </c>
      <c r="E317" s="41">
        <f t="shared" si="8"/>
        <v>1.0769760042543488E-7</v>
      </c>
    </row>
    <row r="318" spans="4:5" x14ac:dyDescent="0.25">
      <c r="D318">
        <f t="shared" si="9"/>
        <v>5.5499999999999963</v>
      </c>
      <c r="E318" s="41">
        <f t="shared" si="8"/>
        <v>8.1701903785433791E-8</v>
      </c>
    </row>
    <row r="319" spans="4:5" x14ac:dyDescent="0.25">
      <c r="D319">
        <f t="shared" si="9"/>
        <v>5.5999999999999961</v>
      </c>
      <c r="E319" s="41">
        <f t="shared" si="8"/>
        <v>6.1826205001659777E-8</v>
      </c>
    </row>
    <row r="320" spans="4:5" x14ac:dyDescent="0.25">
      <c r="D320">
        <f t="shared" si="9"/>
        <v>5.6499999999999959</v>
      </c>
      <c r="E320" s="41">
        <f t="shared" si="8"/>
        <v>4.6668867975943725E-8</v>
      </c>
    </row>
    <row r="321" spans="4:5" x14ac:dyDescent="0.25">
      <c r="D321">
        <f t="shared" si="9"/>
        <v>5.6999999999999957</v>
      </c>
      <c r="E321" s="41">
        <f t="shared" si="8"/>
        <v>3.5139550948205214E-8</v>
      </c>
    </row>
    <row r="322" spans="4:5" x14ac:dyDescent="0.25">
      <c r="D322">
        <f t="shared" si="9"/>
        <v>5.7499999999999956</v>
      </c>
      <c r="E322" s="41">
        <f t="shared" si="8"/>
        <v>2.639243203570639E-8</v>
      </c>
    </row>
    <row r="323" spans="4:5" x14ac:dyDescent="0.25">
      <c r="D323">
        <f t="shared" si="9"/>
        <v>5.7999999999999954</v>
      </c>
      <c r="E323" s="41">
        <f t="shared" si="8"/>
        <v>1.9773196406245234E-8</v>
      </c>
    </row>
    <row r="324" spans="4:5" x14ac:dyDescent="0.25">
      <c r="D324">
        <f t="shared" si="9"/>
        <v>5.8499999999999952</v>
      </c>
      <c r="E324" s="41">
        <f t="shared" si="8"/>
        <v>1.4777079586480421E-8</v>
      </c>
    </row>
    <row r="325" spans="4:5" x14ac:dyDescent="0.25">
      <c r="D325">
        <f t="shared" si="9"/>
        <v>5.899999999999995</v>
      </c>
      <c r="E325" s="41">
        <f t="shared" si="8"/>
        <v>1.1015763624682661E-8</v>
      </c>
    </row>
    <row r="326" spans="4:5" x14ac:dyDescent="0.25">
      <c r="D326">
        <f t="shared" si="9"/>
        <v>5.9499999999999948</v>
      </c>
      <c r="E326" s="41">
        <f t="shared" si="8"/>
        <v>8.191338403479435E-9</v>
      </c>
    </row>
    <row r="327" spans="4:5" x14ac:dyDescent="0.25">
      <c r="D327">
        <f t="shared" si="9"/>
        <v>5.9999999999999947</v>
      </c>
      <c r="E327" s="41">
        <f t="shared" si="8"/>
        <v>6.0758828498234805E-9</v>
      </c>
    </row>
    <row r="328" spans="4:5" x14ac:dyDescent="0.25">
      <c r="D328">
        <f t="shared" si="9"/>
        <v>6.0499999999999945</v>
      </c>
      <c r="E328" s="41">
        <f t="shared" ref="E328:E391" si="10">_xlfn.NORM.DIST(D328,$F$1,$F$2,FALSE)</f>
        <v>4.4955018310133886E-9</v>
      </c>
    </row>
    <row r="329" spans="4:5" x14ac:dyDescent="0.25">
      <c r="D329">
        <f t="shared" ref="D329:D392" si="11">D328+0.05</f>
        <v>6.0999999999999943</v>
      </c>
      <c r="E329" s="41">
        <f t="shared" si="10"/>
        <v>3.3178842435474112E-9</v>
      </c>
    </row>
    <row r="330" spans="4:5" x14ac:dyDescent="0.25">
      <c r="D330">
        <f t="shared" si="11"/>
        <v>6.1499999999999941</v>
      </c>
      <c r="E330" s="41">
        <f t="shared" si="10"/>
        <v>2.44263482680714E-9</v>
      </c>
    </row>
    <row r="331" spans="4:5" x14ac:dyDescent="0.25">
      <c r="D331">
        <f t="shared" si="11"/>
        <v>6.199999999999994</v>
      </c>
      <c r="E331" s="41">
        <f t="shared" si="10"/>
        <v>1.7937839079641497E-9</v>
      </c>
    </row>
    <row r="332" spans="4:5" x14ac:dyDescent="0.25">
      <c r="D332">
        <f t="shared" si="11"/>
        <v>6.2499999999999938</v>
      </c>
      <c r="E332" s="41">
        <f t="shared" si="10"/>
        <v>1.3140018181559353E-9</v>
      </c>
    </row>
    <row r="333" spans="4:5" x14ac:dyDescent="0.25">
      <c r="D333">
        <f t="shared" si="11"/>
        <v>6.2999999999999936</v>
      </c>
      <c r="E333" s="41">
        <f t="shared" si="10"/>
        <v>9.6014333703127106E-10</v>
      </c>
    </row>
    <row r="334" spans="4:5" x14ac:dyDescent="0.25">
      <c r="D334">
        <f t="shared" si="11"/>
        <v>6.3499999999999934</v>
      </c>
      <c r="E334" s="41">
        <f t="shared" si="10"/>
        <v>6.9982659485800771E-10</v>
      </c>
    </row>
    <row r="335" spans="4:5" x14ac:dyDescent="0.25">
      <c r="D335">
        <f t="shared" si="11"/>
        <v>6.3999999999999932</v>
      </c>
      <c r="E335" s="41">
        <f t="shared" si="10"/>
        <v>5.0881402816452736E-10</v>
      </c>
    </row>
    <row r="336" spans="4:5" x14ac:dyDescent="0.25">
      <c r="D336">
        <f t="shared" si="11"/>
        <v>6.4499999999999931</v>
      </c>
      <c r="E336" s="41">
        <f t="shared" si="10"/>
        <v>3.6901326161247243E-10</v>
      </c>
    </row>
    <row r="337" spans="4:5" x14ac:dyDescent="0.25">
      <c r="D337">
        <f t="shared" si="11"/>
        <v>6.4999999999999929</v>
      </c>
      <c r="E337" s="41">
        <f t="shared" si="10"/>
        <v>2.6695566147629755E-10</v>
      </c>
    </row>
    <row r="338" spans="4:5" x14ac:dyDescent="0.25">
      <c r="D338">
        <f t="shared" si="11"/>
        <v>6.5499999999999927</v>
      </c>
      <c r="E338" s="41">
        <f t="shared" si="10"/>
        <v>1.9264181479360018E-10</v>
      </c>
    </row>
    <row r="339" spans="4:5" x14ac:dyDescent="0.25">
      <c r="D339">
        <f t="shared" si="11"/>
        <v>6.5999999999999925</v>
      </c>
      <c r="E339" s="41">
        <f t="shared" si="10"/>
        <v>1.3866799941653813E-10</v>
      </c>
    </row>
    <row r="340" spans="4:5" x14ac:dyDescent="0.25">
      <c r="D340">
        <f t="shared" si="11"/>
        <v>6.6499999999999924</v>
      </c>
      <c r="E340" s="41">
        <f t="shared" si="10"/>
        <v>9.9567179054975346E-11</v>
      </c>
    </row>
    <row r="341" spans="4:5" x14ac:dyDescent="0.25">
      <c r="D341">
        <f t="shared" si="11"/>
        <v>6.6999999999999922</v>
      </c>
      <c r="E341" s="41">
        <f t="shared" si="10"/>
        <v>7.1313281239964564E-11</v>
      </c>
    </row>
    <row r="342" spans="4:5" x14ac:dyDescent="0.25">
      <c r="D342">
        <f t="shared" si="11"/>
        <v>6.749999999999992</v>
      </c>
      <c r="E342" s="41">
        <f t="shared" si="10"/>
        <v>5.094937958843955E-11</v>
      </c>
    </row>
    <row r="343" spans="4:5" x14ac:dyDescent="0.25">
      <c r="D343">
        <f t="shared" si="11"/>
        <v>6.7999999999999918</v>
      </c>
      <c r="E343" s="41">
        <f t="shared" si="10"/>
        <v>3.6309615017919943E-11</v>
      </c>
    </row>
    <row r="344" spans="4:5" x14ac:dyDescent="0.25">
      <c r="D344">
        <f t="shared" si="11"/>
        <v>6.8499999999999917</v>
      </c>
      <c r="E344" s="41">
        <f t="shared" si="10"/>
        <v>2.5811821449988105E-11</v>
      </c>
    </row>
    <row r="345" spans="4:5" x14ac:dyDescent="0.25">
      <c r="D345">
        <f t="shared" si="11"/>
        <v>6.8999999999999915</v>
      </c>
      <c r="E345" s="41">
        <f t="shared" si="10"/>
        <v>1.8303322170156819E-11</v>
      </c>
    </row>
    <row r="346" spans="4:5" x14ac:dyDescent="0.25">
      <c r="D346">
        <f t="shared" si="11"/>
        <v>6.9499999999999913</v>
      </c>
      <c r="E346" s="41">
        <f t="shared" si="10"/>
        <v>1.2946591938319958E-11</v>
      </c>
    </row>
    <row r="347" spans="4:5" x14ac:dyDescent="0.25">
      <c r="D347">
        <f t="shared" si="11"/>
        <v>6.9999999999999911</v>
      </c>
      <c r="E347" s="41">
        <f t="shared" si="10"/>
        <v>9.1347204083651785E-12</v>
      </c>
    </row>
    <row r="348" spans="4:5" x14ac:dyDescent="0.25">
      <c r="D348">
        <f t="shared" si="11"/>
        <v>7.0499999999999909</v>
      </c>
      <c r="E348" s="41">
        <f t="shared" si="10"/>
        <v>6.4290872907540567E-12</v>
      </c>
    </row>
    <row r="349" spans="4:5" x14ac:dyDescent="0.25">
      <c r="D349">
        <f t="shared" si="11"/>
        <v>7.0999999999999908</v>
      </c>
      <c r="E349" s="41">
        <f t="shared" si="10"/>
        <v>4.5135436772058066E-12</v>
      </c>
    </row>
    <row r="350" spans="4:5" x14ac:dyDescent="0.25">
      <c r="D350">
        <f t="shared" si="11"/>
        <v>7.1499999999999906</v>
      </c>
      <c r="E350" s="41">
        <f t="shared" si="10"/>
        <v>3.1608234614692775E-12</v>
      </c>
    </row>
    <row r="351" spans="4:5" x14ac:dyDescent="0.25">
      <c r="D351">
        <f t="shared" si="11"/>
        <v>7.1999999999999904</v>
      </c>
      <c r="E351" s="41">
        <f t="shared" si="10"/>
        <v>2.2079899631372964E-12</v>
      </c>
    </row>
    <row r="352" spans="4:5" x14ac:dyDescent="0.25">
      <c r="D352">
        <f t="shared" si="11"/>
        <v>7.2499999999999902</v>
      </c>
      <c r="E352" s="41">
        <f t="shared" si="10"/>
        <v>1.5385379505613843E-12</v>
      </c>
    </row>
    <row r="353" spans="4:5" x14ac:dyDescent="0.25">
      <c r="D353">
        <f t="shared" si="11"/>
        <v>7.2999999999999901</v>
      </c>
      <c r="E353" s="41">
        <f t="shared" si="10"/>
        <v>1.0693837871542399E-12</v>
      </c>
    </row>
    <row r="354" spans="4:5" x14ac:dyDescent="0.25">
      <c r="D354">
        <f t="shared" si="11"/>
        <v>7.3499999999999899</v>
      </c>
      <c r="E354" s="41">
        <f t="shared" si="10"/>
        <v>7.4143526997048885E-13</v>
      </c>
    </row>
    <row r="355" spans="4:5" x14ac:dyDescent="0.25">
      <c r="D355">
        <f t="shared" si="11"/>
        <v>7.3999999999999897</v>
      </c>
      <c r="E355" s="41">
        <f t="shared" si="10"/>
        <v>5.1277536367970638E-13</v>
      </c>
    </row>
    <row r="356" spans="4:5" x14ac:dyDescent="0.25">
      <c r="D356">
        <f t="shared" si="11"/>
        <v>7.4499999999999895</v>
      </c>
      <c r="E356" s="41">
        <f t="shared" si="10"/>
        <v>3.5374908476101699E-13</v>
      </c>
    </row>
    <row r="357" spans="4:5" x14ac:dyDescent="0.25">
      <c r="D357">
        <f t="shared" si="11"/>
        <v>7.4999999999999893</v>
      </c>
      <c r="E357" s="41">
        <f t="shared" si="10"/>
        <v>2.4343205330292004E-13</v>
      </c>
    </row>
    <row r="358" spans="4:5" x14ac:dyDescent="0.25">
      <c r="D358">
        <f t="shared" si="11"/>
        <v>7.5499999999999892</v>
      </c>
      <c r="E358" s="41">
        <f t="shared" si="10"/>
        <v>1.6709923570385119E-13</v>
      </c>
    </row>
    <row r="359" spans="4:5" x14ac:dyDescent="0.25">
      <c r="D359">
        <f t="shared" si="11"/>
        <v>7.599999999999989</v>
      </c>
      <c r="E359" s="41">
        <f t="shared" si="10"/>
        <v>1.1441564901802304E-13</v>
      </c>
    </row>
    <row r="360" spans="4:5" x14ac:dyDescent="0.25">
      <c r="D360">
        <f t="shared" si="11"/>
        <v>7.6499999999999888</v>
      </c>
      <c r="E360" s="41">
        <f t="shared" si="10"/>
        <v>7.8146702517706908E-14</v>
      </c>
    </row>
    <row r="361" spans="4:5" x14ac:dyDescent="0.25">
      <c r="D361">
        <f t="shared" si="11"/>
        <v>7.6999999999999886</v>
      </c>
      <c r="E361" s="41">
        <f t="shared" si="10"/>
        <v>5.3241483722534351E-14</v>
      </c>
    </row>
    <row r="362" spans="4:5" x14ac:dyDescent="0.25">
      <c r="D362">
        <f t="shared" si="11"/>
        <v>7.7499999999999885</v>
      </c>
      <c r="E362" s="41">
        <f t="shared" si="10"/>
        <v>3.6182944511128385E-14</v>
      </c>
    </row>
    <row r="363" spans="4:5" x14ac:dyDescent="0.25">
      <c r="D363">
        <f t="shared" si="11"/>
        <v>7.7999999999999883</v>
      </c>
      <c r="E363" s="41">
        <f t="shared" si="10"/>
        <v>2.4528552856966504E-14</v>
      </c>
    </row>
    <row r="364" spans="4:5" x14ac:dyDescent="0.25">
      <c r="D364">
        <f t="shared" si="11"/>
        <v>7.8499999999999881</v>
      </c>
      <c r="E364" s="41">
        <f t="shared" si="10"/>
        <v>1.6586479270624692E-14</v>
      </c>
    </row>
    <row r="365" spans="4:5" x14ac:dyDescent="0.25">
      <c r="D365">
        <f t="shared" si="11"/>
        <v>7.8999999999999879</v>
      </c>
      <c r="E365" s="41">
        <f t="shared" si="10"/>
        <v>1.118795621435289E-14</v>
      </c>
    </row>
    <row r="366" spans="4:5" x14ac:dyDescent="0.25">
      <c r="D366">
        <f t="shared" si="11"/>
        <v>7.9499999999999877</v>
      </c>
      <c r="E366" s="41">
        <f t="shared" si="10"/>
        <v>7.5276872890317367E-15</v>
      </c>
    </row>
    <row r="367" spans="4:5" x14ac:dyDescent="0.25">
      <c r="D367">
        <f t="shared" si="11"/>
        <v>7.9999999999999876</v>
      </c>
      <c r="E367" s="41">
        <f t="shared" si="10"/>
        <v>5.0522710835373952E-15</v>
      </c>
    </row>
    <row r="368" spans="4:5" x14ac:dyDescent="0.25">
      <c r="D368">
        <f t="shared" si="11"/>
        <v>8.0499999999999883</v>
      </c>
      <c r="E368" s="41">
        <f t="shared" si="10"/>
        <v>3.3824079317789914E-15</v>
      </c>
    </row>
    <row r="369" spans="4:5" x14ac:dyDescent="0.25">
      <c r="D369">
        <f t="shared" si="11"/>
        <v>8.099999999999989</v>
      </c>
      <c r="E369" s="41">
        <f t="shared" si="10"/>
        <v>2.2588094031545118E-15</v>
      </c>
    </row>
    <row r="370" spans="4:5" x14ac:dyDescent="0.25">
      <c r="D370">
        <f t="shared" si="11"/>
        <v>8.1499999999999897</v>
      </c>
      <c r="E370" s="41">
        <f t="shared" si="10"/>
        <v>1.504691451708326E-15</v>
      </c>
    </row>
    <row r="371" spans="4:5" x14ac:dyDescent="0.25">
      <c r="D371">
        <f t="shared" si="11"/>
        <v>8.1999999999999904</v>
      </c>
      <c r="E371" s="41">
        <f t="shared" si="10"/>
        <v>9.9983787484979603E-16</v>
      </c>
    </row>
    <row r="372" spans="4:5" x14ac:dyDescent="0.25">
      <c r="D372">
        <f t="shared" si="11"/>
        <v>8.2499999999999911</v>
      </c>
      <c r="E372" s="41">
        <f t="shared" si="10"/>
        <v>6.6271374559692226E-16</v>
      </c>
    </row>
    <row r="373" spans="4:5" x14ac:dyDescent="0.25">
      <c r="D373">
        <f t="shared" si="11"/>
        <v>8.2999999999999918</v>
      </c>
      <c r="E373" s="41">
        <f t="shared" si="10"/>
        <v>4.3816394355096688E-16</v>
      </c>
    </row>
    <row r="374" spans="4:5" x14ac:dyDescent="0.25">
      <c r="D374">
        <f t="shared" si="11"/>
        <v>8.3499999999999925</v>
      </c>
      <c r="E374" s="41">
        <f t="shared" si="10"/>
        <v>2.8897585580300811E-16</v>
      </c>
    </row>
    <row r="375" spans="4:5" x14ac:dyDescent="0.25">
      <c r="D375">
        <f t="shared" si="11"/>
        <v>8.3999999999999932</v>
      </c>
      <c r="E375" s="41">
        <f t="shared" si="10"/>
        <v>1.9010815379080719E-16</v>
      </c>
    </row>
    <row r="376" spans="4:5" x14ac:dyDescent="0.25">
      <c r="D376">
        <f t="shared" si="11"/>
        <v>8.449999999999994</v>
      </c>
      <c r="E376" s="41">
        <f t="shared" si="10"/>
        <v>1.2475391796708069E-16</v>
      </c>
    </row>
    <row r="377" spans="4:5" x14ac:dyDescent="0.25">
      <c r="D377">
        <f t="shared" si="11"/>
        <v>8.4999999999999947</v>
      </c>
      <c r="E377" s="41">
        <f t="shared" si="10"/>
        <v>8.166235631669899E-17</v>
      </c>
    </row>
    <row r="378" spans="4:5" x14ac:dyDescent="0.25">
      <c r="D378">
        <f t="shared" si="11"/>
        <v>8.5499999999999954</v>
      </c>
      <c r="E378" s="41">
        <f t="shared" si="10"/>
        <v>5.3321687358236365E-17</v>
      </c>
    </row>
    <row r="379" spans="4:5" x14ac:dyDescent="0.25">
      <c r="D379">
        <f t="shared" si="11"/>
        <v>8.5999999999999961</v>
      </c>
      <c r="E379" s="41">
        <f t="shared" si="10"/>
        <v>3.4729627485663062E-17</v>
      </c>
    </row>
    <row r="380" spans="4:5" x14ac:dyDescent="0.25">
      <c r="D380">
        <f t="shared" si="11"/>
        <v>8.6499999999999968</v>
      </c>
      <c r="E380" s="41">
        <f t="shared" si="10"/>
        <v>2.2563716255206975E-17</v>
      </c>
    </row>
    <row r="381" spans="4:5" x14ac:dyDescent="0.25">
      <c r="D381">
        <f t="shared" si="11"/>
        <v>8.6999999999999975</v>
      </c>
      <c r="E381" s="41">
        <f t="shared" si="10"/>
        <v>1.4622963575006788E-17</v>
      </c>
    </row>
    <row r="382" spans="4:5" x14ac:dyDescent="0.25">
      <c r="D382">
        <f t="shared" si="11"/>
        <v>8.7499999999999982</v>
      </c>
      <c r="E382" s="41">
        <f t="shared" si="10"/>
        <v>9.4531038819029871E-18</v>
      </c>
    </row>
    <row r="383" spans="4:5" x14ac:dyDescent="0.25">
      <c r="D383">
        <f t="shared" si="11"/>
        <v>8.7999999999999989</v>
      </c>
      <c r="E383" s="41">
        <f t="shared" si="10"/>
        <v>6.0957581295625051E-18</v>
      </c>
    </row>
    <row r="384" spans="4:5" x14ac:dyDescent="0.25">
      <c r="D384">
        <f t="shared" si="11"/>
        <v>8.85</v>
      </c>
      <c r="E384" s="41">
        <f t="shared" si="10"/>
        <v>3.9209859525641429E-18</v>
      </c>
    </row>
    <row r="385" spans="4:5" x14ac:dyDescent="0.25">
      <c r="D385">
        <f t="shared" si="11"/>
        <v>8.9</v>
      </c>
      <c r="E385" s="41">
        <f t="shared" si="10"/>
        <v>2.5158057769514047E-18</v>
      </c>
    </row>
    <row r="386" spans="4:5" x14ac:dyDescent="0.25">
      <c r="D386">
        <f t="shared" si="11"/>
        <v>8.9500000000000011</v>
      </c>
      <c r="E386" s="41">
        <f t="shared" si="10"/>
        <v>1.6101754378815767E-18</v>
      </c>
    </row>
    <row r="387" spans="4:5" x14ac:dyDescent="0.25">
      <c r="D387">
        <f t="shared" si="11"/>
        <v>9.0000000000000018</v>
      </c>
      <c r="E387" s="41">
        <f t="shared" si="10"/>
        <v>1.027977357166877E-18</v>
      </c>
    </row>
    <row r="388" spans="4:5" x14ac:dyDescent="0.25">
      <c r="D388">
        <f t="shared" si="11"/>
        <v>9.0500000000000025</v>
      </c>
      <c r="E388" s="41">
        <f t="shared" si="10"/>
        <v>6.5464847990217442E-19</v>
      </c>
    </row>
    <row r="389" spans="4:5" x14ac:dyDescent="0.25">
      <c r="D389">
        <f t="shared" si="11"/>
        <v>9.1000000000000032</v>
      </c>
      <c r="E389" s="41">
        <f t="shared" si="10"/>
        <v>4.1585989791150129E-19</v>
      </c>
    </row>
    <row r="390" spans="4:5" x14ac:dyDescent="0.25">
      <c r="D390">
        <f t="shared" si="11"/>
        <v>9.1500000000000039</v>
      </c>
      <c r="E390" s="41">
        <f t="shared" si="10"/>
        <v>2.635118713874193E-19</v>
      </c>
    </row>
    <row r="391" spans="4:5" x14ac:dyDescent="0.25">
      <c r="D391">
        <f t="shared" si="11"/>
        <v>9.2000000000000046</v>
      </c>
      <c r="E391" s="41">
        <f t="shared" si="10"/>
        <v>1.6655880323798462E-19</v>
      </c>
    </row>
    <row r="392" spans="4:5" x14ac:dyDescent="0.25">
      <c r="D392">
        <f t="shared" si="11"/>
        <v>9.2500000000000053</v>
      </c>
      <c r="E392" s="41">
        <f t="shared" ref="E392:E407" si="12">_xlfn.NORM.DIST(D392,$F$1,$F$2,FALSE)</f>
        <v>1.0501449829969847E-19</v>
      </c>
    </row>
    <row r="393" spans="4:5" x14ac:dyDescent="0.25">
      <c r="D393">
        <f t="shared" ref="D393:D407" si="13">D392+0.05</f>
        <v>9.300000000000006</v>
      </c>
      <c r="E393" s="41">
        <f t="shared" si="12"/>
        <v>6.6045798607389797E-20</v>
      </c>
    </row>
    <row r="394" spans="4:5" x14ac:dyDescent="0.25">
      <c r="D394">
        <f t="shared" si="13"/>
        <v>9.3500000000000068</v>
      </c>
      <c r="E394" s="41">
        <f t="shared" si="12"/>
        <v>4.1433859946957661E-20</v>
      </c>
    </row>
    <row r="395" spans="4:5" x14ac:dyDescent="0.25">
      <c r="D395">
        <f t="shared" si="13"/>
        <v>9.4000000000000075</v>
      </c>
      <c r="E395" s="41">
        <f t="shared" si="12"/>
        <v>2.5928647011002047E-20</v>
      </c>
    </row>
    <row r="396" spans="4:5" x14ac:dyDescent="0.25">
      <c r="D396">
        <f t="shared" si="13"/>
        <v>9.4500000000000082</v>
      </c>
      <c r="E396" s="41">
        <f t="shared" si="12"/>
        <v>1.6185219021628003E-20</v>
      </c>
    </row>
    <row r="397" spans="4:5" x14ac:dyDescent="0.25">
      <c r="D397">
        <f t="shared" si="13"/>
        <v>9.5000000000000089</v>
      </c>
      <c r="E397" s="41">
        <f t="shared" si="12"/>
        <v>1.0077935394299151E-20</v>
      </c>
    </row>
    <row r="398" spans="4:5" x14ac:dyDescent="0.25">
      <c r="D398">
        <f t="shared" si="13"/>
        <v>9.5500000000000096</v>
      </c>
      <c r="E398" s="41">
        <f t="shared" si="12"/>
        <v>6.2594881692595681E-21</v>
      </c>
    </row>
    <row r="399" spans="4:5" x14ac:dyDescent="0.25">
      <c r="D399">
        <f t="shared" si="13"/>
        <v>9.6000000000000103</v>
      </c>
      <c r="E399" s="41">
        <f t="shared" si="12"/>
        <v>3.8781119317465755E-21</v>
      </c>
    </row>
    <row r="400" spans="4:5" x14ac:dyDescent="0.25">
      <c r="D400">
        <f t="shared" si="13"/>
        <v>9.650000000000011</v>
      </c>
      <c r="E400" s="41">
        <f t="shared" si="12"/>
        <v>2.3967134898548304E-21</v>
      </c>
    </row>
    <row r="401" spans="4:5" x14ac:dyDescent="0.25">
      <c r="D401">
        <f t="shared" si="13"/>
        <v>9.7000000000000117</v>
      </c>
      <c r="E401" s="41">
        <f t="shared" si="12"/>
        <v>1.4774954927040865E-21</v>
      </c>
    </row>
    <row r="402" spans="4:5" x14ac:dyDescent="0.25">
      <c r="D402">
        <f t="shared" si="13"/>
        <v>9.7500000000000124</v>
      </c>
      <c r="E402" s="41">
        <f t="shared" si="12"/>
        <v>9.085534311975567E-22</v>
      </c>
    </row>
    <row r="403" spans="4:5" x14ac:dyDescent="0.25">
      <c r="D403">
        <f t="shared" si="13"/>
        <v>9.8000000000000131</v>
      </c>
      <c r="E403" s="41">
        <f t="shared" si="12"/>
        <v>5.5730000227200179E-22</v>
      </c>
    </row>
    <row r="404" spans="4:5" x14ac:dyDescent="0.25">
      <c r="D404">
        <f t="shared" si="13"/>
        <v>9.8500000000000139</v>
      </c>
      <c r="E404" s="41">
        <f t="shared" si="12"/>
        <v>3.409901866279583E-22</v>
      </c>
    </row>
    <row r="405" spans="4:5" x14ac:dyDescent="0.25">
      <c r="D405">
        <f t="shared" si="13"/>
        <v>9.9000000000000146</v>
      </c>
      <c r="E405" s="41">
        <f t="shared" si="12"/>
        <v>2.0811768202025288E-22</v>
      </c>
    </row>
    <row r="406" spans="4:5" x14ac:dyDescent="0.25">
      <c r="D406">
        <f t="shared" si="13"/>
        <v>9.9500000000000153</v>
      </c>
      <c r="E406" s="41">
        <f t="shared" si="12"/>
        <v>1.2670400521820448E-22</v>
      </c>
    </row>
    <row r="407" spans="4:5" x14ac:dyDescent="0.25">
      <c r="D407">
        <f t="shared" si="13"/>
        <v>10.000000000000016</v>
      </c>
      <c r="E407" s="41">
        <f t="shared" si="12"/>
        <v>7.6945986267052162E-23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702E-5D42-41AC-871A-E665C0B025C0}">
  <dimension ref="A1:J101"/>
  <sheetViews>
    <sheetView topLeftCell="F1" workbookViewId="0">
      <selection activeCell="V7" sqref="V7"/>
    </sheetView>
  </sheetViews>
  <sheetFormatPr defaultRowHeight="15" x14ac:dyDescent="0.25"/>
  <cols>
    <col min="2" max="2" width="12.5703125" bestFit="1" customWidth="1"/>
    <col min="5" max="5" width="25.28515625" bestFit="1" customWidth="1"/>
    <col min="10" max="10" width="10.85546875" bestFit="1" customWidth="1"/>
  </cols>
  <sheetData>
    <row r="1" spans="1:10" ht="15.75" thickBot="1" x14ac:dyDescent="0.3">
      <c r="A1" t="s">
        <v>4</v>
      </c>
      <c r="B1" s="9" t="s">
        <v>5</v>
      </c>
      <c r="C1" t="s">
        <v>6</v>
      </c>
      <c r="H1" t="s">
        <v>18</v>
      </c>
      <c r="I1" t="s">
        <v>19</v>
      </c>
      <c r="J1" t="s">
        <v>20</v>
      </c>
    </row>
    <row r="2" spans="1:10" ht="15.75" thickTop="1" x14ac:dyDescent="0.25">
      <c r="A2">
        <v>1</v>
      </c>
      <c r="B2" s="10">
        <v>29</v>
      </c>
      <c r="C2" s="13">
        <v>11</v>
      </c>
      <c r="E2" s="19" t="s">
        <v>10</v>
      </c>
      <c r="F2" s="20">
        <f>MIN(C2:C101)</f>
        <v>11</v>
      </c>
      <c r="H2" s="1">
        <v>1</v>
      </c>
      <c r="I2" s="1">
        <f>$C$2+H2*$F$8</f>
        <v>21</v>
      </c>
      <c r="J2">
        <f t="array" ref="J2:J11">FREQUENCY(C2:C101,I2:I11)</f>
        <v>8</v>
      </c>
    </row>
    <row r="3" spans="1:10" x14ac:dyDescent="0.25">
      <c r="A3">
        <v>2</v>
      </c>
      <c r="B3" s="10">
        <v>88</v>
      </c>
      <c r="C3" s="13">
        <v>14</v>
      </c>
      <c r="E3" s="21" t="s">
        <v>11</v>
      </c>
      <c r="F3" s="22">
        <f>MAX(C2:C101)</f>
        <v>109</v>
      </c>
      <c r="H3" s="1">
        <f t="shared" ref="H3:H11" si="0">H2+1</f>
        <v>2</v>
      </c>
      <c r="I3" s="1">
        <f>$C$2+H3*$F$8</f>
        <v>31</v>
      </c>
      <c r="J3">
        <v>9</v>
      </c>
    </row>
    <row r="4" spans="1:10" x14ac:dyDescent="0.25">
      <c r="A4">
        <v>3</v>
      </c>
      <c r="B4" s="10">
        <v>11</v>
      </c>
      <c r="C4" s="13">
        <v>16</v>
      </c>
      <c r="E4" s="21" t="s">
        <v>12</v>
      </c>
      <c r="F4" s="22">
        <f>AVERAGE(C2:C101)</f>
        <v>65.150000000000006</v>
      </c>
      <c r="H4" s="1">
        <f t="shared" si="0"/>
        <v>3</v>
      </c>
      <c r="I4" s="1">
        <f>$C$2+H4*$F$8</f>
        <v>41</v>
      </c>
      <c r="J4">
        <v>6</v>
      </c>
    </row>
    <row r="5" spans="1:10" x14ac:dyDescent="0.25">
      <c r="A5">
        <v>4</v>
      </c>
      <c r="B5" s="10">
        <v>63</v>
      </c>
      <c r="C5" s="13">
        <v>16</v>
      </c>
      <c r="E5" s="21" t="s">
        <v>13</v>
      </c>
      <c r="F5" s="22">
        <f>COUNTA(C2:C101)</f>
        <v>100</v>
      </c>
      <c r="H5" s="1">
        <f t="shared" si="0"/>
        <v>4</v>
      </c>
      <c r="I5" s="1">
        <f t="shared" ref="I5:I11" si="1">$C$2+H5*$F$8</f>
        <v>51</v>
      </c>
      <c r="J5">
        <v>7</v>
      </c>
    </row>
    <row r="6" spans="1:10" x14ac:dyDescent="0.25">
      <c r="A6">
        <v>5</v>
      </c>
      <c r="B6" s="10">
        <v>27</v>
      </c>
      <c r="C6" s="13">
        <v>18</v>
      </c>
      <c r="E6" s="21" t="s">
        <v>14</v>
      </c>
      <c r="F6" s="22">
        <v>9.8000000000000007</v>
      </c>
      <c r="H6" s="1">
        <f t="shared" si="0"/>
        <v>5</v>
      </c>
      <c r="I6" s="1">
        <f t="shared" si="1"/>
        <v>61</v>
      </c>
      <c r="J6">
        <v>14</v>
      </c>
    </row>
    <row r="7" spans="1:10" x14ac:dyDescent="0.25">
      <c r="A7">
        <v>6</v>
      </c>
      <c r="B7" s="10">
        <v>73</v>
      </c>
      <c r="C7" s="13">
        <v>18</v>
      </c>
      <c r="E7" s="21" t="s">
        <v>15</v>
      </c>
      <c r="F7" s="22">
        <f>ROUNDUP(F6,0)</f>
        <v>10</v>
      </c>
      <c r="H7" s="1">
        <f t="shared" si="0"/>
        <v>6</v>
      </c>
      <c r="I7" s="1">
        <f t="shared" si="1"/>
        <v>71</v>
      </c>
      <c r="J7">
        <v>10</v>
      </c>
    </row>
    <row r="8" spans="1:10" x14ac:dyDescent="0.25">
      <c r="A8">
        <v>7</v>
      </c>
      <c r="B8" s="10">
        <v>72</v>
      </c>
      <c r="C8" s="13">
        <v>20</v>
      </c>
      <c r="E8" s="21" t="s">
        <v>16</v>
      </c>
      <c r="F8" s="22">
        <f>(F3-F2)/F6</f>
        <v>10</v>
      </c>
      <c r="H8" s="1">
        <f t="shared" si="0"/>
        <v>7</v>
      </c>
      <c r="I8" s="1">
        <f t="shared" si="1"/>
        <v>81</v>
      </c>
      <c r="J8">
        <v>14</v>
      </c>
    </row>
    <row r="9" spans="1:10" ht="15.75" thickBot="1" x14ac:dyDescent="0.3">
      <c r="A9">
        <v>8</v>
      </c>
      <c r="B9" s="10">
        <v>53</v>
      </c>
      <c r="C9" s="13">
        <v>20</v>
      </c>
      <c r="E9" s="23" t="s">
        <v>17</v>
      </c>
      <c r="F9" s="24">
        <f>_xlfn.STDEV.S(C2:C101)</f>
        <v>27.384053090007761</v>
      </c>
      <c r="H9" s="1">
        <f t="shared" si="0"/>
        <v>8</v>
      </c>
      <c r="I9" s="1">
        <f t="shared" si="1"/>
        <v>91</v>
      </c>
      <c r="J9">
        <v>13</v>
      </c>
    </row>
    <row r="10" spans="1:10" ht="15.75" thickTop="1" x14ac:dyDescent="0.25">
      <c r="A10">
        <v>9</v>
      </c>
      <c r="B10" s="10">
        <v>79</v>
      </c>
      <c r="C10" s="13">
        <v>25</v>
      </c>
      <c r="H10" s="1">
        <f t="shared" si="0"/>
        <v>9</v>
      </c>
      <c r="I10" s="1">
        <f t="shared" si="1"/>
        <v>101</v>
      </c>
      <c r="J10">
        <v>10</v>
      </c>
    </row>
    <row r="11" spans="1:10" x14ac:dyDescent="0.25">
      <c r="A11">
        <v>10</v>
      </c>
      <c r="B11" s="10">
        <v>44</v>
      </c>
      <c r="C11" s="13">
        <v>26</v>
      </c>
      <c r="H11" s="1">
        <f t="shared" si="0"/>
        <v>10</v>
      </c>
      <c r="I11" s="1">
        <f t="shared" si="1"/>
        <v>111</v>
      </c>
      <c r="J11">
        <v>9</v>
      </c>
    </row>
    <row r="12" spans="1:10" x14ac:dyDescent="0.25">
      <c r="A12">
        <v>11</v>
      </c>
      <c r="B12" s="10">
        <v>108</v>
      </c>
      <c r="C12" s="13">
        <v>27</v>
      </c>
      <c r="J12" s="9">
        <f>SUM(J2:J11)</f>
        <v>100</v>
      </c>
    </row>
    <row r="13" spans="1:10" x14ac:dyDescent="0.25">
      <c r="A13">
        <v>12</v>
      </c>
      <c r="B13" s="10">
        <v>20</v>
      </c>
      <c r="C13" s="13">
        <v>28</v>
      </c>
      <c r="E13" t="s">
        <v>18</v>
      </c>
    </row>
    <row r="14" spans="1:10" x14ac:dyDescent="0.25">
      <c r="A14">
        <v>13</v>
      </c>
      <c r="B14" s="10">
        <v>71</v>
      </c>
      <c r="C14" s="13">
        <v>28</v>
      </c>
      <c r="E14" t="s">
        <v>21</v>
      </c>
      <c r="J14" s="25" t="s">
        <v>24</v>
      </c>
    </row>
    <row r="15" spans="1:10" x14ac:dyDescent="0.25">
      <c r="A15">
        <v>14</v>
      </c>
      <c r="B15" s="10">
        <v>107</v>
      </c>
      <c r="C15" s="13">
        <v>29</v>
      </c>
    </row>
    <row r="16" spans="1:10" x14ac:dyDescent="0.25">
      <c r="A16">
        <v>15</v>
      </c>
      <c r="B16" s="10">
        <v>46</v>
      </c>
      <c r="C16" s="13">
        <v>29</v>
      </c>
      <c r="E16" t="s">
        <v>23</v>
      </c>
      <c r="J16" t="s">
        <v>25</v>
      </c>
    </row>
    <row r="17" spans="1:10" x14ac:dyDescent="0.25">
      <c r="A17">
        <v>16</v>
      </c>
      <c r="B17" s="10">
        <v>109</v>
      </c>
      <c r="C17" s="13">
        <v>31</v>
      </c>
      <c r="E17" t="s">
        <v>22</v>
      </c>
      <c r="J17" t="s">
        <v>26</v>
      </c>
    </row>
    <row r="18" spans="1:10" x14ac:dyDescent="0.25">
      <c r="A18">
        <v>17</v>
      </c>
      <c r="B18" s="10">
        <v>75</v>
      </c>
      <c r="C18" s="13">
        <v>31</v>
      </c>
      <c r="J18" t="s">
        <v>27</v>
      </c>
    </row>
    <row r="19" spans="1:10" x14ac:dyDescent="0.25">
      <c r="A19">
        <v>18</v>
      </c>
      <c r="B19" s="10">
        <v>88</v>
      </c>
      <c r="C19" s="13">
        <v>33</v>
      </c>
      <c r="J19" t="s">
        <v>28</v>
      </c>
    </row>
    <row r="20" spans="1:10" x14ac:dyDescent="0.25">
      <c r="A20">
        <v>19</v>
      </c>
      <c r="B20" s="10">
        <v>34</v>
      </c>
      <c r="C20" s="13">
        <v>34</v>
      </c>
      <c r="J20" t="s">
        <v>29</v>
      </c>
    </row>
    <row r="21" spans="1:10" x14ac:dyDescent="0.25">
      <c r="A21">
        <v>20</v>
      </c>
      <c r="B21" s="10">
        <v>35</v>
      </c>
      <c r="C21" s="13">
        <v>35</v>
      </c>
    </row>
    <row r="22" spans="1:10" x14ac:dyDescent="0.25">
      <c r="A22">
        <v>21</v>
      </c>
      <c r="B22" s="10">
        <v>79</v>
      </c>
      <c r="C22" s="13">
        <v>39</v>
      </c>
    </row>
    <row r="23" spans="1:10" x14ac:dyDescent="0.25">
      <c r="A23">
        <v>22</v>
      </c>
      <c r="B23" s="10">
        <v>48</v>
      </c>
      <c r="C23" s="13">
        <v>40</v>
      </c>
    </row>
    <row r="24" spans="1:10" x14ac:dyDescent="0.25">
      <c r="A24">
        <v>23</v>
      </c>
      <c r="B24" s="10">
        <v>56</v>
      </c>
      <c r="C24" s="13">
        <v>41</v>
      </c>
    </row>
    <row r="25" spans="1:10" x14ac:dyDescent="0.25">
      <c r="A25">
        <v>24</v>
      </c>
      <c r="B25" s="10">
        <v>86</v>
      </c>
      <c r="C25" s="13">
        <v>44</v>
      </c>
    </row>
    <row r="26" spans="1:10" x14ac:dyDescent="0.25">
      <c r="A26">
        <v>25</v>
      </c>
      <c r="B26" s="10">
        <v>68</v>
      </c>
      <c r="C26" s="13">
        <v>46</v>
      </c>
    </row>
    <row r="27" spans="1:10" x14ac:dyDescent="0.25">
      <c r="A27">
        <v>26</v>
      </c>
      <c r="B27" s="10">
        <v>55</v>
      </c>
      <c r="C27" s="13">
        <v>46</v>
      </c>
    </row>
    <row r="28" spans="1:10" x14ac:dyDescent="0.25">
      <c r="A28">
        <v>27</v>
      </c>
      <c r="B28" s="10">
        <v>95</v>
      </c>
      <c r="C28" s="13">
        <v>47</v>
      </c>
    </row>
    <row r="29" spans="1:10" x14ac:dyDescent="0.25">
      <c r="A29">
        <v>28</v>
      </c>
      <c r="B29" s="10">
        <v>31</v>
      </c>
      <c r="C29" s="13">
        <v>47</v>
      </c>
    </row>
    <row r="30" spans="1:10" x14ac:dyDescent="0.25">
      <c r="A30">
        <v>29</v>
      </c>
      <c r="B30" s="10">
        <v>40</v>
      </c>
      <c r="C30" s="13">
        <v>48</v>
      </c>
    </row>
    <row r="31" spans="1:10" x14ac:dyDescent="0.25">
      <c r="A31">
        <v>30</v>
      </c>
      <c r="B31" s="10">
        <v>54</v>
      </c>
      <c r="C31" s="13">
        <v>48</v>
      </c>
    </row>
    <row r="32" spans="1:10" x14ac:dyDescent="0.25">
      <c r="A32">
        <v>31</v>
      </c>
      <c r="B32" s="10">
        <v>57</v>
      </c>
      <c r="C32" s="13">
        <v>52</v>
      </c>
    </row>
    <row r="33" spans="1:3" x14ac:dyDescent="0.25">
      <c r="A33">
        <v>32</v>
      </c>
      <c r="B33" s="10">
        <v>55</v>
      </c>
      <c r="C33" s="13">
        <v>53</v>
      </c>
    </row>
    <row r="34" spans="1:3" x14ac:dyDescent="0.25">
      <c r="A34">
        <v>33</v>
      </c>
      <c r="B34" s="10">
        <v>67</v>
      </c>
      <c r="C34" s="13">
        <v>53</v>
      </c>
    </row>
    <row r="35" spans="1:3" x14ac:dyDescent="0.25">
      <c r="A35">
        <v>34</v>
      </c>
      <c r="B35" s="10">
        <v>82</v>
      </c>
      <c r="C35" s="13">
        <v>54</v>
      </c>
    </row>
    <row r="36" spans="1:3" x14ac:dyDescent="0.25">
      <c r="A36">
        <v>35</v>
      </c>
      <c r="B36" s="10">
        <v>16</v>
      </c>
      <c r="C36" s="13">
        <v>54</v>
      </c>
    </row>
    <row r="37" spans="1:3" x14ac:dyDescent="0.25">
      <c r="A37">
        <v>36</v>
      </c>
      <c r="B37" s="10">
        <v>47</v>
      </c>
      <c r="C37" s="13">
        <v>55</v>
      </c>
    </row>
    <row r="38" spans="1:3" x14ac:dyDescent="0.25">
      <c r="A38">
        <v>37</v>
      </c>
      <c r="B38" s="10">
        <v>106</v>
      </c>
      <c r="C38" s="13">
        <v>55</v>
      </c>
    </row>
    <row r="39" spans="1:3" x14ac:dyDescent="0.25">
      <c r="A39">
        <v>38</v>
      </c>
      <c r="B39" s="10">
        <v>62</v>
      </c>
      <c r="C39" s="13">
        <v>56</v>
      </c>
    </row>
    <row r="40" spans="1:3" x14ac:dyDescent="0.25">
      <c r="A40">
        <v>39</v>
      </c>
      <c r="B40" s="10">
        <v>74</v>
      </c>
      <c r="C40" s="13">
        <v>57</v>
      </c>
    </row>
    <row r="41" spans="1:3" x14ac:dyDescent="0.25">
      <c r="A41">
        <v>40</v>
      </c>
      <c r="B41" s="10">
        <v>28</v>
      </c>
      <c r="C41" s="13">
        <v>57</v>
      </c>
    </row>
    <row r="42" spans="1:3" x14ac:dyDescent="0.25">
      <c r="A42">
        <v>41</v>
      </c>
      <c r="B42" s="10">
        <v>61</v>
      </c>
      <c r="C42" s="13">
        <v>57</v>
      </c>
    </row>
    <row r="43" spans="1:3" x14ac:dyDescent="0.25">
      <c r="A43">
        <v>42</v>
      </c>
      <c r="B43" s="10">
        <v>18</v>
      </c>
      <c r="C43" s="13">
        <v>58</v>
      </c>
    </row>
    <row r="44" spans="1:3" x14ac:dyDescent="0.25">
      <c r="A44">
        <v>43</v>
      </c>
      <c r="B44" s="10">
        <v>91</v>
      </c>
      <c r="C44" s="13">
        <v>59</v>
      </c>
    </row>
    <row r="45" spans="1:3" x14ac:dyDescent="0.25">
      <c r="A45">
        <v>44</v>
      </c>
      <c r="B45" s="10">
        <v>72</v>
      </c>
      <c r="C45" s="12">
        <v>61</v>
      </c>
    </row>
    <row r="46" spans="1:3" x14ac:dyDescent="0.25">
      <c r="A46">
        <v>45</v>
      </c>
      <c r="B46" s="10">
        <v>97</v>
      </c>
      <c r="C46" s="12">
        <v>62</v>
      </c>
    </row>
    <row r="47" spans="1:3" x14ac:dyDescent="0.25">
      <c r="A47">
        <v>46</v>
      </c>
      <c r="B47" s="10">
        <v>58</v>
      </c>
      <c r="C47" s="12">
        <v>63</v>
      </c>
    </row>
    <row r="48" spans="1:3" x14ac:dyDescent="0.25">
      <c r="A48">
        <v>47</v>
      </c>
      <c r="B48" s="10">
        <v>94</v>
      </c>
      <c r="C48" s="12">
        <v>63</v>
      </c>
    </row>
    <row r="49" spans="1:3" x14ac:dyDescent="0.25">
      <c r="A49">
        <v>48</v>
      </c>
      <c r="B49" s="10">
        <v>97</v>
      </c>
      <c r="C49" s="12">
        <v>63</v>
      </c>
    </row>
    <row r="50" spans="1:3" x14ac:dyDescent="0.25">
      <c r="A50">
        <v>49</v>
      </c>
      <c r="B50" s="10">
        <v>14</v>
      </c>
      <c r="C50" s="12">
        <v>66</v>
      </c>
    </row>
    <row r="51" spans="1:3" x14ac:dyDescent="0.25">
      <c r="A51">
        <v>50</v>
      </c>
      <c r="B51" s="10">
        <v>52</v>
      </c>
      <c r="C51" s="12">
        <v>67</v>
      </c>
    </row>
    <row r="52" spans="1:3" x14ac:dyDescent="0.25">
      <c r="A52">
        <v>51</v>
      </c>
      <c r="B52" s="10">
        <v>106</v>
      </c>
      <c r="C52" s="12">
        <v>67</v>
      </c>
    </row>
    <row r="53" spans="1:3" x14ac:dyDescent="0.25">
      <c r="A53">
        <v>52</v>
      </c>
      <c r="B53" s="10">
        <v>81</v>
      </c>
      <c r="C53" s="12">
        <v>67</v>
      </c>
    </row>
    <row r="54" spans="1:3" x14ac:dyDescent="0.25">
      <c r="A54">
        <v>53</v>
      </c>
      <c r="B54" s="10">
        <v>78</v>
      </c>
      <c r="C54" s="12">
        <v>68</v>
      </c>
    </row>
    <row r="55" spans="1:3" x14ac:dyDescent="0.25">
      <c r="A55">
        <v>54</v>
      </c>
      <c r="B55" s="10">
        <v>63</v>
      </c>
      <c r="C55" s="12">
        <v>71</v>
      </c>
    </row>
    <row r="56" spans="1:3" x14ac:dyDescent="0.25">
      <c r="A56">
        <v>55</v>
      </c>
      <c r="B56" s="10">
        <v>16</v>
      </c>
      <c r="C56" s="12">
        <v>72</v>
      </c>
    </row>
    <row r="57" spans="1:3" x14ac:dyDescent="0.25">
      <c r="A57">
        <v>56</v>
      </c>
      <c r="B57" s="10">
        <v>81</v>
      </c>
      <c r="C57" s="12">
        <v>72</v>
      </c>
    </row>
    <row r="58" spans="1:3" x14ac:dyDescent="0.25">
      <c r="A58">
        <v>57</v>
      </c>
      <c r="B58" s="10">
        <v>18</v>
      </c>
      <c r="C58" s="12">
        <v>72</v>
      </c>
    </row>
    <row r="59" spans="1:3" x14ac:dyDescent="0.25">
      <c r="A59">
        <v>58</v>
      </c>
      <c r="B59" s="10">
        <v>54</v>
      </c>
      <c r="C59" s="12">
        <v>73</v>
      </c>
    </row>
    <row r="60" spans="1:3" x14ac:dyDescent="0.25">
      <c r="A60">
        <v>59</v>
      </c>
      <c r="B60" s="10">
        <v>20</v>
      </c>
      <c r="C60" s="12">
        <v>74</v>
      </c>
    </row>
    <row r="61" spans="1:3" x14ac:dyDescent="0.25">
      <c r="A61">
        <v>60</v>
      </c>
      <c r="B61" s="10">
        <v>98</v>
      </c>
      <c r="C61" s="12">
        <v>75</v>
      </c>
    </row>
    <row r="62" spans="1:3" x14ac:dyDescent="0.25">
      <c r="A62">
        <v>61</v>
      </c>
      <c r="B62" s="10">
        <v>89</v>
      </c>
      <c r="C62" s="12">
        <v>76</v>
      </c>
    </row>
    <row r="63" spans="1:3" x14ac:dyDescent="0.25">
      <c r="A63">
        <v>62</v>
      </c>
      <c r="B63" s="10">
        <v>28</v>
      </c>
      <c r="C63" s="12">
        <v>78</v>
      </c>
    </row>
    <row r="64" spans="1:3" x14ac:dyDescent="0.25">
      <c r="A64">
        <v>63</v>
      </c>
      <c r="B64" s="10">
        <v>63</v>
      </c>
      <c r="C64" s="12">
        <v>79</v>
      </c>
    </row>
    <row r="65" spans="1:3" x14ac:dyDescent="0.25">
      <c r="A65">
        <v>64</v>
      </c>
      <c r="B65" s="10">
        <v>90</v>
      </c>
      <c r="C65" s="12">
        <v>79</v>
      </c>
    </row>
    <row r="66" spans="1:3" x14ac:dyDescent="0.25">
      <c r="A66">
        <v>65</v>
      </c>
      <c r="B66" s="10">
        <v>107</v>
      </c>
      <c r="C66" s="12">
        <v>79</v>
      </c>
    </row>
    <row r="67" spans="1:3" x14ac:dyDescent="0.25">
      <c r="A67">
        <v>66</v>
      </c>
      <c r="B67" s="10">
        <v>26</v>
      </c>
      <c r="C67" s="12">
        <v>80</v>
      </c>
    </row>
    <row r="68" spans="1:3" x14ac:dyDescent="0.25">
      <c r="A68">
        <v>67</v>
      </c>
      <c r="B68" s="10">
        <v>108</v>
      </c>
      <c r="C68" s="12">
        <v>81</v>
      </c>
    </row>
    <row r="69" spans="1:3" x14ac:dyDescent="0.25">
      <c r="A69">
        <v>68</v>
      </c>
      <c r="B69" s="10">
        <v>57</v>
      </c>
      <c r="C69" s="12">
        <v>81</v>
      </c>
    </row>
    <row r="70" spans="1:3" x14ac:dyDescent="0.25">
      <c r="A70">
        <v>69</v>
      </c>
      <c r="B70" s="10">
        <v>48</v>
      </c>
      <c r="C70" s="12">
        <v>82</v>
      </c>
    </row>
    <row r="71" spans="1:3" x14ac:dyDescent="0.25">
      <c r="A71">
        <v>70</v>
      </c>
      <c r="B71" s="10">
        <v>41</v>
      </c>
      <c r="C71" s="12">
        <v>85</v>
      </c>
    </row>
    <row r="72" spans="1:3" x14ac:dyDescent="0.25">
      <c r="A72">
        <v>71</v>
      </c>
      <c r="B72" s="10">
        <v>57</v>
      </c>
      <c r="C72" s="12">
        <v>86</v>
      </c>
    </row>
    <row r="73" spans="1:3" x14ac:dyDescent="0.25">
      <c r="A73">
        <v>72</v>
      </c>
      <c r="B73" s="10">
        <v>99</v>
      </c>
      <c r="C73" s="12">
        <v>86</v>
      </c>
    </row>
    <row r="74" spans="1:3" x14ac:dyDescent="0.25">
      <c r="A74">
        <v>73</v>
      </c>
      <c r="B74" s="10">
        <v>39</v>
      </c>
      <c r="C74" s="12">
        <v>88</v>
      </c>
    </row>
    <row r="75" spans="1:3" x14ac:dyDescent="0.25">
      <c r="A75">
        <v>74</v>
      </c>
      <c r="B75" s="10">
        <v>66</v>
      </c>
      <c r="C75" s="12">
        <v>88</v>
      </c>
    </row>
    <row r="76" spans="1:3" x14ac:dyDescent="0.25">
      <c r="A76">
        <v>75</v>
      </c>
      <c r="B76" s="10">
        <v>67</v>
      </c>
      <c r="C76" s="12">
        <v>88</v>
      </c>
    </row>
    <row r="77" spans="1:3" x14ac:dyDescent="0.25">
      <c r="A77">
        <v>76</v>
      </c>
      <c r="B77" s="10">
        <v>85</v>
      </c>
      <c r="C77" s="12">
        <v>89</v>
      </c>
    </row>
    <row r="78" spans="1:3" x14ac:dyDescent="0.25">
      <c r="A78">
        <v>77</v>
      </c>
      <c r="B78" s="10">
        <v>107</v>
      </c>
      <c r="C78" s="12">
        <v>89</v>
      </c>
    </row>
    <row r="79" spans="1:3" x14ac:dyDescent="0.25">
      <c r="A79">
        <v>78</v>
      </c>
      <c r="B79" s="10">
        <v>47</v>
      </c>
      <c r="C79" s="12">
        <v>89</v>
      </c>
    </row>
    <row r="80" spans="1:3" x14ac:dyDescent="0.25">
      <c r="A80">
        <v>79</v>
      </c>
      <c r="B80" s="10">
        <v>59</v>
      </c>
      <c r="C80" s="12">
        <v>90</v>
      </c>
    </row>
    <row r="81" spans="1:3" x14ac:dyDescent="0.25">
      <c r="A81">
        <v>80</v>
      </c>
      <c r="B81" s="10">
        <v>29</v>
      </c>
      <c r="C81" s="12">
        <v>90</v>
      </c>
    </row>
    <row r="82" spans="1:3" x14ac:dyDescent="0.25">
      <c r="A82">
        <v>81</v>
      </c>
      <c r="B82" s="10">
        <v>33</v>
      </c>
      <c r="C82" s="12">
        <v>91</v>
      </c>
    </row>
    <row r="83" spans="1:3" x14ac:dyDescent="0.25">
      <c r="A83">
        <v>82</v>
      </c>
      <c r="B83" s="10">
        <v>46</v>
      </c>
      <c r="C83" s="12">
        <v>94</v>
      </c>
    </row>
    <row r="84" spans="1:3" x14ac:dyDescent="0.25">
      <c r="A84">
        <v>83</v>
      </c>
      <c r="B84" s="10">
        <v>89</v>
      </c>
      <c r="C84" s="12">
        <v>95</v>
      </c>
    </row>
    <row r="85" spans="1:3" x14ac:dyDescent="0.25">
      <c r="A85">
        <v>84</v>
      </c>
      <c r="B85" s="10">
        <v>96</v>
      </c>
      <c r="C85" s="12">
        <v>96</v>
      </c>
    </row>
    <row r="86" spans="1:3" x14ac:dyDescent="0.25">
      <c r="A86">
        <v>85</v>
      </c>
      <c r="B86" s="10">
        <v>72</v>
      </c>
      <c r="C86" s="12">
        <v>96</v>
      </c>
    </row>
    <row r="87" spans="1:3" x14ac:dyDescent="0.25">
      <c r="A87">
        <v>86</v>
      </c>
      <c r="B87" s="10">
        <v>86</v>
      </c>
      <c r="C87" s="12">
        <v>97</v>
      </c>
    </row>
    <row r="88" spans="1:3" x14ac:dyDescent="0.25">
      <c r="A88">
        <v>87</v>
      </c>
      <c r="B88" s="10">
        <v>67</v>
      </c>
      <c r="C88" s="12">
        <v>97</v>
      </c>
    </row>
    <row r="89" spans="1:3" x14ac:dyDescent="0.25">
      <c r="A89">
        <v>88</v>
      </c>
      <c r="B89" s="10">
        <v>53</v>
      </c>
      <c r="C89" s="12">
        <v>98</v>
      </c>
    </row>
    <row r="90" spans="1:3" x14ac:dyDescent="0.25">
      <c r="A90">
        <v>89</v>
      </c>
      <c r="B90" s="10">
        <v>76</v>
      </c>
      <c r="C90" s="12">
        <v>99</v>
      </c>
    </row>
    <row r="91" spans="1:3" x14ac:dyDescent="0.25">
      <c r="A91">
        <v>90</v>
      </c>
      <c r="B91" s="10">
        <v>99</v>
      </c>
      <c r="C91" s="12">
        <v>99</v>
      </c>
    </row>
    <row r="92" spans="1:3" x14ac:dyDescent="0.25">
      <c r="A92">
        <v>91</v>
      </c>
      <c r="B92" s="10">
        <v>89</v>
      </c>
      <c r="C92" s="12">
        <v>99</v>
      </c>
    </row>
    <row r="93" spans="1:3" x14ac:dyDescent="0.25">
      <c r="A93">
        <v>92</v>
      </c>
      <c r="B93" s="10">
        <v>90</v>
      </c>
      <c r="C93" s="12">
        <v>102</v>
      </c>
    </row>
    <row r="94" spans="1:3" x14ac:dyDescent="0.25">
      <c r="A94">
        <v>93</v>
      </c>
      <c r="B94" s="11">
        <v>96</v>
      </c>
      <c r="C94" s="12">
        <v>106</v>
      </c>
    </row>
    <row r="95" spans="1:3" x14ac:dyDescent="0.25">
      <c r="A95">
        <v>94</v>
      </c>
      <c r="B95" s="11">
        <v>31</v>
      </c>
      <c r="C95" s="12">
        <v>106</v>
      </c>
    </row>
    <row r="96" spans="1:3" x14ac:dyDescent="0.25">
      <c r="A96">
        <v>95</v>
      </c>
      <c r="B96" s="11">
        <v>79</v>
      </c>
      <c r="C96" s="12">
        <v>107</v>
      </c>
    </row>
    <row r="97" spans="1:3" x14ac:dyDescent="0.25">
      <c r="A97">
        <v>96</v>
      </c>
      <c r="B97" s="11">
        <v>102</v>
      </c>
      <c r="C97" s="12">
        <v>107</v>
      </c>
    </row>
    <row r="98" spans="1:3" x14ac:dyDescent="0.25">
      <c r="A98">
        <v>97</v>
      </c>
      <c r="B98" s="11">
        <v>88</v>
      </c>
      <c r="C98" s="12">
        <v>107</v>
      </c>
    </row>
    <row r="99" spans="1:3" x14ac:dyDescent="0.25">
      <c r="A99">
        <v>98</v>
      </c>
      <c r="B99" s="11">
        <v>25</v>
      </c>
      <c r="C99" s="12">
        <v>108</v>
      </c>
    </row>
    <row r="100" spans="1:3" x14ac:dyDescent="0.25">
      <c r="A100">
        <v>99</v>
      </c>
      <c r="B100" s="11">
        <v>99</v>
      </c>
      <c r="C100" s="12">
        <v>108</v>
      </c>
    </row>
    <row r="101" spans="1:3" x14ac:dyDescent="0.25">
      <c r="A101">
        <v>100</v>
      </c>
      <c r="B101" s="11">
        <v>80</v>
      </c>
      <c r="C101" s="12">
        <v>109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5B0E-DD25-47E6-8C9D-63EDB19B0ACF}">
  <dimension ref="B1:P26"/>
  <sheetViews>
    <sheetView showGridLines="0" workbookViewId="0">
      <selection activeCell="B8" sqref="B8:H16"/>
    </sheetView>
  </sheetViews>
  <sheetFormatPr defaultRowHeight="15" x14ac:dyDescent="0.25"/>
  <cols>
    <col min="1" max="1" width="2.7109375" customWidth="1"/>
    <col min="2" max="2" width="10" customWidth="1"/>
    <col min="3" max="6" width="11.7109375" bestFit="1" customWidth="1"/>
    <col min="7" max="8" width="11.5703125" bestFit="1" customWidth="1"/>
  </cols>
  <sheetData>
    <row r="1" spans="2:16" x14ac:dyDescent="0.25">
      <c r="C1" s="39" t="s">
        <v>67</v>
      </c>
    </row>
    <row r="2" spans="2:16" x14ac:dyDescent="0.25">
      <c r="C2" s="39" t="s">
        <v>66</v>
      </c>
    </row>
    <row r="3" spans="2:16" x14ac:dyDescent="0.25">
      <c r="C3" s="39" t="s">
        <v>65</v>
      </c>
      <c r="D3" s="1"/>
      <c r="E3" s="1"/>
      <c r="F3" s="1"/>
      <c r="G3" s="1"/>
      <c r="H3" s="1"/>
    </row>
    <row r="4" spans="2:16" x14ac:dyDescent="0.25">
      <c r="C4" s="39" t="s">
        <v>64</v>
      </c>
    </row>
    <row r="6" spans="2:16" x14ac:dyDescent="0.25">
      <c r="C6" s="38"/>
      <c r="D6" s="38"/>
      <c r="E6" s="38"/>
      <c r="F6" s="38"/>
      <c r="G6" s="38"/>
      <c r="H6" s="38"/>
    </row>
    <row r="8" spans="2:16" x14ac:dyDescent="0.25">
      <c r="B8" t="s">
        <v>63</v>
      </c>
      <c r="C8" s="33"/>
      <c r="D8" s="33"/>
      <c r="E8" s="33"/>
      <c r="F8" s="33"/>
      <c r="G8" s="33"/>
      <c r="H8" s="33"/>
    </row>
    <row r="9" spans="2:16" x14ac:dyDescent="0.25">
      <c r="C9" s="37"/>
      <c r="D9" s="37"/>
      <c r="E9" s="37"/>
      <c r="F9" s="37"/>
      <c r="G9" s="37"/>
      <c r="H9" s="37"/>
    </row>
    <row r="10" spans="2:16" x14ac:dyDescent="0.25">
      <c r="C10" s="36">
        <v>1</v>
      </c>
      <c r="D10" s="36">
        <v>2</v>
      </c>
      <c r="E10" s="36">
        <v>3</v>
      </c>
      <c r="F10" s="36">
        <v>4</v>
      </c>
      <c r="G10" s="36">
        <v>5</v>
      </c>
      <c r="H10" s="36">
        <v>6</v>
      </c>
    </row>
    <row r="11" spans="2:16" x14ac:dyDescent="0.25">
      <c r="B11" t="s">
        <v>62</v>
      </c>
      <c r="C11" s="33">
        <v>82268.570200000002</v>
      </c>
      <c r="D11" s="33">
        <v>82274.509999999995</v>
      </c>
      <c r="E11" s="33">
        <v>80109.759999999849</v>
      </c>
      <c r="F11" s="33">
        <v>86423</v>
      </c>
      <c r="G11" s="33">
        <v>85654</v>
      </c>
      <c r="H11" s="33">
        <v>84300</v>
      </c>
      <c r="I11" s="33"/>
      <c r="J11" s="33"/>
      <c r="K11" s="33"/>
      <c r="L11" s="33"/>
      <c r="M11" s="33"/>
      <c r="N11" s="33"/>
      <c r="O11" s="33"/>
      <c r="P11" s="33"/>
    </row>
    <row r="12" spans="2:16" x14ac:dyDescent="0.25">
      <c r="B12" t="s">
        <v>40</v>
      </c>
      <c r="C12" s="33">
        <v>57840.478875000023</v>
      </c>
      <c r="D12" s="33">
        <v>63618.981050000002</v>
      </c>
      <c r="E12" s="33">
        <v>63849.308000000012</v>
      </c>
      <c r="F12" s="33">
        <v>70047.77</v>
      </c>
      <c r="G12" s="33">
        <v>71021</v>
      </c>
      <c r="H12" s="33">
        <v>72200</v>
      </c>
    </row>
    <row r="13" spans="2:16" x14ac:dyDescent="0.25">
      <c r="B13" t="s">
        <v>61</v>
      </c>
      <c r="C13" s="33">
        <v>37597.46263249997</v>
      </c>
      <c r="D13" s="33">
        <v>52644.957447491623</v>
      </c>
      <c r="E13" s="33">
        <v>52797.671520895536</v>
      </c>
      <c r="F13" s="33">
        <v>58059.441942040779</v>
      </c>
      <c r="G13" s="33">
        <v>58800</v>
      </c>
      <c r="H13" s="33">
        <v>58456</v>
      </c>
    </row>
    <row r="14" spans="2:16" x14ac:dyDescent="0.25">
      <c r="B14" t="s">
        <v>60</v>
      </c>
      <c r="C14" s="33">
        <v>39873.366999999998</v>
      </c>
      <c r="D14" s="33">
        <v>51754.800000000032</v>
      </c>
      <c r="E14" s="33">
        <v>51896.710000000006</v>
      </c>
      <c r="F14" s="33">
        <v>55717.360000000015</v>
      </c>
      <c r="G14" s="33">
        <v>56748.260000000031</v>
      </c>
      <c r="H14" s="33">
        <v>53991.850000000013</v>
      </c>
    </row>
    <row r="15" spans="2:16" x14ac:dyDescent="0.25">
      <c r="B15" t="s">
        <v>38</v>
      </c>
      <c r="C15" s="33">
        <v>10968.1775</v>
      </c>
      <c r="D15" s="33">
        <v>24103.039000000001</v>
      </c>
      <c r="E15" s="33">
        <v>35791.612950000032</v>
      </c>
      <c r="F15" s="33">
        <v>41167.900000000045</v>
      </c>
      <c r="G15" s="33">
        <v>45467.108</v>
      </c>
      <c r="H15" s="33">
        <v>46346</v>
      </c>
    </row>
    <row r="16" spans="2:16" x14ac:dyDescent="0.25">
      <c r="B16" t="s">
        <v>10</v>
      </c>
      <c r="C16" s="33">
        <v>7653</v>
      </c>
      <c r="D16" s="33">
        <v>9043.9499999999989</v>
      </c>
      <c r="E16" s="33">
        <v>15721.480000000003</v>
      </c>
      <c r="F16" s="33">
        <v>17137</v>
      </c>
      <c r="G16" s="33">
        <v>21789</v>
      </c>
      <c r="H16" s="33">
        <v>28956</v>
      </c>
    </row>
    <row r="18" spans="2:10" x14ac:dyDescent="0.25">
      <c r="C18" s="34"/>
      <c r="D18" s="34"/>
      <c r="E18" s="34"/>
      <c r="F18" s="34"/>
      <c r="G18" s="34"/>
      <c r="H18" s="34"/>
      <c r="I18" s="34"/>
      <c r="J18" s="34"/>
    </row>
    <row r="19" spans="2:10" x14ac:dyDescent="0.25">
      <c r="B19" s="34"/>
      <c r="C19" s="34"/>
      <c r="D19" s="34"/>
      <c r="E19" s="34"/>
      <c r="F19" s="34"/>
      <c r="G19" s="34"/>
      <c r="H19" s="34"/>
      <c r="I19" s="34"/>
      <c r="J19" s="34"/>
    </row>
    <row r="20" spans="2:10" x14ac:dyDescent="0.25">
      <c r="B20" s="35"/>
      <c r="D20" s="34"/>
      <c r="E20" s="34"/>
      <c r="F20" s="34"/>
      <c r="G20" s="34"/>
      <c r="H20" s="34"/>
      <c r="I20" s="34"/>
      <c r="J20" s="34"/>
    </row>
    <row r="21" spans="2:10" x14ac:dyDescent="0.25">
      <c r="B21" s="35"/>
      <c r="D21" s="34"/>
      <c r="E21" s="34"/>
      <c r="F21" s="34"/>
      <c r="G21" s="34"/>
      <c r="H21" s="34"/>
      <c r="I21" s="34"/>
      <c r="J21" s="34"/>
    </row>
    <row r="22" spans="2:10" x14ac:dyDescent="0.25">
      <c r="B22" s="34"/>
      <c r="D22" s="34"/>
      <c r="E22" s="34"/>
      <c r="F22" s="34"/>
      <c r="G22" s="34"/>
      <c r="H22" s="34"/>
      <c r="I22" s="34"/>
      <c r="J22" s="34"/>
    </row>
    <row r="23" spans="2:10" x14ac:dyDescent="0.25">
      <c r="B23" s="34"/>
      <c r="D23" s="34"/>
      <c r="E23" s="34"/>
      <c r="F23" s="34"/>
      <c r="G23" s="34"/>
      <c r="H23" s="34"/>
      <c r="I23" s="34"/>
      <c r="J23" s="34"/>
    </row>
    <row r="24" spans="2:10" x14ac:dyDescent="0.25">
      <c r="B24" s="33"/>
      <c r="C24" s="33"/>
      <c r="D24" s="33"/>
      <c r="E24" s="33"/>
      <c r="F24" s="33"/>
    </row>
    <row r="25" spans="2:10" x14ac:dyDescent="0.25">
      <c r="B25" s="33"/>
      <c r="D25" s="33"/>
      <c r="E25" s="33"/>
      <c r="F25" s="33"/>
    </row>
    <row r="26" spans="2:10" x14ac:dyDescent="0.25">
      <c r="B26" s="33"/>
      <c r="C26" s="33"/>
      <c r="D26" s="33"/>
      <c r="E26" s="33"/>
      <c r="F26" s="33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CF8B-2B97-4FC3-9A23-FDFFBABA79C0}">
  <dimension ref="A1:W9"/>
  <sheetViews>
    <sheetView workbookViewId="0">
      <selection activeCell="S19" sqref="S19"/>
    </sheetView>
  </sheetViews>
  <sheetFormatPr defaultRowHeight="15" x14ac:dyDescent="0.25"/>
  <sheetData>
    <row r="1" spans="1:23" x14ac:dyDescent="0.25">
      <c r="A1" s="45" t="s">
        <v>63</v>
      </c>
      <c r="B1" s="45"/>
      <c r="C1" s="45"/>
      <c r="D1" s="45"/>
      <c r="E1" s="45"/>
      <c r="F1" s="45"/>
      <c r="G1" s="45"/>
    </row>
    <row r="2" spans="1:23" x14ac:dyDescent="0.25">
      <c r="B2" s="37"/>
      <c r="C2" s="37"/>
      <c r="D2" s="37"/>
      <c r="E2" s="37"/>
      <c r="F2" s="37"/>
      <c r="G2" s="37"/>
    </row>
    <row r="3" spans="1:23" x14ac:dyDescent="0.25">
      <c r="B3" s="36">
        <v>1</v>
      </c>
      <c r="C3" s="36">
        <v>2</v>
      </c>
      <c r="D3" s="36">
        <v>3</v>
      </c>
      <c r="E3" s="36">
        <v>4</v>
      </c>
      <c r="F3" s="36">
        <v>5</v>
      </c>
      <c r="G3" s="36">
        <v>6</v>
      </c>
    </row>
    <row r="4" spans="1:23" x14ac:dyDescent="0.25">
      <c r="A4" t="s">
        <v>62</v>
      </c>
      <c r="B4">
        <v>164538</v>
      </c>
      <c r="C4">
        <v>164550</v>
      </c>
      <c r="D4">
        <v>160220</v>
      </c>
      <c r="E4">
        <v>172846</v>
      </c>
      <c r="F4">
        <v>171308</v>
      </c>
      <c r="G4">
        <v>168600</v>
      </c>
      <c r="K4" s="33"/>
      <c r="L4" s="33"/>
      <c r="M4" s="33"/>
      <c r="N4" s="33"/>
      <c r="O4" s="33"/>
      <c r="P4" s="33"/>
      <c r="R4" s="37"/>
      <c r="S4" s="37"/>
      <c r="T4" s="37"/>
      <c r="U4" s="37"/>
      <c r="V4" s="37"/>
      <c r="W4" s="37"/>
    </row>
    <row r="5" spans="1:23" x14ac:dyDescent="0.25">
      <c r="A5" t="s">
        <v>40</v>
      </c>
      <c r="B5">
        <v>115681</v>
      </c>
      <c r="C5">
        <v>127238</v>
      </c>
      <c r="D5">
        <v>127699</v>
      </c>
      <c r="E5">
        <v>140096</v>
      </c>
      <c r="F5">
        <v>142042</v>
      </c>
      <c r="G5">
        <v>144400</v>
      </c>
      <c r="K5" s="33"/>
      <c r="L5" s="33"/>
      <c r="M5" s="33"/>
      <c r="N5" s="33"/>
      <c r="O5" s="33"/>
      <c r="P5" s="33"/>
      <c r="R5" s="37"/>
      <c r="S5" s="37"/>
      <c r="T5" s="37"/>
      <c r="U5" s="37"/>
      <c r="V5" s="37"/>
      <c r="W5" s="37"/>
    </row>
    <row r="6" spans="1:23" x14ac:dyDescent="0.25">
      <c r="A6" t="s">
        <v>61</v>
      </c>
      <c r="B6">
        <v>75195</v>
      </c>
      <c r="C6">
        <v>105290</v>
      </c>
      <c r="D6">
        <v>105596</v>
      </c>
      <c r="E6">
        <v>116119</v>
      </c>
      <c r="F6">
        <v>117600</v>
      </c>
      <c r="G6">
        <v>116912</v>
      </c>
      <c r="K6" s="33"/>
      <c r="L6" s="33"/>
      <c r="M6" s="33"/>
      <c r="N6" s="33"/>
      <c r="O6" s="33"/>
      <c r="P6" s="33"/>
      <c r="R6" s="37"/>
      <c r="S6" s="37"/>
      <c r="T6" s="37"/>
      <c r="U6" s="37"/>
      <c r="V6" s="37"/>
      <c r="W6" s="37"/>
    </row>
    <row r="7" spans="1:23" x14ac:dyDescent="0.25">
      <c r="A7" t="s">
        <v>60</v>
      </c>
      <c r="B7">
        <v>79747</v>
      </c>
      <c r="C7">
        <v>103510</v>
      </c>
      <c r="D7">
        <v>103794</v>
      </c>
      <c r="E7">
        <v>111435</v>
      </c>
      <c r="F7">
        <v>113497</v>
      </c>
      <c r="G7">
        <v>107984</v>
      </c>
      <c r="K7" s="33"/>
      <c r="L7" s="33"/>
      <c r="M7" s="33"/>
      <c r="N7" s="33"/>
      <c r="O7" s="33"/>
      <c r="P7" s="33"/>
      <c r="R7" s="37"/>
      <c r="S7" s="37"/>
      <c r="T7" s="37"/>
      <c r="U7" s="37"/>
      <c r="V7" s="37"/>
      <c r="W7" s="37"/>
    </row>
    <row r="8" spans="1:23" x14ac:dyDescent="0.25">
      <c r="A8" t="s">
        <v>38</v>
      </c>
      <c r="B8">
        <v>21937</v>
      </c>
      <c r="C8">
        <v>48207</v>
      </c>
      <c r="D8">
        <v>71584</v>
      </c>
      <c r="E8">
        <v>82336</v>
      </c>
      <c r="F8">
        <v>90935</v>
      </c>
      <c r="G8">
        <v>92692</v>
      </c>
      <c r="K8" s="33"/>
      <c r="L8" s="33"/>
      <c r="M8" s="33"/>
      <c r="N8" s="33"/>
      <c r="O8" s="33"/>
      <c r="P8" s="33"/>
      <c r="R8" s="37"/>
      <c r="S8" s="37"/>
      <c r="T8" s="37"/>
      <c r="U8" s="37"/>
      <c r="V8" s="37"/>
      <c r="W8" s="37"/>
    </row>
    <row r="9" spans="1:23" x14ac:dyDescent="0.25">
      <c r="A9" t="s">
        <v>10</v>
      </c>
      <c r="B9">
        <v>15306</v>
      </c>
      <c r="C9">
        <v>18088</v>
      </c>
      <c r="D9">
        <v>31443</v>
      </c>
      <c r="E9">
        <v>34274</v>
      </c>
      <c r="F9">
        <v>43578</v>
      </c>
      <c r="G9">
        <v>57912</v>
      </c>
      <c r="K9" s="33"/>
      <c r="L9" s="33"/>
      <c r="M9" s="33"/>
      <c r="N9" s="33"/>
      <c r="O9" s="33"/>
      <c r="P9" s="33"/>
      <c r="R9" s="37"/>
      <c r="S9" s="37"/>
      <c r="T9" s="37"/>
      <c r="U9" s="37"/>
      <c r="V9" s="37"/>
      <c r="W9" s="37"/>
    </row>
  </sheetData>
  <mergeCells count="1">
    <mergeCell ref="A1:G1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B61F-0B6D-4DB5-83B0-4CD9D062109C}">
  <dimension ref="A1:G35"/>
  <sheetViews>
    <sheetView tabSelected="1" workbookViewId="0">
      <selection activeCell="N14" sqref="N14"/>
    </sheetView>
  </sheetViews>
  <sheetFormatPr defaultRowHeight="15" x14ac:dyDescent="0.25"/>
  <cols>
    <col min="5" max="5" width="19.28515625" bestFit="1" customWidth="1"/>
    <col min="6" max="6" width="20.7109375" bestFit="1" customWidth="1"/>
  </cols>
  <sheetData>
    <row r="1" spans="1:7" x14ac:dyDescent="0.25">
      <c r="A1">
        <v>15.936460463270974</v>
      </c>
      <c r="B1">
        <v>14.906155583361308</v>
      </c>
      <c r="C1">
        <v>17.912839136936554</v>
      </c>
      <c r="E1" t="s">
        <v>68</v>
      </c>
      <c r="F1" t="s">
        <v>69</v>
      </c>
    </row>
    <row r="2" spans="1:7" x14ac:dyDescent="0.25">
      <c r="A2">
        <v>18.028809472945341</v>
      </c>
      <c r="B2">
        <v>23.614917447431868</v>
      </c>
      <c r="C2">
        <v>29.028901028473769</v>
      </c>
      <c r="E2" cm="1">
        <f t="array" ref="E2:G11">ROUNDUP(A1:C10,0)</f>
        <v>16</v>
      </c>
      <c r="F2">
        <v>15</v>
      </c>
      <c r="G2">
        <v>18</v>
      </c>
    </row>
    <row r="3" spans="1:7" x14ac:dyDescent="0.25">
      <c r="A3">
        <v>46.332895901364182</v>
      </c>
      <c r="B3">
        <v>13.607287820062869</v>
      </c>
      <c r="C3">
        <v>34.752952665791803</v>
      </c>
      <c r="E3">
        <v>19</v>
      </c>
      <c r="F3">
        <v>24</v>
      </c>
      <c r="G3">
        <v>30</v>
      </c>
    </row>
    <row r="4" spans="1:7" x14ac:dyDescent="0.25">
      <c r="A4">
        <v>40.823694570757162</v>
      </c>
      <c r="B4">
        <v>38.843653675954471</v>
      </c>
      <c r="C4">
        <v>21.846064638203071</v>
      </c>
      <c r="E4">
        <v>47</v>
      </c>
      <c r="F4">
        <v>14</v>
      </c>
      <c r="G4">
        <v>35</v>
      </c>
    </row>
    <row r="5" spans="1:7" x14ac:dyDescent="0.25">
      <c r="A5">
        <v>44.362620929593803</v>
      </c>
      <c r="B5">
        <v>14.096804712057864</v>
      </c>
      <c r="C5">
        <v>37.478865932187873</v>
      </c>
      <c r="E5">
        <v>41</v>
      </c>
      <c r="F5">
        <v>39</v>
      </c>
      <c r="G5">
        <v>22</v>
      </c>
    </row>
    <row r="6" spans="1:7" x14ac:dyDescent="0.25">
      <c r="A6">
        <v>16.274605548265022</v>
      </c>
      <c r="B6">
        <v>12.967619861445968</v>
      </c>
      <c r="C6">
        <v>43.940244758445999</v>
      </c>
      <c r="E6">
        <v>45</v>
      </c>
      <c r="F6">
        <v>15</v>
      </c>
      <c r="G6">
        <v>38</v>
      </c>
    </row>
    <row r="7" spans="1:7" x14ac:dyDescent="0.25">
      <c r="A7">
        <v>46.992095706045717</v>
      </c>
      <c r="B7">
        <v>12.574541459395123</v>
      </c>
      <c r="C7">
        <v>23.697927793206581</v>
      </c>
      <c r="E7">
        <v>17</v>
      </c>
      <c r="F7">
        <v>13</v>
      </c>
      <c r="G7">
        <v>44</v>
      </c>
    </row>
    <row r="8" spans="1:7" x14ac:dyDescent="0.25">
      <c r="A8">
        <v>30.435193945127722</v>
      </c>
      <c r="B8">
        <v>18.70632038331248</v>
      </c>
      <c r="C8">
        <v>22.023071993163853</v>
      </c>
      <c r="E8">
        <v>47</v>
      </c>
      <c r="F8">
        <v>13</v>
      </c>
      <c r="G8">
        <v>24</v>
      </c>
    </row>
    <row r="9" spans="1:7" x14ac:dyDescent="0.25">
      <c r="A9">
        <v>26.960966826380201</v>
      </c>
      <c r="B9">
        <v>29.649037141026035</v>
      </c>
      <c r="C9">
        <v>42.577898495437481</v>
      </c>
      <c r="E9">
        <v>31</v>
      </c>
      <c r="F9">
        <v>19</v>
      </c>
      <c r="G9">
        <v>23</v>
      </c>
    </row>
    <row r="10" spans="1:7" x14ac:dyDescent="0.25">
      <c r="A10">
        <v>20.326242866298408</v>
      </c>
      <c r="B10">
        <v>18.941923276467179</v>
      </c>
      <c r="C10">
        <v>23.118076113162633</v>
      </c>
      <c r="E10">
        <v>27</v>
      </c>
      <c r="F10">
        <v>30</v>
      </c>
      <c r="G10">
        <v>43</v>
      </c>
    </row>
    <row r="11" spans="1:7" x14ac:dyDescent="0.25">
      <c r="E11">
        <v>21</v>
      </c>
      <c r="F11">
        <v>19</v>
      </c>
      <c r="G11">
        <v>24</v>
      </c>
    </row>
    <row r="15" spans="1:7" x14ac:dyDescent="0.25">
      <c r="E15" t="s">
        <v>68</v>
      </c>
      <c r="F15" t="s">
        <v>69</v>
      </c>
    </row>
    <row r="16" spans="1:7" x14ac:dyDescent="0.25">
      <c r="E16">
        <v>16</v>
      </c>
      <c r="F16">
        <v>1</v>
      </c>
    </row>
    <row r="17" spans="5:6" x14ac:dyDescent="0.25">
      <c r="E17">
        <v>19</v>
      </c>
      <c r="F17">
        <v>2</v>
      </c>
    </row>
    <row r="18" spans="5:6" x14ac:dyDescent="0.25">
      <c r="E18">
        <v>47</v>
      </c>
      <c r="F18">
        <v>5</v>
      </c>
    </row>
    <row r="19" spans="5:6" x14ac:dyDescent="0.25">
      <c r="E19">
        <v>41</v>
      </c>
      <c r="F19">
        <v>4</v>
      </c>
    </row>
    <row r="20" spans="5:6" x14ac:dyDescent="0.25">
      <c r="E20">
        <v>45</v>
      </c>
      <c r="F20">
        <v>6</v>
      </c>
    </row>
    <row r="21" spans="5:6" x14ac:dyDescent="0.25">
      <c r="E21">
        <v>17</v>
      </c>
      <c r="F21">
        <v>1</v>
      </c>
    </row>
    <row r="22" spans="5:6" x14ac:dyDescent="0.25">
      <c r="E22">
        <v>47</v>
      </c>
      <c r="F22">
        <v>4</v>
      </c>
    </row>
    <row r="23" spans="5:6" x14ac:dyDescent="0.25">
      <c r="E23">
        <v>31</v>
      </c>
      <c r="F23">
        <v>2</v>
      </c>
    </row>
    <row r="24" spans="5:6" x14ac:dyDescent="0.25">
      <c r="E24">
        <v>27</v>
      </c>
      <c r="F24">
        <v>2</v>
      </c>
    </row>
    <row r="25" spans="5:6" x14ac:dyDescent="0.25">
      <c r="E25">
        <v>21</v>
      </c>
      <c r="F25">
        <v>2</v>
      </c>
    </row>
    <row r="26" spans="5:6" x14ac:dyDescent="0.25">
      <c r="E26">
        <v>18</v>
      </c>
      <c r="F26">
        <v>2</v>
      </c>
    </row>
    <row r="27" spans="5:6" x14ac:dyDescent="0.25">
      <c r="E27">
        <v>30</v>
      </c>
      <c r="F27">
        <v>3</v>
      </c>
    </row>
    <row r="28" spans="5:6" x14ac:dyDescent="0.25">
      <c r="E28">
        <v>35</v>
      </c>
      <c r="F28">
        <v>3</v>
      </c>
    </row>
    <row r="29" spans="5:6" x14ac:dyDescent="0.25">
      <c r="E29">
        <v>22</v>
      </c>
      <c r="F29">
        <v>1</v>
      </c>
    </row>
    <row r="30" spans="5:6" x14ac:dyDescent="0.25">
      <c r="E30">
        <v>38</v>
      </c>
      <c r="F30">
        <v>4</v>
      </c>
    </row>
    <row r="31" spans="5:6" x14ac:dyDescent="0.25">
      <c r="E31">
        <v>44</v>
      </c>
      <c r="F31">
        <v>6</v>
      </c>
    </row>
    <row r="32" spans="5:6" x14ac:dyDescent="0.25">
      <c r="E32">
        <v>24</v>
      </c>
      <c r="F32">
        <v>2</v>
      </c>
    </row>
    <row r="33" spans="5:6" x14ac:dyDescent="0.25">
      <c r="E33">
        <v>23</v>
      </c>
      <c r="F33">
        <v>2</v>
      </c>
    </row>
    <row r="34" spans="5:6" x14ac:dyDescent="0.25">
      <c r="E34">
        <v>43</v>
      </c>
      <c r="F34">
        <v>4</v>
      </c>
    </row>
    <row r="35" spans="5:6" x14ac:dyDescent="0.25">
      <c r="E35">
        <v>24</v>
      </c>
      <c r="F35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10</vt:i4>
      </vt:variant>
      <vt:variant>
        <vt:lpstr>Intervalos Nomeados</vt:lpstr>
      </vt:variant>
      <vt:variant>
        <vt:i4>1</vt:i4>
      </vt:variant>
    </vt:vector>
  </HeadingPairs>
  <TitlesOfParts>
    <vt:vector size="11" baseType="lpstr">
      <vt:lpstr>Dados</vt:lpstr>
      <vt:lpstr>Tabelas</vt:lpstr>
      <vt:lpstr>Amostragem</vt:lpstr>
      <vt:lpstr>Descritiva</vt:lpstr>
      <vt:lpstr>Ramos e Folhas</vt:lpstr>
      <vt:lpstr>Distribuição Normal</vt:lpstr>
      <vt:lpstr>Histograma</vt:lpstr>
      <vt:lpstr>BoxPlot - Exemplo</vt:lpstr>
      <vt:lpstr>BoxPlot</vt:lpstr>
      <vt:lpstr>Dispersão</vt:lpstr>
      <vt:lpstr>Tabelas!Area_de_extracao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Foi nois mermo</dc:creator>
  <cp:keywords>Esse é bom!</cp:keywords>
  <cp:lastModifiedBy>User</cp:lastModifiedBy>
  <dcterms:created xsi:type="dcterms:W3CDTF">2014-09-16T21:23:39Z</dcterms:created>
  <dcterms:modified xsi:type="dcterms:W3CDTF">2025-04-10T23:28:57Z</dcterms:modified>
</cp:coreProperties>
</file>