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320" windowHeight="12075"/>
  </bookViews>
  <sheets>
    <sheet name="Melhores redes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44525"/>
</workbook>
</file>

<file path=xl/calcChain.xml><?xml version="1.0" encoding="utf-8"?>
<calcChain xmlns="http://schemas.openxmlformats.org/spreadsheetml/2006/main">
  <c r="E11" i="6" l="1"/>
  <c r="F11" i="6"/>
  <c r="D11" i="6"/>
  <c r="G11" i="6" l="1"/>
  <c r="G10" i="6"/>
  <c r="F10" i="6" l="1"/>
  <c r="E10" i="6"/>
  <c r="D10" i="6"/>
  <c r="F9" i="6" l="1"/>
  <c r="E9" i="6"/>
  <c r="D9" i="6"/>
  <c r="G9" i="6" l="1"/>
  <c r="G8" i="6" l="1"/>
  <c r="E8" i="6"/>
  <c r="F8" i="6"/>
  <c r="D8" i="6"/>
  <c r="F7" i="6" l="1"/>
  <c r="E7" i="6"/>
  <c r="G7" i="6"/>
  <c r="D7" i="6"/>
  <c r="G6" i="6" l="1"/>
  <c r="E6" i="6"/>
  <c r="H7" i="6" l="1"/>
  <c r="H8" i="6"/>
  <c r="H9" i="6"/>
  <c r="H10" i="6"/>
  <c r="H11" i="6"/>
  <c r="F6" i="6"/>
  <c r="H6" i="6" s="1"/>
  <c r="D6" i="6"/>
  <c r="J7" i="6" l="1"/>
  <c r="J9" i="6"/>
  <c r="J11" i="6"/>
  <c r="J10" i="6"/>
  <c r="J8" i="6"/>
  <c r="J6" i="6"/>
  <c r="C15" i="6"/>
  <c r="B15" i="6"/>
  <c r="H15" i="6"/>
  <c r="G15" i="6"/>
  <c r="F15" i="6"/>
  <c r="E15" i="6"/>
  <c r="D15" i="6"/>
</calcChain>
</file>

<file path=xl/sharedStrings.xml><?xml version="1.0" encoding="utf-8"?>
<sst xmlns="http://schemas.openxmlformats.org/spreadsheetml/2006/main" count="17" uniqueCount="10">
  <si>
    <t>EMQ L1</t>
  </si>
  <si>
    <t>EMQ L2</t>
  </si>
  <si>
    <t>EMQ</t>
  </si>
  <si>
    <t>Treinamento</t>
  </si>
  <si>
    <t>Neurônios C. O.</t>
  </si>
  <si>
    <t>Melhores redes treinadas entre as duas propostas</t>
  </si>
  <si>
    <t>Proposta</t>
  </si>
  <si>
    <t>Ordem</t>
  </si>
  <si>
    <t>Melhor Rede FINAL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</si>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</sst>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1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1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1O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2O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2O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2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6"/>
      <sheetName val="N8"/>
      <sheetName val="N10"/>
      <sheetName val="Melhores"/>
    </sheetNames>
    <sheetDataSet>
      <sheetData sheetId="0" refreshError="1"/>
      <sheetData sheetId="1" refreshError="1"/>
      <sheetData sheetId="2" refreshError="1"/>
      <sheetData sheetId="3">
        <row r="11">
          <cell r="B11">
            <v>8</v>
          </cell>
          <cell r="C11">
            <v>2</v>
          </cell>
          <cell r="D11">
            <v>4.3896242096056019E-7</v>
          </cell>
          <cell r="E11">
            <v>3.2911985741636896E-6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 refreshError="1"/>
      <sheetData sheetId="1" refreshError="1"/>
      <sheetData sheetId="2" refreshError="1"/>
      <sheetData sheetId="3">
        <row r="11">
          <cell r="B11">
            <v>12</v>
          </cell>
          <cell r="C11">
            <v>5</v>
          </cell>
          <cell r="D11">
            <v>1.3847340710042993E-5</v>
          </cell>
          <cell r="E11">
            <v>1.4610633268672638E-5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0"/>
      <sheetName val="N16"/>
      <sheetName val="N22"/>
      <sheetName val="Melhores"/>
    </sheetNames>
    <sheetDataSet>
      <sheetData sheetId="0" refreshError="1"/>
      <sheetData sheetId="1" refreshError="1"/>
      <sheetData sheetId="2" refreshError="1"/>
      <sheetData sheetId="3">
        <row r="11">
          <cell r="B11">
            <v>22</v>
          </cell>
          <cell r="C11">
            <v>4</v>
          </cell>
          <cell r="D11">
            <v>1.4080593917889842E-6</v>
          </cell>
          <cell r="E11">
            <v>2.6035771565553382E-6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N6"/>
      <sheetName val="N4N8"/>
      <sheetName val="N6N10"/>
      <sheetName val="Melhore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2/6</v>
          </cell>
          <cell r="C11">
            <v>2</v>
          </cell>
          <cell r="D11">
            <v>5.0652204992648928E-6</v>
          </cell>
          <cell r="E11">
            <v>7.2652928927146118E-6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4N8"/>
      <sheetName val="N6N12"/>
      <sheetName val="N8N16"/>
      <sheetName val="Melhore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6/12</v>
          </cell>
          <cell r="C11">
            <v>1</v>
          </cell>
          <cell r="D11">
            <v>5.4822479832392935E-6</v>
          </cell>
          <cell r="E11">
            <v>1.815524222774723E-7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6N10"/>
      <sheetName val="N8N16"/>
      <sheetName val="N10N22"/>
      <sheetName val="Melhore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10/22</v>
          </cell>
          <cell r="C11">
            <v>3</v>
          </cell>
          <cell r="D11">
            <v>5.1189600686316198E-6</v>
          </cell>
          <cell r="E11">
            <v>9.4680503352042611E-6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B17" sqref="B17"/>
    </sheetView>
  </sheetViews>
  <sheetFormatPr defaultRowHeight="15" x14ac:dyDescent="0.25"/>
  <cols>
    <col min="1" max="1" width="1.42578125" customWidth="1"/>
    <col min="2" max="3" width="15.42578125" customWidth="1"/>
    <col min="4" max="4" width="15" bestFit="1" customWidth="1"/>
    <col min="5" max="5" width="12.42578125" customWidth="1"/>
    <col min="6" max="8" width="14.42578125" customWidth="1"/>
    <col min="9" max="9" width="1.42578125" customWidth="1"/>
  </cols>
  <sheetData>
    <row r="2" spans="2:10" x14ac:dyDescent="0.25">
      <c r="B2" s="7" t="s">
        <v>9</v>
      </c>
      <c r="C2" s="7"/>
      <c r="D2" s="7"/>
      <c r="E2" s="7"/>
      <c r="F2" s="7"/>
      <c r="G2" s="7"/>
      <c r="H2" s="7"/>
    </row>
    <row r="4" spans="2:10" ht="15" customHeight="1" x14ac:dyDescent="0.25">
      <c r="B4" s="5" t="s">
        <v>5</v>
      </c>
      <c r="C4" s="5"/>
      <c r="D4" s="5"/>
      <c r="E4" s="5"/>
      <c r="F4" s="5"/>
      <c r="G4" s="5"/>
      <c r="H4" s="5"/>
    </row>
    <row r="5" spans="2:10" x14ac:dyDescent="0.25">
      <c r="B5" s="3" t="s">
        <v>6</v>
      </c>
      <c r="C5" s="3" t="s">
        <v>7</v>
      </c>
      <c r="D5" s="3" t="s">
        <v>4</v>
      </c>
      <c r="E5" s="3" t="s">
        <v>3</v>
      </c>
      <c r="F5" s="3" t="s">
        <v>0</v>
      </c>
      <c r="G5" s="3" t="s">
        <v>1</v>
      </c>
      <c r="H5" s="3" t="s">
        <v>2</v>
      </c>
    </row>
    <row r="6" spans="2:10" x14ac:dyDescent="0.25">
      <c r="B6" s="8">
        <v>1</v>
      </c>
      <c r="C6" s="8">
        <v>2</v>
      </c>
      <c r="D6" s="8">
        <f ca="1">[1]Melhores!B$11</f>
        <v>8</v>
      </c>
      <c r="E6" s="8">
        <f ca="1">[1]Melhores!C$11</f>
        <v>2</v>
      </c>
      <c r="F6" s="8">
        <f ca="1">[1]Melhores!D$11</f>
        <v>4.3896242096056019E-7</v>
      </c>
      <c r="G6" s="8">
        <f ca="1">[1]Melhores!E$11</f>
        <v>3.2911985741636896E-6</v>
      </c>
      <c r="H6" s="1">
        <f ca="1">SUM(F6:G6)</f>
        <v>3.7301609951242499E-6</v>
      </c>
      <c r="J6" s="2">
        <f ca="1">IF(H6=MIN($H$6:$H$11),CELL("lin",H6),"")</f>
        <v>6</v>
      </c>
    </row>
    <row r="7" spans="2:10" x14ac:dyDescent="0.25">
      <c r="B7" s="8">
        <v>1</v>
      </c>
      <c r="C7" s="8">
        <v>3</v>
      </c>
      <c r="D7" s="8">
        <f>[2]Melhores!B$11</f>
        <v>12</v>
      </c>
      <c r="E7" s="8">
        <f>[2]Melhores!C$11</f>
        <v>5</v>
      </c>
      <c r="F7" s="8">
        <f>[2]Melhores!D$11</f>
        <v>1.3847340710042993E-5</v>
      </c>
      <c r="G7" s="8">
        <f>[2]Melhores!E$11</f>
        <v>1.4610633268672638E-5</v>
      </c>
      <c r="H7" s="1">
        <f t="shared" ref="H7:H11" si="0">SUM(F7:G7)</f>
        <v>2.8457973978715631E-5</v>
      </c>
      <c r="J7" s="2" t="str">
        <f t="shared" ref="J7:J11" ca="1" si="1">IF(H7=MIN($H$6:$H$11),CELL("lin",H7),"")</f>
        <v/>
      </c>
    </row>
    <row r="8" spans="2:10" x14ac:dyDescent="0.25">
      <c r="B8" s="8">
        <v>1</v>
      </c>
      <c r="C8" s="8">
        <v>4</v>
      </c>
      <c r="D8" s="8">
        <f>[3]Melhores!B$11</f>
        <v>22</v>
      </c>
      <c r="E8" s="8">
        <f>[3]Melhores!C$11</f>
        <v>4</v>
      </c>
      <c r="F8" s="8">
        <f>[3]Melhores!D$11</f>
        <v>1.4080593917889842E-6</v>
      </c>
      <c r="G8" s="8">
        <f>[3]Melhores!E$11</f>
        <v>2.6035771565553382E-6</v>
      </c>
      <c r="H8" s="1">
        <f t="shared" si="0"/>
        <v>4.0116365483443221E-6</v>
      </c>
      <c r="J8" s="2" t="str">
        <f t="shared" ca="1" si="1"/>
        <v/>
      </c>
    </row>
    <row r="9" spans="2:10" x14ac:dyDescent="0.25">
      <c r="B9" s="8">
        <v>2</v>
      </c>
      <c r="C9" s="8">
        <v>2</v>
      </c>
      <c r="D9" s="8" t="str">
        <f>[4]Melhores!B$11</f>
        <v>2/6</v>
      </c>
      <c r="E9" s="8">
        <f>[4]Melhores!C$11</f>
        <v>2</v>
      </c>
      <c r="F9" s="8">
        <f>[4]Melhores!D$11</f>
        <v>5.0652204992648928E-6</v>
      </c>
      <c r="G9" s="8">
        <f>[4]Melhores!E$11</f>
        <v>7.2652928927146118E-6</v>
      </c>
      <c r="H9" s="1">
        <f t="shared" si="0"/>
        <v>1.2330513391979505E-5</v>
      </c>
      <c r="J9" s="2" t="str">
        <f t="shared" ca="1" si="1"/>
        <v/>
      </c>
    </row>
    <row r="10" spans="2:10" x14ac:dyDescent="0.25">
      <c r="B10" s="8">
        <v>2</v>
      </c>
      <c r="C10" s="8">
        <v>3</v>
      </c>
      <c r="D10" s="8" t="str">
        <f>[5]Melhores!B$11</f>
        <v>6/12</v>
      </c>
      <c r="E10" s="8">
        <f>[5]Melhores!C$11</f>
        <v>1</v>
      </c>
      <c r="F10" s="8">
        <f>[5]Melhores!D$11</f>
        <v>5.4822479832392935E-6</v>
      </c>
      <c r="G10" s="8">
        <f>[5]Melhores!E$11</f>
        <v>1.815524222774723E-7</v>
      </c>
      <c r="H10" s="1">
        <f t="shared" si="0"/>
        <v>5.6638004055167659E-6</v>
      </c>
      <c r="J10" s="2" t="str">
        <f t="shared" ca="1" si="1"/>
        <v/>
      </c>
    </row>
    <row r="11" spans="2:10" x14ac:dyDescent="0.25">
      <c r="B11" s="8">
        <v>2</v>
      </c>
      <c r="C11" s="8">
        <v>4</v>
      </c>
      <c r="D11" s="8" t="str">
        <f>[6]Melhores!B$11</f>
        <v>10/22</v>
      </c>
      <c r="E11" s="8">
        <f>[6]Melhores!C$11</f>
        <v>3</v>
      </c>
      <c r="F11" s="8">
        <f>[6]Melhores!D$11</f>
        <v>5.1189600686316198E-6</v>
      </c>
      <c r="G11" s="8">
        <f>[6]Melhores!E$11</f>
        <v>9.4680503352042611E-6</v>
      </c>
      <c r="H11" s="1">
        <f t="shared" si="0"/>
        <v>1.4587010403835882E-5</v>
      </c>
      <c r="J11" s="2" t="str">
        <f t="shared" ca="1" si="1"/>
        <v/>
      </c>
    </row>
    <row r="13" spans="2:10" x14ac:dyDescent="0.25">
      <c r="B13" s="6" t="s">
        <v>8</v>
      </c>
      <c r="C13" s="6"/>
      <c r="D13" s="6"/>
      <c r="E13" s="6"/>
      <c r="F13" s="6"/>
      <c r="G13" s="6"/>
      <c r="H13" s="6"/>
    </row>
    <row r="14" spans="2:10" x14ac:dyDescent="0.25">
      <c r="B14" s="4" t="s">
        <v>6</v>
      </c>
      <c r="C14" s="4" t="s">
        <v>7</v>
      </c>
      <c r="D14" s="4" t="s">
        <v>4</v>
      </c>
      <c r="E14" s="4" t="s">
        <v>3</v>
      </c>
      <c r="F14" s="4" t="s">
        <v>0</v>
      </c>
      <c r="G14" s="4" t="s">
        <v>1</v>
      </c>
      <c r="H14" s="4" t="s">
        <v>2</v>
      </c>
    </row>
    <row r="15" spans="2:10" x14ac:dyDescent="0.25">
      <c r="B15" s="1">
        <f ca="1">INDIRECT(CONCATENATE("$B$",SUM($J$6:$J$11)))</f>
        <v>1</v>
      </c>
      <c r="C15" s="1">
        <f ca="1">INDIRECT(CONCATENATE("$C$",SUM($J$6:$J$11)))</f>
        <v>2</v>
      </c>
      <c r="D15" s="1">
        <f ca="1">INDIRECT(CONCATENATE("$D$",SUM($J$6:$J$11)))</f>
        <v>8</v>
      </c>
      <c r="E15" s="1">
        <f ca="1">INDIRECT(CONCATENATE("$E$",SUM($J$6:$J$11)))</f>
        <v>2</v>
      </c>
      <c r="F15" s="1">
        <f ca="1">INDIRECT(CONCATENATE("$F$",SUM($J$6:$J$11)))</f>
        <v>4.3896242096056019E-7</v>
      </c>
      <c r="G15" s="1">
        <f ca="1">INDIRECT(CONCATENATE("$G$",SUM($J$6:$J$11)))</f>
        <v>3.2911985741636896E-6</v>
      </c>
      <c r="H15" s="1">
        <f ca="1">INDIRECT(CONCATENATE("$H$",SUM($J$6:$J$11)))</f>
        <v>3.7301609951242499E-6</v>
      </c>
    </row>
  </sheetData>
  <mergeCells count="3">
    <mergeCell ref="B4:H4"/>
    <mergeCell ref="B13:H13"/>
    <mergeCell ref="B2:H2"/>
  </mergeCells>
  <conditionalFormatting sqref="H6:H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Melhores redes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2010-08-12T23:57:44Z</dcterms:modified>
</cp:coreProperties>
</file>