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20" yWindow="195" windowWidth="19320" windowHeight="12015" activeTab="3"/>
  </bookViews>
  <sheets>
    <sheet name="N20" sheetId="16" r:id="rId1"/>
    <sheet name="N24" sheetId="19" r:id="rId2"/>
    <sheet name="N28" sheetId="20" r:id="rId3"/>
    <sheet name="Melhores" sheetId="6" r:id="rId4"/>
  </sheets>
  <calcPr calcId="144525"/>
</workbook>
</file>

<file path=xl/calcChain.xml><?xml version="1.0" encoding="utf-8"?>
<calcChain xmlns="http://schemas.openxmlformats.org/spreadsheetml/2006/main">
  <c r="E39" i="20" l="1"/>
  <c r="D39" i="20"/>
  <c r="C39" i="20"/>
  <c r="E38" i="20"/>
  <c r="D38" i="20"/>
  <c r="C38" i="20"/>
  <c r="E37" i="20"/>
  <c r="D37" i="20"/>
  <c r="C37" i="20"/>
  <c r="E36" i="20"/>
  <c r="D36" i="20"/>
  <c r="C36" i="20"/>
  <c r="E35" i="20"/>
  <c r="D35" i="20"/>
  <c r="C35" i="20"/>
  <c r="E34" i="20"/>
  <c r="D34" i="20"/>
  <c r="C34" i="20"/>
  <c r="I30" i="20"/>
  <c r="H30" i="20"/>
  <c r="G30" i="20"/>
  <c r="F30" i="20"/>
  <c r="E30" i="20"/>
  <c r="D30" i="20"/>
  <c r="C30" i="20"/>
  <c r="I20" i="20"/>
  <c r="H20" i="20"/>
  <c r="G20" i="20"/>
  <c r="F20" i="20"/>
  <c r="E20" i="20"/>
  <c r="D20" i="20"/>
  <c r="C20" i="20"/>
  <c r="I10" i="20"/>
  <c r="H10" i="20"/>
  <c r="G10" i="20"/>
  <c r="F10" i="20"/>
  <c r="E10" i="20"/>
  <c r="D10" i="20"/>
  <c r="C10" i="20"/>
  <c r="E39" i="19"/>
  <c r="D39" i="19"/>
  <c r="C39" i="19"/>
  <c r="E38" i="19"/>
  <c r="D38" i="19"/>
  <c r="C38" i="19"/>
  <c r="E37" i="19"/>
  <c r="D37" i="19"/>
  <c r="C37" i="19"/>
  <c r="E36" i="19"/>
  <c r="D36" i="19"/>
  <c r="C36" i="19"/>
  <c r="E35" i="19"/>
  <c r="D35" i="19"/>
  <c r="C35" i="19"/>
  <c r="E34" i="19"/>
  <c r="D34" i="19"/>
  <c r="C34" i="19"/>
  <c r="I30" i="19"/>
  <c r="H30" i="19"/>
  <c r="G30" i="19"/>
  <c r="F30" i="19"/>
  <c r="E30" i="19"/>
  <c r="D30" i="19"/>
  <c r="C30" i="19"/>
  <c r="I20" i="19"/>
  <c r="H20" i="19"/>
  <c r="G20" i="19"/>
  <c r="F20" i="19"/>
  <c r="E20" i="19"/>
  <c r="D20" i="19"/>
  <c r="C20" i="19"/>
  <c r="I10" i="19"/>
  <c r="H10" i="19"/>
  <c r="G10" i="19"/>
  <c r="F10" i="19"/>
  <c r="E10" i="19"/>
  <c r="D10" i="19"/>
  <c r="C10" i="19"/>
  <c r="C40" i="19" l="1"/>
  <c r="E40" i="19"/>
  <c r="F37" i="19"/>
  <c r="D40" i="19"/>
  <c r="F39" i="19"/>
  <c r="C40" i="20"/>
  <c r="F37" i="20"/>
  <c r="F39" i="20"/>
  <c r="E40" i="20"/>
  <c r="D40" i="20"/>
  <c r="F36" i="20"/>
  <c r="F35" i="20"/>
  <c r="F38" i="20"/>
  <c r="F35" i="19"/>
  <c r="F36" i="19"/>
  <c r="F38" i="19"/>
  <c r="F34" i="20"/>
  <c r="F34" i="19"/>
  <c r="C35" i="16"/>
  <c r="C36" i="16"/>
  <c r="C37" i="16"/>
  <c r="C38" i="16"/>
  <c r="C39" i="16"/>
  <c r="C34" i="16"/>
  <c r="E35" i="16"/>
  <c r="E36" i="16"/>
  <c r="E37" i="16"/>
  <c r="E38" i="16"/>
  <c r="E39" i="16"/>
  <c r="E34" i="16"/>
  <c r="D35" i="16"/>
  <c r="D36" i="16"/>
  <c r="D37" i="16"/>
  <c r="D38" i="16"/>
  <c r="D39" i="16"/>
  <c r="D34" i="16"/>
  <c r="H30" i="16"/>
  <c r="G30" i="16"/>
  <c r="E30" i="16"/>
  <c r="D30" i="16"/>
  <c r="C30" i="16"/>
  <c r="I30" i="16"/>
  <c r="F30" i="16"/>
  <c r="H20" i="16"/>
  <c r="G20" i="16"/>
  <c r="E20" i="16"/>
  <c r="D20" i="16"/>
  <c r="C20" i="16"/>
  <c r="I20" i="16"/>
  <c r="F20" i="16"/>
  <c r="D10" i="16"/>
  <c r="E10" i="16"/>
  <c r="F10" i="16"/>
  <c r="E40" i="16" l="1"/>
  <c r="G39" i="20"/>
  <c r="G38" i="20"/>
  <c r="G34" i="20"/>
  <c r="F40" i="20"/>
  <c r="G36" i="20"/>
  <c r="G37" i="20"/>
  <c r="G35" i="20"/>
  <c r="G34" i="19"/>
  <c r="F40" i="19"/>
  <c r="G36" i="19"/>
  <c r="G37" i="19"/>
  <c r="G38" i="19"/>
  <c r="G39" i="19"/>
  <c r="G35" i="19"/>
  <c r="F39" i="16"/>
  <c r="F38" i="16"/>
  <c r="F37" i="16"/>
  <c r="F36" i="16"/>
  <c r="F35" i="16"/>
  <c r="F34" i="16"/>
  <c r="C40" i="16"/>
  <c r="H10" i="16"/>
  <c r="G10" i="16"/>
  <c r="C10" i="16"/>
  <c r="C43" i="20" l="1"/>
  <c r="C7" i="6" s="1"/>
  <c r="D45" i="20"/>
  <c r="D44" i="20"/>
  <c r="D43" i="20"/>
  <c r="C43" i="19"/>
  <c r="C6" i="6" s="1"/>
  <c r="D45" i="19"/>
  <c r="D44" i="19"/>
  <c r="D43" i="19"/>
  <c r="G34" i="16"/>
  <c r="G35" i="16"/>
  <c r="G36" i="16"/>
  <c r="G38" i="16"/>
  <c r="G37" i="16"/>
  <c r="G39" i="16"/>
  <c r="I10" i="16"/>
  <c r="F40" i="16"/>
  <c r="D40" i="16"/>
  <c r="E45" i="19"/>
  <c r="E45" i="20"/>
  <c r="E43" i="20"/>
  <c r="E44" i="20"/>
  <c r="E44" i="19"/>
  <c r="E43" i="19"/>
  <c r="F7" i="6" l="1"/>
  <c r="E7" i="6"/>
  <c r="G7" i="6" s="1"/>
  <c r="F6" i="6"/>
  <c r="E6" i="6"/>
  <c r="G6" i="6" s="1"/>
  <c r="D6" i="6"/>
  <c r="D7" i="6"/>
  <c r="C43" i="16"/>
  <c r="C5" i="6" s="1"/>
  <c r="D44" i="16"/>
  <c r="D43" i="16"/>
  <c r="D45" i="16"/>
  <c r="E43" i="16"/>
  <c r="E44" i="16"/>
  <c r="E45" i="16"/>
  <c r="F5" i="6" l="1"/>
  <c r="E5" i="6"/>
  <c r="D5" i="6"/>
  <c r="G5" i="6" l="1"/>
  <c r="I5" i="6" s="1"/>
  <c r="I6" i="6" l="1"/>
  <c r="I7" i="6"/>
  <c r="G11" i="6"/>
  <c r="D11" i="6"/>
  <c r="C11" i="6"/>
  <c r="E11" i="6"/>
  <c r="B11" i="6"/>
  <c r="F11" i="6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<sst xmlns="http://schemas.openxmlformats.org/spreadsheetml/2006/main" count="197" uniqueCount="26">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</sst>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B2:J45"/>
  <sheetViews>
    <sheetView workbookViewId="0">
      <selection activeCell="C24" sqref="C24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 x14ac:dyDescent="0.25">
      <c r="B4" s="4" t="s">
        <v>1</v>
      </c>
      <c r="C4" s="11">
        <v>23744</v>
      </c>
      <c r="D4" s="11">
        <v>78</v>
      </c>
      <c r="E4" s="11">
        <v>54</v>
      </c>
      <c r="F4" s="6">
        <v>132</v>
      </c>
      <c r="G4" s="11">
        <v>64</v>
      </c>
      <c r="H4" s="11">
        <v>60</v>
      </c>
      <c r="I4" s="7">
        <v>124</v>
      </c>
    </row>
    <row r="5" spans="2:9" x14ac:dyDescent="0.25">
      <c r="B5" s="4" t="s">
        <v>2</v>
      </c>
      <c r="C5" s="11">
        <v>23848</v>
      </c>
      <c r="D5" s="11">
        <v>15</v>
      </c>
      <c r="E5" s="11">
        <v>40</v>
      </c>
      <c r="F5" s="6">
        <v>55</v>
      </c>
      <c r="G5" s="11">
        <v>46</v>
      </c>
      <c r="H5" s="11">
        <v>51</v>
      </c>
      <c r="I5" s="7">
        <v>97</v>
      </c>
    </row>
    <row r="6" spans="2:9" x14ac:dyDescent="0.25">
      <c r="B6" s="4" t="s">
        <v>3</v>
      </c>
      <c r="C6" s="11">
        <v>23902</v>
      </c>
      <c r="D6" s="11">
        <v>23</v>
      </c>
      <c r="E6" s="11">
        <v>21</v>
      </c>
      <c r="F6" s="6">
        <v>44</v>
      </c>
      <c r="G6" s="11">
        <v>23</v>
      </c>
      <c r="H6" s="11">
        <v>31</v>
      </c>
      <c r="I6" s="7">
        <v>54</v>
      </c>
    </row>
    <row r="7" spans="2:9" x14ac:dyDescent="0.25">
      <c r="B7" s="4" t="s">
        <v>4</v>
      </c>
      <c r="C7" s="11">
        <v>23837</v>
      </c>
      <c r="D7" s="11">
        <v>18</v>
      </c>
      <c r="E7" s="11">
        <v>28</v>
      </c>
      <c r="F7" s="6">
        <v>46</v>
      </c>
      <c r="G7" s="11">
        <v>61</v>
      </c>
      <c r="H7" s="11">
        <v>56</v>
      </c>
      <c r="I7" s="7">
        <v>117</v>
      </c>
    </row>
    <row r="8" spans="2:9" x14ac:dyDescent="0.25">
      <c r="B8" s="4" t="s">
        <v>5</v>
      </c>
      <c r="C8" s="11">
        <v>23842</v>
      </c>
      <c r="D8" s="11">
        <v>15</v>
      </c>
      <c r="E8" s="11">
        <v>33</v>
      </c>
      <c r="F8" s="6">
        <v>48</v>
      </c>
      <c r="G8" s="11">
        <v>57</v>
      </c>
      <c r="H8" s="11">
        <v>53</v>
      </c>
      <c r="I8" s="7">
        <v>110</v>
      </c>
    </row>
    <row r="9" spans="2:9" x14ac:dyDescent="0.25">
      <c r="B9" s="4" t="s">
        <v>6</v>
      </c>
      <c r="C9" s="11">
        <v>23776</v>
      </c>
      <c r="D9" s="11">
        <v>32</v>
      </c>
      <c r="E9" s="11">
        <v>40</v>
      </c>
      <c r="F9" s="6">
        <v>72</v>
      </c>
      <c r="G9" s="11">
        <v>56</v>
      </c>
      <c r="H9" s="11">
        <v>96</v>
      </c>
      <c r="I9" s="7">
        <v>152</v>
      </c>
    </row>
    <row r="10" spans="2:9" x14ac:dyDescent="0.25">
      <c r="B10" s="6" t="s">
        <v>7</v>
      </c>
      <c r="C10" s="7">
        <f t="shared" ref="C10:E10" si="0">AVERAGE(C4:C9)</f>
        <v>23824.833333333332</v>
      </c>
      <c r="D10" s="7">
        <f t="shared" si="0"/>
        <v>30.166666666666668</v>
      </c>
      <c r="E10" s="7">
        <f t="shared" si="0"/>
        <v>36</v>
      </c>
      <c r="F10" s="7">
        <f>AVERAGE(F4:F9)</f>
        <v>66.166666666666671</v>
      </c>
      <c r="G10" s="7">
        <f>AVERAGE(G4:G9)</f>
        <v>51.166666666666664</v>
      </c>
      <c r="H10" s="7">
        <f>AVERAGE(H4:H9)</f>
        <v>57.833333333333336</v>
      </c>
      <c r="I10" s="7">
        <f>AVERAGE(I4:I9)</f>
        <v>109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 x14ac:dyDescent="0.25">
      <c r="B14" s="4" t="s">
        <v>1</v>
      </c>
      <c r="C14" s="11">
        <v>23775</v>
      </c>
      <c r="D14" s="11">
        <v>66</v>
      </c>
      <c r="E14" s="11">
        <v>41</v>
      </c>
      <c r="F14" s="6">
        <v>107</v>
      </c>
      <c r="G14" s="11">
        <v>63</v>
      </c>
      <c r="H14" s="11">
        <v>55</v>
      </c>
      <c r="I14" s="7">
        <v>118</v>
      </c>
    </row>
    <row r="15" spans="2:9" x14ac:dyDescent="0.25">
      <c r="B15" s="4" t="s">
        <v>2</v>
      </c>
      <c r="C15" s="11">
        <v>23838</v>
      </c>
      <c r="D15" s="11">
        <v>22</v>
      </c>
      <c r="E15" s="11">
        <v>30</v>
      </c>
      <c r="F15" s="6">
        <v>52</v>
      </c>
      <c r="G15" s="11">
        <v>51</v>
      </c>
      <c r="H15" s="11">
        <v>59</v>
      </c>
      <c r="I15" s="7">
        <v>110</v>
      </c>
    </row>
    <row r="16" spans="2:9" x14ac:dyDescent="0.25">
      <c r="B16" s="4" t="s">
        <v>3</v>
      </c>
      <c r="C16" s="11">
        <v>23907</v>
      </c>
      <c r="D16" s="11">
        <v>25</v>
      </c>
      <c r="E16" s="11">
        <v>15</v>
      </c>
      <c r="F16" s="6">
        <v>40</v>
      </c>
      <c r="G16" s="11">
        <v>30</v>
      </c>
      <c r="H16" s="11">
        <v>23</v>
      </c>
      <c r="I16" s="7">
        <v>53</v>
      </c>
    </row>
    <row r="17" spans="2:10" x14ac:dyDescent="0.25">
      <c r="B17" s="4" t="s">
        <v>4</v>
      </c>
      <c r="C17" s="11">
        <v>23839</v>
      </c>
      <c r="D17" s="11">
        <v>16</v>
      </c>
      <c r="E17" s="11">
        <v>22</v>
      </c>
      <c r="F17" s="6">
        <v>38</v>
      </c>
      <c r="G17" s="11">
        <v>61</v>
      </c>
      <c r="H17" s="11">
        <v>62</v>
      </c>
      <c r="I17" s="7">
        <v>123</v>
      </c>
    </row>
    <row r="18" spans="2:10" x14ac:dyDescent="0.25">
      <c r="B18" s="4" t="s">
        <v>5</v>
      </c>
      <c r="C18" s="11">
        <v>23828</v>
      </c>
      <c r="D18" s="11">
        <v>22</v>
      </c>
      <c r="E18" s="11">
        <v>27</v>
      </c>
      <c r="F18" s="6">
        <v>49</v>
      </c>
      <c r="G18" s="11">
        <v>73</v>
      </c>
      <c r="H18" s="11">
        <v>50</v>
      </c>
      <c r="I18" s="7">
        <v>123</v>
      </c>
    </row>
    <row r="19" spans="2:10" x14ac:dyDescent="0.25">
      <c r="B19" s="4" t="s">
        <v>6</v>
      </c>
      <c r="C19" s="11">
        <v>23748</v>
      </c>
      <c r="D19" s="11">
        <v>33</v>
      </c>
      <c r="E19" s="11">
        <v>39</v>
      </c>
      <c r="F19" s="6">
        <v>72</v>
      </c>
      <c r="G19" s="11">
        <v>73</v>
      </c>
      <c r="H19" s="11">
        <v>107</v>
      </c>
      <c r="I19" s="7">
        <v>180</v>
      </c>
    </row>
    <row r="20" spans="2:10" x14ac:dyDescent="0.25">
      <c r="B20" s="6" t="s">
        <v>7</v>
      </c>
      <c r="C20" s="7">
        <f t="shared" ref="C20:E20" si="1">AVERAGE(C14:C19)</f>
        <v>23822.5</v>
      </c>
      <c r="D20" s="7">
        <f t="shared" si="1"/>
        <v>30.666666666666668</v>
      </c>
      <c r="E20" s="7">
        <f t="shared" si="1"/>
        <v>29</v>
      </c>
      <c r="F20" s="7">
        <f>AVERAGE(F14:F19)</f>
        <v>59.666666666666664</v>
      </c>
      <c r="G20" s="7">
        <f>AVERAGE(G14:G19)</f>
        <v>58.5</v>
      </c>
      <c r="H20" s="7">
        <f>AVERAGE(H14:H19)</f>
        <v>59.333333333333336</v>
      </c>
      <c r="I20" s="7">
        <f>AVERAGE(I14:I19)</f>
        <v>117.83333333333333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 x14ac:dyDescent="0.25">
      <c r="B24" s="4" t="s">
        <v>1</v>
      </c>
      <c r="C24" s="11">
        <v>23700</v>
      </c>
      <c r="D24" s="11">
        <v>65</v>
      </c>
      <c r="E24" s="11">
        <v>61</v>
      </c>
      <c r="F24" s="6">
        <v>126</v>
      </c>
      <c r="G24" s="11">
        <v>90</v>
      </c>
      <c r="H24" s="11">
        <v>84</v>
      </c>
      <c r="I24" s="7">
        <v>174</v>
      </c>
    </row>
    <row r="25" spans="2:10" x14ac:dyDescent="0.25">
      <c r="B25" s="4" t="s">
        <v>2</v>
      </c>
      <c r="C25" s="11">
        <v>23839</v>
      </c>
      <c r="D25" s="11">
        <v>14</v>
      </c>
      <c r="E25" s="11">
        <v>33</v>
      </c>
      <c r="F25" s="6">
        <v>47</v>
      </c>
      <c r="G25" s="11">
        <v>62</v>
      </c>
      <c r="H25" s="11">
        <v>52</v>
      </c>
      <c r="I25" s="7">
        <v>114</v>
      </c>
    </row>
    <row r="26" spans="2:10" x14ac:dyDescent="0.25">
      <c r="B26" s="4" t="s">
        <v>3</v>
      </c>
      <c r="C26" s="11">
        <v>23894</v>
      </c>
      <c r="D26" s="11">
        <v>15</v>
      </c>
      <c r="E26" s="11">
        <v>11</v>
      </c>
      <c r="F26" s="6">
        <v>26</v>
      </c>
      <c r="G26" s="11">
        <v>55</v>
      </c>
      <c r="H26" s="11">
        <v>25</v>
      </c>
      <c r="I26" s="7">
        <v>80</v>
      </c>
    </row>
    <row r="27" spans="2:10" x14ac:dyDescent="0.25">
      <c r="B27" s="4" t="s">
        <v>4</v>
      </c>
      <c r="C27" s="11">
        <v>23833</v>
      </c>
      <c r="D27" s="11">
        <v>7</v>
      </c>
      <c r="E27" s="11">
        <v>29</v>
      </c>
      <c r="F27" s="6">
        <v>36</v>
      </c>
      <c r="G27" s="11">
        <v>87</v>
      </c>
      <c r="H27" s="11">
        <v>44</v>
      </c>
      <c r="I27" s="7">
        <v>131</v>
      </c>
    </row>
    <row r="28" spans="2:10" x14ac:dyDescent="0.25">
      <c r="B28" s="4" t="s">
        <v>5</v>
      </c>
      <c r="C28" s="11">
        <v>23790</v>
      </c>
      <c r="D28" s="11">
        <v>20</v>
      </c>
      <c r="E28" s="11">
        <v>38</v>
      </c>
      <c r="F28" s="6">
        <v>58</v>
      </c>
      <c r="G28" s="11">
        <v>89</v>
      </c>
      <c r="H28" s="11">
        <v>63</v>
      </c>
      <c r="I28" s="7">
        <v>152</v>
      </c>
    </row>
    <row r="29" spans="2:10" x14ac:dyDescent="0.25">
      <c r="B29" s="4" t="s">
        <v>6</v>
      </c>
      <c r="C29" s="11">
        <v>23754</v>
      </c>
      <c r="D29" s="11">
        <v>22</v>
      </c>
      <c r="E29" s="11">
        <v>46</v>
      </c>
      <c r="F29" s="6">
        <v>68</v>
      </c>
      <c r="G29" s="11">
        <v>62</v>
      </c>
      <c r="H29" s="11">
        <v>116</v>
      </c>
      <c r="I29" s="7">
        <v>178</v>
      </c>
    </row>
    <row r="30" spans="2:10" x14ac:dyDescent="0.25">
      <c r="B30" s="6" t="s">
        <v>7</v>
      </c>
      <c r="C30" s="7">
        <f t="shared" ref="C30:E30" si="2">AVERAGE(C24:C29)</f>
        <v>23801.666666666668</v>
      </c>
      <c r="D30" s="7">
        <f t="shared" si="2"/>
        <v>23.833333333333332</v>
      </c>
      <c r="E30" s="7">
        <f t="shared" si="2"/>
        <v>36.333333333333336</v>
      </c>
      <c r="F30" s="7">
        <f>AVERAGE(F24:F29)</f>
        <v>60.166666666666664</v>
      </c>
      <c r="G30" s="7">
        <f>AVERAGE(G24:G29)</f>
        <v>74.166666666666671</v>
      </c>
      <c r="H30" s="7">
        <f>AVERAGE(H24:H29)</f>
        <v>64</v>
      </c>
      <c r="I30" s="7">
        <f>AVERAGE(I24:I29)</f>
        <v>138.16666666666666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23739.666666666668</v>
      </c>
      <c r="D34" s="5">
        <f>AVERAGE(F4,F14,F24)</f>
        <v>121.66666666666667</v>
      </c>
      <c r="E34" s="5">
        <f>AVERAGE(I4,I14,I24)</f>
        <v>138.66666666666666</v>
      </c>
      <c r="F34" s="5">
        <f>SUM(D34:E34)</f>
        <v>260.33333333333331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23841.666666666668</v>
      </c>
      <c r="D35" s="5">
        <f t="shared" ref="D35:D39" si="4">AVERAGE(F5,F15,F25)</f>
        <v>51.333333333333336</v>
      </c>
      <c r="E35" s="5">
        <f t="shared" ref="E35:E39" si="5">AVERAGE(I5,I15,I25)</f>
        <v>107</v>
      </c>
      <c r="F35" s="5">
        <f t="shared" ref="F35:F39" si="6">SUM(D35:E35)</f>
        <v>158.33333333333334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23901</v>
      </c>
      <c r="D36" s="5">
        <f t="shared" si="4"/>
        <v>36.666666666666664</v>
      </c>
      <c r="E36" s="5">
        <f t="shared" si="5"/>
        <v>62.333333333333336</v>
      </c>
      <c r="F36" s="5">
        <f t="shared" si="6"/>
        <v>99</v>
      </c>
      <c r="G36" s="15">
        <f t="shared" ca="1" si="7"/>
        <v>36</v>
      </c>
    </row>
    <row r="37" spans="2:7" x14ac:dyDescent="0.25">
      <c r="B37" s="4" t="s">
        <v>4</v>
      </c>
      <c r="C37" s="5">
        <f t="shared" si="3"/>
        <v>23836.333333333332</v>
      </c>
      <c r="D37" s="5">
        <f t="shared" si="4"/>
        <v>40</v>
      </c>
      <c r="E37" s="5">
        <f t="shared" si="5"/>
        <v>123.66666666666667</v>
      </c>
      <c r="F37" s="5">
        <f t="shared" si="6"/>
        <v>163.66666666666669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23820</v>
      </c>
      <c r="D38" s="5">
        <f t="shared" si="4"/>
        <v>51.666666666666664</v>
      </c>
      <c r="E38" s="5">
        <f t="shared" si="5"/>
        <v>128.33333333333334</v>
      </c>
      <c r="F38" s="5">
        <f t="shared" si="6"/>
        <v>180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23759.333333333332</v>
      </c>
      <c r="D39" s="5">
        <f t="shared" si="4"/>
        <v>70.666666666666671</v>
      </c>
      <c r="E39" s="5">
        <f t="shared" si="5"/>
        <v>170</v>
      </c>
      <c r="F39" s="5">
        <f t="shared" si="6"/>
        <v>240.66666666666669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23816.333333333332</v>
      </c>
      <c r="D40" s="9">
        <f>AVERAGE(D34:D39)</f>
        <v>62</v>
      </c>
      <c r="E40" s="9">
        <f>AVERAGE(E34:E39)</f>
        <v>121.66666666666667</v>
      </c>
      <c r="F40" s="9">
        <f>AVERAGE(F34:F39)</f>
        <v>183.66666666666666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3</v>
      </c>
      <c r="D43" s="11" t="str">
        <f ca="1">IF(SUM($G$34:$G$39) &lt;&gt; 0, CONCATENATE("$C$",SUM($G$34:$G$39)), "" )</f>
        <v>$C$36</v>
      </c>
      <c r="E43" s="11">
        <f ca="1">INDIRECT(D43)</f>
        <v>23901</v>
      </c>
    </row>
    <row r="44" spans="2:7" x14ac:dyDescent="0.25">
      <c r="B44" s="27"/>
      <c r="C44" s="28"/>
      <c r="D44" s="11" t="str">
        <f ca="1">IF(SUM($G$34:$G$39) &lt;&gt; 0, CONCATENATE("$D$",SUM($G$34:$G$39)), "" )</f>
        <v>$D$36</v>
      </c>
      <c r="E44" s="11">
        <f ca="1">INDIRECT(D44)</f>
        <v>36.666666666666664</v>
      </c>
    </row>
    <row r="45" spans="2:7" x14ac:dyDescent="0.25">
      <c r="B45" s="27"/>
      <c r="C45" s="28"/>
      <c r="D45" s="11" t="str">
        <f ca="1">IF(SUM($G$34:$G$39) &lt;&gt; 0, CONCATENATE("$E$",SUM($G$34:$G$39)), "" )</f>
        <v>$E$36</v>
      </c>
      <c r="E45" s="11">
        <f ca="1">INDIRECT(D45)</f>
        <v>62.333333333333336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opLeftCell="A2" workbookViewId="0">
      <selection activeCell="C24" sqref="C24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 x14ac:dyDescent="0.25">
      <c r="B4" s="4" t="s">
        <v>1</v>
      </c>
      <c r="C4" s="11">
        <v>23869</v>
      </c>
      <c r="D4" s="11">
        <v>7</v>
      </c>
      <c r="E4" s="11">
        <v>20</v>
      </c>
      <c r="F4" s="6">
        <v>27</v>
      </c>
      <c r="G4" s="11">
        <v>39</v>
      </c>
      <c r="H4" s="11">
        <v>65</v>
      </c>
      <c r="I4" s="7">
        <v>104</v>
      </c>
    </row>
    <row r="5" spans="2:9" x14ac:dyDescent="0.25">
      <c r="B5" s="4" t="s">
        <v>2</v>
      </c>
      <c r="C5" s="11">
        <v>23857</v>
      </c>
      <c r="D5" s="11">
        <v>26</v>
      </c>
      <c r="E5" s="11">
        <v>30</v>
      </c>
      <c r="F5" s="6">
        <v>56</v>
      </c>
      <c r="G5" s="11">
        <v>24</v>
      </c>
      <c r="H5" s="11">
        <v>63</v>
      </c>
      <c r="I5" s="7">
        <v>87</v>
      </c>
    </row>
    <row r="6" spans="2:9" x14ac:dyDescent="0.25">
      <c r="B6" s="4" t="s">
        <v>3</v>
      </c>
      <c r="C6" s="11">
        <v>23863</v>
      </c>
      <c r="D6" s="11">
        <v>31</v>
      </c>
      <c r="E6" s="11">
        <v>10</v>
      </c>
      <c r="F6" s="6">
        <v>41</v>
      </c>
      <c r="G6" s="11">
        <v>54</v>
      </c>
      <c r="H6" s="11">
        <v>42</v>
      </c>
      <c r="I6" s="7">
        <v>96</v>
      </c>
    </row>
    <row r="7" spans="2:9" x14ac:dyDescent="0.25">
      <c r="B7" s="4" t="s">
        <v>4</v>
      </c>
      <c r="C7" s="11">
        <v>23792</v>
      </c>
      <c r="D7" s="11">
        <v>72</v>
      </c>
      <c r="E7" s="11">
        <v>8</v>
      </c>
      <c r="F7" s="6">
        <v>80</v>
      </c>
      <c r="G7" s="11">
        <v>67</v>
      </c>
      <c r="H7" s="11">
        <v>61</v>
      </c>
      <c r="I7" s="7">
        <v>128</v>
      </c>
    </row>
    <row r="8" spans="2:9" x14ac:dyDescent="0.25">
      <c r="B8" s="4" t="s">
        <v>5</v>
      </c>
      <c r="C8" s="11">
        <v>23822</v>
      </c>
      <c r="D8" s="11">
        <v>34</v>
      </c>
      <c r="E8" s="11">
        <v>17</v>
      </c>
      <c r="F8" s="6">
        <v>51</v>
      </c>
      <c r="G8" s="11">
        <v>79</v>
      </c>
      <c r="H8" s="11">
        <v>48</v>
      </c>
      <c r="I8" s="7">
        <v>127</v>
      </c>
    </row>
    <row r="9" spans="2:9" x14ac:dyDescent="0.25">
      <c r="B9" s="4" t="s">
        <v>6</v>
      </c>
      <c r="C9" s="11">
        <v>23839</v>
      </c>
      <c r="D9" s="11">
        <v>47</v>
      </c>
      <c r="E9" s="11">
        <v>32</v>
      </c>
      <c r="F9" s="6">
        <v>79</v>
      </c>
      <c r="G9" s="11">
        <v>29</v>
      </c>
      <c r="H9" s="11">
        <v>53</v>
      </c>
      <c r="I9" s="7">
        <v>82</v>
      </c>
    </row>
    <row r="10" spans="2:9" x14ac:dyDescent="0.25">
      <c r="B10" s="6" t="s">
        <v>7</v>
      </c>
      <c r="C10" s="7">
        <f t="shared" ref="C10:E10" si="0">AVERAGE(C4:C9)</f>
        <v>23840.333333333332</v>
      </c>
      <c r="D10" s="7">
        <f t="shared" si="0"/>
        <v>36.166666666666664</v>
      </c>
      <c r="E10" s="7">
        <f t="shared" si="0"/>
        <v>19.5</v>
      </c>
      <c r="F10" s="7">
        <f>AVERAGE(F4:F9)</f>
        <v>55.666666666666664</v>
      </c>
      <c r="G10" s="7">
        <f>AVERAGE(G4:G9)</f>
        <v>48.666666666666664</v>
      </c>
      <c r="H10" s="7">
        <f>AVERAGE(H4:H9)</f>
        <v>55.333333333333336</v>
      </c>
      <c r="I10" s="7">
        <f>AVERAGE(I4:I9)</f>
        <v>104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 x14ac:dyDescent="0.25">
      <c r="B14" s="4" t="s">
        <v>1</v>
      </c>
      <c r="C14" s="11">
        <v>23824</v>
      </c>
      <c r="D14" s="11">
        <v>9</v>
      </c>
      <c r="E14" s="11">
        <v>12</v>
      </c>
      <c r="F14" s="6">
        <v>21</v>
      </c>
      <c r="G14" s="11">
        <v>66</v>
      </c>
      <c r="H14" s="11">
        <v>89</v>
      </c>
      <c r="I14" s="7">
        <v>155</v>
      </c>
    </row>
    <row r="15" spans="2:9" x14ac:dyDescent="0.25">
      <c r="B15" s="4" t="s">
        <v>2</v>
      </c>
      <c r="C15" s="11">
        <v>23836</v>
      </c>
      <c r="D15" s="11">
        <v>27</v>
      </c>
      <c r="E15" s="11">
        <v>27</v>
      </c>
      <c r="F15" s="6">
        <v>54</v>
      </c>
      <c r="G15" s="11">
        <v>40</v>
      </c>
      <c r="H15" s="11">
        <v>70</v>
      </c>
      <c r="I15" s="7">
        <v>110</v>
      </c>
    </row>
    <row r="16" spans="2:9" x14ac:dyDescent="0.25">
      <c r="B16" s="4" t="s">
        <v>3</v>
      </c>
      <c r="C16" s="11">
        <v>23885</v>
      </c>
      <c r="D16" s="11">
        <v>28</v>
      </c>
      <c r="E16" s="11">
        <v>15</v>
      </c>
      <c r="F16" s="6">
        <v>43</v>
      </c>
      <c r="G16" s="11">
        <v>43</v>
      </c>
      <c r="H16" s="11">
        <v>29</v>
      </c>
      <c r="I16" s="7">
        <v>72</v>
      </c>
    </row>
    <row r="17" spans="2:10" x14ac:dyDescent="0.25">
      <c r="B17" s="4" t="s">
        <v>4</v>
      </c>
      <c r="C17" s="11">
        <v>23781</v>
      </c>
      <c r="D17" s="11">
        <v>78</v>
      </c>
      <c r="E17" s="11">
        <v>5</v>
      </c>
      <c r="F17" s="6">
        <v>83</v>
      </c>
      <c r="G17" s="11">
        <v>79</v>
      </c>
      <c r="H17" s="11">
        <v>57</v>
      </c>
      <c r="I17" s="7">
        <v>136</v>
      </c>
    </row>
    <row r="18" spans="2:10" x14ac:dyDescent="0.25">
      <c r="B18" s="4" t="s">
        <v>5</v>
      </c>
      <c r="C18" s="11">
        <v>23821</v>
      </c>
      <c r="D18" s="11">
        <v>30</v>
      </c>
      <c r="E18" s="11">
        <v>13</v>
      </c>
      <c r="F18" s="6">
        <v>43</v>
      </c>
      <c r="G18" s="11">
        <v>94</v>
      </c>
      <c r="H18" s="11">
        <v>42</v>
      </c>
      <c r="I18" s="7">
        <v>136</v>
      </c>
    </row>
    <row r="19" spans="2:10" x14ac:dyDescent="0.25">
      <c r="B19" s="4" t="s">
        <v>6</v>
      </c>
      <c r="C19" s="11">
        <v>23820</v>
      </c>
      <c r="D19" s="11">
        <v>51</v>
      </c>
      <c r="E19" s="11">
        <v>28</v>
      </c>
      <c r="F19" s="6">
        <v>79</v>
      </c>
      <c r="G19" s="11">
        <v>39</v>
      </c>
      <c r="H19" s="11">
        <v>62</v>
      </c>
      <c r="I19" s="7">
        <v>101</v>
      </c>
    </row>
    <row r="20" spans="2:10" x14ac:dyDescent="0.25">
      <c r="B20" s="6" t="s">
        <v>7</v>
      </c>
      <c r="C20" s="7">
        <f t="shared" ref="C20:E20" si="1">AVERAGE(C14:C19)</f>
        <v>23827.833333333332</v>
      </c>
      <c r="D20" s="7">
        <f t="shared" si="1"/>
        <v>37.166666666666664</v>
      </c>
      <c r="E20" s="7">
        <f t="shared" si="1"/>
        <v>16.666666666666668</v>
      </c>
      <c r="F20" s="7">
        <f>AVERAGE(F14:F19)</f>
        <v>53.833333333333336</v>
      </c>
      <c r="G20" s="7">
        <f>AVERAGE(G14:G19)</f>
        <v>60.166666666666664</v>
      </c>
      <c r="H20" s="7">
        <f>AVERAGE(H14:H19)</f>
        <v>58.166666666666664</v>
      </c>
      <c r="I20" s="7">
        <f>AVERAGE(I14:I19)</f>
        <v>118.33333333333333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 x14ac:dyDescent="0.25">
      <c r="B24" s="4" t="s">
        <v>1</v>
      </c>
      <c r="C24" s="11">
        <v>23827</v>
      </c>
      <c r="D24" s="11">
        <v>8</v>
      </c>
      <c r="E24" s="11">
        <v>15</v>
      </c>
      <c r="F24" s="6">
        <v>23</v>
      </c>
      <c r="G24" s="11">
        <v>68</v>
      </c>
      <c r="H24" s="11">
        <v>82</v>
      </c>
      <c r="I24" s="7">
        <v>150</v>
      </c>
    </row>
    <row r="25" spans="2:10" x14ac:dyDescent="0.25">
      <c r="B25" s="4" t="s">
        <v>2</v>
      </c>
      <c r="C25" s="11">
        <v>23801</v>
      </c>
      <c r="D25" s="11">
        <v>23</v>
      </c>
      <c r="E25" s="11">
        <v>27</v>
      </c>
      <c r="F25" s="6">
        <v>50</v>
      </c>
      <c r="G25" s="11">
        <v>57</v>
      </c>
      <c r="H25" s="11">
        <v>92</v>
      </c>
      <c r="I25" s="7">
        <v>149</v>
      </c>
    </row>
    <row r="26" spans="2:10" x14ac:dyDescent="0.25">
      <c r="B26" s="4" t="s">
        <v>3</v>
      </c>
      <c r="C26" s="11">
        <v>23848</v>
      </c>
      <c r="D26" s="11">
        <v>19</v>
      </c>
      <c r="E26" s="11">
        <v>13</v>
      </c>
      <c r="F26" s="6">
        <v>32</v>
      </c>
      <c r="G26" s="11">
        <v>63</v>
      </c>
      <c r="H26" s="11">
        <v>57</v>
      </c>
      <c r="I26" s="7">
        <v>120</v>
      </c>
    </row>
    <row r="27" spans="2:10" x14ac:dyDescent="0.25">
      <c r="B27" s="4" t="s">
        <v>4</v>
      </c>
      <c r="C27" s="11">
        <v>23810</v>
      </c>
      <c r="D27" s="11">
        <v>61</v>
      </c>
      <c r="E27" s="11">
        <v>4</v>
      </c>
      <c r="F27" s="6">
        <v>65</v>
      </c>
      <c r="G27" s="11">
        <v>75</v>
      </c>
      <c r="H27" s="11">
        <v>50</v>
      </c>
      <c r="I27" s="7">
        <v>125</v>
      </c>
    </row>
    <row r="28" spans="2:10" x14ac:dyDescent="0.25">
      <c r="B28" s="4" t="s">
        <v>5</v>
      </c>
      <c r="C28" s="11">
        <v>23774</v>
      </c>
      <c r="D28" s="11">
        <v>23</v>
      </c>
      <c r="E28" s="11">
        <v>20</v>
      </c>
      <c r="F28" s="6">
        <v>43</v>
      </c>
      <c r="G28" s="11">
        <v>128</v>
      </c>
      <c r="H28" s="11">
        <v>55</v>
      </c>
      <c r="I28" s="7">
        <v>183</v>
      </c>
    </row>
    <row r="29" spans="2:10" x14ac:dyDescent="0.25">
      <c r="B29" s="4" t="s">
        <v>6</v>
      </c>
      <c r="C29" s="11">
        <v>23803</v>
      </c>
      <c r="D29" s="11">
        <v>42</v>
      </c>
      <c r="E29" s="11">
        <v>35</v>
      </c>
      <c r="F29" s="6">
        <v>77</v>
      </c>
      <c r="G29" s="11">
        <v>52</v>
      </c>
      <c r="H29" s="11">
        <v>68</v>
      </c>
      <c r="I29" s="7">
        <v>120</v>
      </c>
    </row>
    <row r="30" spans="2:10" x14ac:dyDescent="0.25">
      <c r="B30" s="6" t="s">
        <v>7</v>
      </c>
      <c r="C30" s="7">
        <f t="shared" ref="C30:E30" si="2">AVERAGE(C24:C29)</f>
        <v>23810.5</v>
      </c>
      <c r="D30" s="7">
        <f t="shared" si="2"/>
        <v>29.333333333333332</v>
      </c>
      <c r="E30" s="7">
        <f t="shared" si="2"/>
        <v>19</v>
      </c>
      <c r="F30" s="7">
        <f>AVERAGE(F24:F29)</f>
        <v>48.333333333333336</v>
      </c>
      <c r="G30" s="7">
        <f>AVERAGE(G24:G29)</f>
        <v>73.833333333333329</v>
      </c>
      <c r="H30" s="7">
        <f>AVERAGE(H24:H29)</f>
        <v>67.333333333333329</v>
      </c>
      <c r="I30" s="7">
        <f>AVERAGE(I24:I29)</f>
        <v>141.16666666666666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23840</v>
      </c>
      <c r="D34" s="5">
        <f>AVERAGE(F4,F14,F24)</f>
        <v>23.666666666666668</v>
      </c>
      <c r="E34" s="5">
        <f>AVERAGE(I4,I14,I24)</f>
        <v>136.33333333333334</v>
      </c>
      <c r="F34" s="5">
        <f>SUM(D34:E34)</f>
        <v>160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23831.333333333332</v>
      </c>
      <c r="D35" s="5">
        <f t="shared" ref="D35:D39" si="4">AVERAGE(F5,F15,F25)</f>
        <v>53.333333333333336</v>
      </c>
      <c r="E35" s="5">
        <f t="shared" ref="E35:E39" si="5">AVERAGE(I5,I15,I25)</f>
        <v>115.33333333333333</v>
      </c>
      <c r="F35" s="5">
        <f t="shared" ref="F35:F39" si="6">SUM(D35:E35)</f>
        <v>168.66666666666666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23865.333333333332</v>
      </c>
      <c r="D36" s="5">
        <f t="shared" si="4"/>
        <v>38.666666666666664</v>
      </c>
      <c r="E36" s="5">
        <f t="shared" si="5"/>
        <v>96</v>
      </c>
      <c r="F36" s="5">
        <f t="shared" si="6"/>
        <v>134.66666666666666</v>
      </c>
      <c r="G36" s="15">
        <f t="shared" ca="1" si="7"/>
        <v>36</v>
      </c>
    </row>
    <row r="37" spans="2:7" x14ac:dyDescent="0.25">
      <c r="B37" s="4" t="s">
        <v>4</v>
      </c>
      <c r="C37" s="5">
        <f t="shared" si="3"/>
        <v>23794.333333333332</v>
      </c>
      <c r="D37" s="5">
        <f t="shared" si="4"/>
        <v>76</v>
      </c>
      <c r="E37" s="5">
        <f t="shared" si="5"/>
        <v>129.66666666666666</v>
      </c>
      <c r="F37" s="5">
        <f t="shared" si="6"/>
        <v>205.66666666666666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23805.666666666668</v>
      </c>
      <c r="D38" s="5">
        <f t="shared" si="4"/>
        <v>45.666666666666664</v>
      </c>
      <c r="E38" s="5">
        <f t="shared" si="5"/>
        <v>148.66666666666666</v>
      </c>
      <c r="F38" s="5">
        <f t="shared" si="6"/>
        <v>194.33333333333331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23820.666666666668</v>
      </c>
      <c r="D39" s="5">
        <f t="shared" si="4"/>
        <v>78.333333333333329</v>
      </c>
      <c r="E39" s="5">
        <f t="shared" si="5"/>
        <v>101</v>
      </c>
      <c r="F39" s="5">
        <f t="shared" si="6"/>
        <v>179.33333333333331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23826.222222222219</v>
      </c>
      <c r="D40" s="9">
        <f>AVERAGE(D34:D39)</f>
        <v>52.611111111111107</v>
      </c>
      <c r="E40" s="9">
        <f>AVERAGE(E34:E39)</f>
        <v>121.16666666666667</v>
      </c>
      <c r="F40" s="9">
        <f>AVERAGE(F34:F39)</f>
        <v>173.77777777777774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3</v>
      </c>
      <c r="D43" s="11" t="str">
        <f ca="1">IF(SUM($G$34:$G$39) &lt;&gt; 0, CONCATENATE("$C$",SUM($G$34:$G$39)), "" )</f>
        <v>$C$36</v>
      </c>
      <c r="E43" s="11">
        <f ca="1">INDIRECT(D43)</f>
        <v>23865.333333333332</v>
      </c>
    </row>
    <row r="44" spans="2:7" x14ac:dyDescent="0.25">
      <c r="B44" s="27"/>
      <c r="C44" s="28"/>
      <c r="D44" s="11" t="str">
        <f ca="1">IF(SUM($G$34:$G$39) &lt;&gt; 0, CONCATENATE("$D$",SUM($G$34:$G$39)), "" )</f>
        <v>$D$36</v>
      </c>
      <c r="E44" s="11">
        <f ca="1">INDIRECT(D44)</f>
        <v>38.666666666666664</v>
      </c>
    </row>
    <row r="45" spans="2:7" x14ac:dyDescent="0.25">
      <c r="B45" s="27"/>
      <c r="C45" s="28"/>
      <c r="D45" s="11" t="str">
        <f ca="1">IF(SUM($G$34:$G$39) &lt;&gt; 0, CONCATENATE("$E$",SUM($G$34:$G$39)), "" )</f>
        <v>$E$36</v>
      </c>
      <c r="E45" s="11">
        <f ca="1">INDIRECT(D45)</f>
        <v>96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opLeftCell="A8" workbookViewId="0">
      <selection activeCell="C24" sqref="C24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 x14ac:dyDescent="0.25">
      <c r="B4" s="4" t="s">
        <v>1</v>
      </c>
      <c r="C4" s="11">
        <v>23916</v>
      </c>
      <c r="D4" s="11">
        <v>22</v>
      </c>
      <c r="E4" s="11">
        <v>6</v>
      </c>
      <c r="F4" s="6">
        <v>28</v>
      </c>
      <c r="G4" s="11">
        <v>34</v>
      </c>
      <c r="H4" s="11">
        <v>22</v>
      </c>
      <c r="I4" s="7">
        <v>56</v>
      </c>
    </row>
    <row r="5" spans="2:9" x14ac:dyDescent="0.25">
      <c r="B5" s="4" t="s">
        <v>2</v>
      </c>
      <c r="C5" s="11">
        <v>23821</v>
      </c>
      <c r="D5" s="11">
        <v>28</v>
      </c>
      <c r="E5" s="11">
        <v>44</v>
      </c>
      <c r="F5" s="6">
        <v>72</v>
      </c>
      <c r="G5" s="11">
        <v>27</v>
      </c>
      <c r="H5" s="11">
        <v>80</v>
      </c>
      <c r="I5" s="7">
        <v>107</v>
      </c>
    </row>
    <row r="6" spans="2:9" x14ac:dyDescent="0.25">
      <c r="B6" s="4" t="s">
        <v>3</v>
      </c>
      <c r="C6" s="11">
        <v>23829</v>
      </c>
      <c r="D6" s="11">
        <v>46</v>
      </c>
      <c r="E6" s="11">
        <v>20</v>
      </c>
      <c r="F6" s="6">
        <v>66</v>
      </c>
      <c r="G6" s="11">
        <v>31</v>
      </c>
      <c r="H6" s="11">
        <v>74</v>
      </c>
      <c r="I6" s="7">
        <v>105</v>
      </c>
    </row>
    <row r="7" spans="2:9" x14ac:dyDescent="0.25">
      <c r="B7" s="4" t="s">
        <v>4</v>
      </c>
      <c r="C7" s="11">
        <v>23845</v>
      </c>
      <c r="D7" s="11">
        <v>54</v>
      </c>
      <c r="E7" s="11">
        <v>8</v>
      </c>
      <c r="F7" s="6">
        <v>62</v>
      </c>
      <c r="G7" s="11">
        <v>32</v>
      </c>
      <c r="H7" s="11">
        <v>61</v>
      </c>
      <c r="I7" s="7">
        <v>93</v>
      </c>
    </row>
    <row r="8" spans="2:9" x14ac:dyDescent="0.25">
      <c r="B8" s="4" t="s">
        <v>5</v>
      </c>
      <c r="C8" s="11">
        <v>23901</v>
      </c>
      <c r="D8" s="11">
        <v>30</v>
      </c>
      <c r="E8" s="11">
        <v>0</v>
      </c>
      <c r="F8" s="6">
        <v>30</v>
      </c>
      <c r="G8" s="11">
        <v>33</v>
      </c>
      <c r="H8" s="11">
        <v>36</v>
      </c>
      <c r="I8" s="7">
        <v>69</v>
      </c>
    </row>
    <row r="9" spans="2:9" x14ac:dyDescent="0.25">
      <c r="B9" s="4" t="s">
        <v>6</v>
      </c>
      <c r="C9" s="11">
        <v>23921</v>
      </c>
      <c r="D9" s="11">
        <v>5</v>
      </c>
      <c r="E9" s="11">
        <v>16</v>
      </c>
      <c r="F9" s="6">
        <v>21</v>
      </c>
      <c r="G9" s="11">
        <v>26</v>
      </c>
      <c r="H9" s="11">
        <v>32</v>
      </c>
      <c r="I9" s="7">
        <v>58</v>
      </c>
    </row>
    <row r="10" spans="2:9" x14ac:dyDescent="0.25">
      <c r="B10" s="6" t="s">
        <v>7</v>
      </c>
      <c r="C10" s="7">
        <f t="shared" ref="C10:E10" si="0">AVERAGE(C4:C9)</f>
        <v>23872.166666666668</v>
      </c>
      <c r="D10" s="7">
        <f t="shared" si="0"/>
        <v>30.833333333333332</v>
      </c>
      <c r="E10" s="7">
        <f t="shared" si="0"/>
        <v>15.666666666666666</v>
      </c>
      <c r="F10" s="7">
        <f>AVERAGE(F4:F9)</f>
        <v>46.5</v>
      </c>
      <c r="G10" s="7">
        <f>AVERAGE(G4:G9)</f>
        <v>30.5</v>
      </c>
      <c r="H10" s="7">
        <f>AVERAGE(H4:H9)</f>
        <v>50.833333333333336</v>
      </c>
      <c r="I10" s="7">
        <f>AVERAGE(I4:I9)</f>
        <v>81.333333333333329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 x14ac:dyDescent="0.25">
      <c r="B14" s="4" t="s">
        <v>1</v>
      </c>
      <c r="C14" s="11">
        <v>23904</v>
      </c>
      <c r="D14" s="11">
        <v>26</v>
      </c>
      <c r="E14" s="11">
        <v>6</v>
      </c>
      <c r="F14" s="6">
        <v>32</v>
      </c>
      <c r="G14" s="11">
        <v>35</v>
      </c>
      <c r="H14" s="11">
        <v>29</v>
      </c>
      <c r="I14" s="7">
        <v>64</v>
      </c>
    </row>
    <row r="15" spans="2:9" x14ac:dyDescent="0.25">
      <c r="B15" s="4" t="s">
        <v>2</v>
      </c>
      <c r="C15" s="11">
        <v>23826</v>
      </c>
      <c r="D15" s="11">
        <v>29</v>
      </c>
      <c r="E15" s="11">
        <v>38</v>
      </c>
      <c r="F15" s="6">
        <v>67</v>
      </c>
      <c r="G15" s="11">
        <v>31</v>
      </c>
      <c r="H15" s="11">
        <v>76</v>
      </c>
      <c r="I15" s="7">
        <v>107</v>
      </c>
    </row>
    <row r="16" spans="2:9" x14ac:dyDescent="0.25">
      <c r="B16" s="4" t="s">
        <v>3</v>
      </c>
      <c r="C16" s="11">
        <v>23835</v>
      </c>
      <c r="D16" s="11">
        <v>47</v>
      </c>
      <c r="E16" s="11">
        <v>11</v>
      </c>
      <c r="F16" s="6">
        <v>58</v>
      </c>
      <c r="G16" s="11">
        <v>43</v>
      </c>
      <c r="H16" s="11">
        <v>64</v>
      </c>
      <c r="I16" s="7">
        <v>107</v>
      </c>
    </row>
    <row r="17" spans="2:10" x14ac:dyDescent="0.25">
      <c r="B17" s="4" t="s">
        <v>4</v>
      </c>
      <c r="C17" s="11">
        <v>23868</v>
      </c>
      <c r="D17" s="11">
        <v>53</v>
      </c>
      <c r="E17" s="11">
        <v>1</v>
      </c>
      <c r="F17" s="6">
        <v>54</v>
      </c>
      <c r="G17" s="11">
        <v>37</v>
      </c>
      <c r="H17" s="11">
        <v>41</v>
      </c>
      <c r="I17" s="7">
        <v>78</v>
      </c>
    </row>
    <row r="18" spans="2:10" x14ac:dyDescent="0.25">
      <c r="B18" s="4" t="s">
        <v>5</v>
      </c>
      <c r="C18" s="11">
        <v>23862</v>
      </c>
      <c r="D18" s="11">
        <v>34</v>
      </c>
      <c r="E18" s="11">
        <v>4</v>
      </c>
      <c r="F18" s="6">
        <v>38</v>
      </c>
      <c r="G18" s="11">
        <v>55</v>
      </c>
      <c r="H18" s="11">
        <v>45</v>
      </c>
      <c r="I18" s="7">
        <v>100</v>
      </c>
    </row>
    <row r="19" spans="2:10" x14ac:dyDescent="0.25">
      <c r="B19" s="4" t="s">
        <v>6</v>
      </c>
      <c r="C19" s="11">
        <v>23917</v>
      </c>
      <c r="D19" s="11">
        <v>5</v>
      </c>
      <c r="E19" s="11">
        <v>7</v>
      </c>
      <c r="F19" s="6">
        <v>12</v>
      </c>
      <c r="G19" s="11">
        <v>42</v>
      </c>
      <c r="H19" s="11">
        <v>29</v>
      </c>
      <c r="I19" s="7">
        <v>71</v>
      </c>
    </row>
    <row r="20" spans="2:10" x14ac:dyDescent="0.25">
      <c r="B20" s="6" t="s">
        <v>7</v>
      </c>
      <c r="C20" s="7">
        <f t="shared" ref="C20:E20" si="1">AVERAGE(C14:C19)</f>
        <v>23868.666666666668</v>
      </c>
      <c r="D20" s="7">
        <f t="shared" si="1"/>
        <v>32.333333333333336</v>
      </c>
      <c r="E20" s="7">
        <f t="shared" si="1"/>
        <v>11.166666666666666</v>
      </c>
      <c r="F20" s="7">
        <f>AVERAGE(F14:F19)</f>
        <v>43.5</v>
      </c>
      <c r="G20" s="7">
        <f>AVERAGE(G14:G19)</f>
        <v>40.5</v>
      </c>
      <c r="H20" s="7">
        <f>AVERAGE(H14:H19)</f>
        <v>47.333333333333336</v>
      </c>
      <c r="I20" s="7">
        <f>AVERAGE(I14:I19)</f>
        <v>87.833333333333329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 x14ac:dyDescent="0.25">
      <c r="B24" s="4" t="s">
        <v>1</v>
      </c>
      <c r="C24" s="11">
        <v>23915</v>
      </c>
      <c r="D24" s="11">
        <v>16</v>
      </c>
      <c r="E24" s="11">
        <v>2</v>
      </c>
      <c r="F24" s="6">
        <v>18</v>
      </c>
      <c r="G24" s="11">
        <v>44</v>
      </c>
      <c r="H24" s="11">
        <v>23</v>
      </c>
      <c r="I24" s="7">
        <v>67</v>
      </c>
    </row>
    <row r="25" spans="2:10" x14ac:dyDescent="0.25">
      <c r="B25" s="4" t="s">
        <v>2</v>
      </c>
      <c r="C25" s="11">
        <v>23799</v>
      </c>
      <c r="D25" s="11">
        <v>18</v>
      </c>
      <c r="E25" s="11">
        <v>45</v>
      </c>
      <c r="F25" s="6">
        <v>63</v>
      </c>
      <c r="G25" s="11">
        <v>36</v>
      </c>
      <c r="H25" s="11">
        <v>102</v>
      </c>
      <c r="I25" s="7">
        <v>138</v>
      </c>
    </row>
    <row r="26" spans="2:10" x14ac:dyDescent="0.25">
      <c r="B26" s="4" t="s">
        <v>3</v>
      </c>
      <c r="C26" s="11">
        <v>23830</v>
      </c>
      <c r="D26" s="11">
        <v>38</v>
      </c>
      <c r="E26" s="11">
        <v>19</v>
      </c>
      <c r="F26" s="6">
        <v>57</v>
      </c>
      <c r="G26" s="11">
        <v>42</v>
      </c>
      <c r="H26" s="11">
        <v>71</v>
      </c>
      <c r="I26" s="7">
        <v>113</v>
      </c>
    </row>
    <row r="27" spans="2:10" x14ac:dyDescent="0.25">
      <c r="B27" s="4" t="s">
        <v>4</v>
      </c>
      <c r="C27" s="11">
        <v>23833</v>
      </c>
      <c r="D27" s="11">
        <v>46</v>
      </c>
      <c r="E27" s="11">
        <v>8</v>
      </c>
      <c r="F27" s="6">
        <v>54</v>
      </c>
      <c r="G27" s="11">
        <v>53</v>
      </c>
      <c r="H27" s="11">
        <v>60</v>
      </c>
      <c r="I27" s="7">
        <v>113</v>
      </c>
    </row>
    <row r="28" spans="2:10" x14ac:dyDescent="0.25">
      <c r="B28" s="4" t="s">
        <v>5</v>
      </c>
      <c r="C28" s="11">
        <v>23870</v>
      </c>
      <c r="D28" s="11">
        <v>27</v>
      </c>
      <c r="E28" s="11">
        <v>0</v>
      </c>
      <c r="F28" s="6">
        <v>27</v>
      </c>
      <c r="G28" s="11">
        <v>62</v>
      </c>
      <c r="H28" s="11">
        <v>41</v>
      </c>
      <c r="I28" s="7">
        <v>103</v>
      </c>
    </row>
    <row r="29" spans="2:10" x14ac:dyDescent="0.25">
      <c r="B29" s="4" t="s">
        <v>6</v>
      </c>
      <c r="C29" s="11">
        <v>23892</v>
      </c>
      <c r="D29" s="11">
        <v>4</v>
      </c>
      <c r="E29" s="11">
        <v>11</v>
      </c>
      <c r="F29" s="6">
        <v>15</v>
      </c>
      <c r="G29" s="11">
        <v>45</v>
      </c>
      <c r="H29" s="11">
        <v>48</v>
      </c>
      <c r="I29" s="7">
        <v>93</v>
      </c>
    </row>
    <row r="30" spans="2:10" x14ac:dyDescent="0.25">
      <c r="B30" s="6" t="s">
        <v>7</v>
      </c>
      <c r="C30" s="7">
        <f t="shared" ref="C30:E30" si="2">AVERAGE(C24:C29)</f>
        <v>23856.5</v>
      </c>
      <c r="D30" s="7">
        <f t="shared" si="2"/>
        <v>24.833333333333332</v>
      </c>
      <c r="E30" s="7">
        <f t="shared" si="2"/>
        <v>14.166666666666666</v>
      </c>
      <c r="F30" s="7">
        <f>AVERAGE(F24:F29)</f>
        <v>39</v>
      </c>
      <c r="G30" s="7">
        <f>AVERAGE(G24:G29)</f>
        <v>47</v>
      </c>
      <c r="H30" s="7">
        <f>AVERAGE(H24:H29)</f>
        <v>57.5</v>
      </c>
      <c r="I30" s="7">
        <f>AVERAGE(I24:I29)</f>
        <v>104.5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23911.666666666668</v>
      </c>
      <c r="D34" s="5">
        <f>AVERAGE(F4,F14,F24)</f>
        <v>26</v>
      </c>
      <c r="E34" s="5">
        <f>AVERAGE(I4,I14,I24)</f>
        <v>62.333333333333336</v>
      </c>
      <c r="F34" s="5">
        <f>SUM(D34:E34)</f>
        <v>88.333333333333343</v>
      </c>
      <c r="G34" s="15">
        <f ca="1">IF(AND(F34=MIN($F$34:$F$39),F34&lt;&gt;0),CELL("lin",F34),"")</f>
        <v>34</v>
      </c>
    </row>
    <row r="35" spans="2:7" x14ac:dyDescent="0.25">
      <c r="B35" s="4" t="s">
        <v>2</v>
      </c>
      <c r="C35" s="5">
        <f t="shared" ref="C35:C39" si="3">AVERAGE(C5,C15,C25)</f>
        <v>23815.333333333332</v>
      </c>
      <c r="D35" s="5">
        <f t="shared" ref="D35:D39" si="4">AVERAGE(F5,F15,F25)</f>
        <v>67.333333333333329</v>
      </c>
      <c r="E35" s="5">
        <f t="shared" ref="E35:E39" si="5">AVERAGE(I5,I15,I25)</f>
        <v>117.33333333333333</v>
      </c>
      <c r="F35" s="5">
        <f t="shared" ref="F35:F39" si="6">SUM(D35:E35)</f>
        <v>184.66666666666666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23831.333333333332</v>
      </c>
      <c r="D36" s="5">
        <f t="shared" si="4"/>
        <v>60.333333333333336</v>
      </c>
      <c r="E36" s="5">
        <f t="shared" si="5"/>
        <v>108.33333333333333</v>
      </c>
      <c r="F36" s="5">
        <f t="shared" si="6"/>
        <v>168.66666666666666</v>
      </c>
      <c r="G36" s="15" t="str">
        <f t="shared" ca="1" si="7"/>
        <v/>
      </c>
    </row>
    <row r="37" spans="2:7" x14ac:dyDescent="0.25">
      <c r="B37" s="4" t="s">
        <v>4</v>
      </c>
      <c r="C37" s="5">
        <f t="shared" si="3"/>
        <v>23848.666666666668</v>
      </c>
      <c r="D37" s="5">
        <f t="shared" si="4"/>
        <v>56.666666666666664</v>
      </c>
      <c r="E37" s="5">
        <f t="shared" si="5"/>
        <v>94.666666666666671</v>
      </c>
      <c r="F37" s="5">
        <f t="shared" si="6"/>
        <v>151.33333333333334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23877.666666666668</v>
      </c>
      <c r="D38" s="5">
        <f t="shared" si="4"/>
        <v>31.666666666666668</v>
      </c>
      <c r="E38" s="5">
        <f t="shared" si="5"/>
        <v>90.666666666666671</v>
      </c>
      <c r="F38" s="5">
        <f t="shared" si="6"/>
        <v>122.33333333333334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23910</v>
      </c>
      <c r="D39" s="5">
        <f t="shared" si="4"/>
        <v>16</v>
      </c>
      <c r="E39" s="5">
        <f t="shared" si="5"/>
        <v>74</v>
      </c>
      <c r="F39" s="5">
        <f t="shared" si="6"/>
        <v>90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23865.777777777781</v>
      </c>
      <c r="D40" s="9">
        <f>AVERAGE(D34:D39)</f>
        <v>43</v>
      </c>
      <c r="E40" s="9">
        <f>AVERAGE(E34:E39)</f>
        <v>91.222222222222229</v>
      </c>
      <c r="F40" s="9">
        <f>AVERAGE(F34:F39)</f>
        <v>134.22222222222223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1</v>
      </c>
      <c r="D43" s="11" t="str">
        <f ca="1">IF(SUM($G$34:$G$39) &lt;&gt; 0, CONCATENATE("$C$",SUM($G$34:$G$39)), "" )</f>
        <v>$C$34</v>
      </c>
      <c r="E43" s="11">
        <f ca="1">INDIRECT(D43)</f>
        <v>23911.666666666668</v>
      </c>
    </row>
    <row r="44" spans="2:7" x14ac:dyDescent="0.25">
      <c r="B44" s="27"/>
      <c r="C44" s="28"/>
      <c r="D44" s="11" t="str">
        <f ca="1">IF(SUM($G$34:$G$39) &lt;&gt; 0, CONCATENATE("$D$",SUM($G$34:$G$39)), "" )</f>
        <v>$D$34</v>
      </c>
      <c r="E44" s="11">
        <f ca="1">INDIRECT(D44)</f>
        <v>26</v>
      </c>
    </row>
    <row r="45" spans="2:7" x14ac:dyDescent="0.25">
      <c r="B45" s="27"/>
      <c r="C45" s="28"/>
      <c r="D45" s="11" t="str">
        <f ca="1">IF(SUM($G$34:$G$39) &lt;&gt; 0, CONCATENATE("$E$",SUM($G$34:$G$39)), "" )</f>
        <v>$E$34</v>
      </c>
      <c r="E45" s="11">
        <f ca="1">INDIRECT(D45)</f>
        <v>62.333333333333336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3:I11"/>
  <sheetViews>
    <sheetView tabSelected="1" workbookViewId="0">
      <selection activeCell="G5" sqref="G5"/>
    </sheetView>
  </sheetViews>
  <sheetFormatPr defaultRowHeight="15" x14ac:dyDescent="0.2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 x14ac:dyDescent="0.25">
      <c r="B3" s="29" t="s">
        <v>10</v>
      </c>
      <c r="C3" s="29"/>
      <c r="D3" s="29"/>
      <c r="E3" s="29"/>
      <c r="F3" s="29"/>
      <c r="G3" s="29"/>
    </row>
    <row r="4" spans="2:9" x14ac:dyDescent="0.25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 x14ac:dyDescent="0.25">
      <c r="B5" s="16">
        <v>20</v>
      </c>
      <c r="C5" s="11">
        <f ca="1">'N20'!C43</f>
        <v>3</v>
      </c>
      <c r="D5" s="11">
        <f ca="1">'N20'!$E43</f>
        <v>23901</v>
      </c>
      <c r="E5" s="11">
        <f ca="1">'N20'!$E44</f>
        <v>36.666666666666664</v>
      </c>
      <c r="F5" s="11">
        <f ca="1">'N20'!$E45</f>
        <v>62.333333333333336</v>
      </c>
      <c r="G5" s="11">
        <f ca="1">SUM(E5:F5)</f>
        <v>99</v>
      </c>
      <c r="I5" s="15" t="str">
        <f ca="1">IF(G5=MIN($G$5:$G$7),CELL("lin",G5),"")</f>
        <v/>
      </c>
    </row>
    <row r="6" spans="2:9" x14ac:dyDescent="0.25">
      <c r="B6" s="16">
        <v>24</v>
      </c>
      <c r="C6" s="11">
        <f ca="1">'N24'!C43</f>
        <v>3</v>
      </c>
      <c r="D6" s="11">
        <f ca="1">'N24'!$E43</f>
        <v>23865.333333333332</v>
      </c>
      <c r="E6" s="11">
        <f ca="1">'N24'!$E44</f>
        <v>38.666666666666664</v>
      </c>
      <c r="F6" s="11">
        <f ca="1">'N24'!$E45</f>
        <v>96</v>
      </c>
      <c r="G6" s="11">
        <f t="shared" ref="G6:G7" ca="1" si="0">SUM(E6:F6)</f>
        <v>134.66666666666666</v>
      </c>
      <c r="I6" s="15" t="str">
        <f t="shared" ref="I6:I7" ca="1" si="1">IF(G6=MIN($G$5:$G$7),CELL("lin",G6),"")</f>
        <v/>
      </c>
    </row>
    <row r="7" spans="2:9" x14ac:dyDescent="0.25">
      <c r="B7" s="16">
        <v>28</v>
      </c>
      <c r="C7" s="11">
        <f ca="1">'N28'!C43</f>
        <v>1</v>
      </c>
      <c r="D7" s="11">
        <f ca="1">'N28'!E43</f>
        <v>23911.666666666668</v>
      </c>
      <c r="E7" s="11">
        <f ca="1">'N28'!E44</f>
        <v>26</v>
      </c>
      <c r="F7" s="11">
        <f ca="1">'N28'!E45</f>
        <v>62.333333333333336</v>
      </c>
      <c r="G7" s="11">
        <f t="shared" ca="1" si="0"/>
        <v>88.333333333333343</v>
      </c>
      <c r="I7" s="15">
        <f t="shared" ca="1" si="1"/>
        <v>7</v>
      </c>
    </row>
    <row r="9" spans="2:9" x14ac:dyDescent="0.25">
      <c r="B9" s="30" t="s">
        <v>12</v>
      </c>
      <c r="C9" s="30"/>
      <c r="D9" s="30"/>
      <c r="E9" s="30"/>
      <c r="F9" s="30"/>
      <c r="G9" s="30"/>
    </row>
    <row r="10" spans="2:9" x14ac:dyDescent="0.25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 x14ac:dyDescent="0.25">
      <c r="B11" s="11">
        <f ca="1">INDIRECT(CONCATENATE("$B$",SUM($I$5:$I$7)))</f>
        <v>28</v>
      </c>
      <c r="C11" s="11">
        <f ca="1">INDIRECT(CONCATENATE("$C$",SUM($I$5:$I$7)))</f>
        <v>1</v>
      </c>
      <c r="D11" s="11">
        <f ca="1">INDIRECT(CONCATENATE("$D$",SUM($I$5:$I$7)))</f>
        <v>23911.666666666668</v>
      </c>
      <c r="E11" s="11">
        <f ca="1">INDIRECT(CONCATENATE("$E$",SUM($I$5:$I$7)))</f>
        <v>26</v>
      </c>
      <c r="F11" s="11">
        <f ca="1">INDIRECT(CONCATENATE("$F$",SUM($I$5:$I$7)))</f>
        <v>62.333333333333336</v>
      </c>
      <c r="G11" s="11">
        <f ca="1">INDIRECT(CONCATENATE("$G$",SUM($I$5:$I$7)))</f>
        <v>88.333333333333343</v>
      </c>
    </row>
  </sheetData>
  <mergeCells count="2">
    <mergeCell ref="B3:G3"/>
    <mergeCell ref="B9:G9"/>
  </mergeCells>
  <conditionalFormatting sqref="G5:G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N20</vt:lpstr>
      <vt:lpstr>N24</vt:lpstr>
      <vt:lpstr>N28</vt:lpstr>
      <vt:lpstr>Melhores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2010-08-17T20:07:31Z</dcterms:modified>
</cp:coreProperties>
</file>