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320" windowHeight="12075" activeTab="3"/>
  </bookViews>
  <sheets>
    <sheet name="N10" sheetId="14" r:id="rId1"/>
    <sheet name="N16" sheetId="5" r:id="rId2"/>
    <sheet name="N22" sheetId="13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D20" i="14" l="1"/>
  <c r="C20" i="14"/>
  <c r="I19" i="14"/>
  <c r="H19" i="14"/>
  <c r="E19" i="14"/>
  <c r="I18" i="14"/>
  <c r="H18" i="14"/>
  <c r="E18" i="14"/>
  <c r="I17" i="14"/>
  <c r="H17" i="14"/>
  <c r="J17" i="14" s="1"/>
  <c r="E17" i="14"/>
  <c r="I16" i="14"/>
  <c r="H16" i="14"/>
  <c r="E16" i="14"/>
  <c r="I15" i="14"/>
  <c r="H15" i="14"/>
  <c r="J15" i="14" s="1"/>
  <c r="E15" i="14"/>
  <c r="I14" i="14"/>
  <c r="I20" i="14" s="1"/>
  <c r="H14" i="14"/>
  <c r="E14" i="14"/>
  <c r="E20" i="14" s="1"/>
  <c r="I10" i="14"/>
  <c r="H10" i="14"/>
  <c r="D10" i="14"/>
  <c r="C10" i="14"/>
  <c r="J9" i="14"/>
  <c r="E9" i="14"/>
  <c r="J8" i="14"/>
  <c r="E8" i="14"/>
  <c r="J7" i="14"/>
  <c r="E7" i="14"/>
  <c r="J6" i="14"/>
  <c r="E6" i="14"/>
  <c r="J5" i="14"/>
  <c r="E5" i="14"/>
  <c r="J4" i="14"/>
  <c r="J10" i="14" s="1"/>
  <c r="E4" i="14"/>
  <c r="E10" i="14" s="1"/>
  <c r="D20" i="13"/>
  <c r="C20" i="13"/>
  <c r="I19" i="13"/>
  <c r="H19" i="13"/>
  <c r="J19" i="13" s="1"/>
  <c r="E19" i="13"/>
  <c r="I18" i="13"/>
  <c r="H18" i="13"/>
  <c r="E18" i="13"/>
  <c r="I17" i="13"/>
  <c r="H17" i="13"/>
  <c r="J17" i="13" s="1"/>
  <c r="E17" i="13"/>
  <c r="I16" i="13"/>
  <c r="H16" i="13"/>
  <c r="E16" i="13"/>
  <c r="I15" i="13"/>
  <c r="H15" i="13"/>
  <c r="J15" i="13" s="1"/>
  <c r="E15" i="13"/>
  <c r="I14" i="13"/>
  <c r="I20" i="13" s="1"/>
  <c r="H14" i="13"/>
  <c r="E14" i="13"/>
  <c r="E20" i="13" s="1"/>
  <c r="I10" i="13"/>
  <c r="H10" i="13"/>
  <c r="D10" i="13"/>
  <c r="C10" i="13"/>
  <c r="J9" i="13"/>
  <c r="E9" i="13"/>
  <c r="J8" i="13"/>
  <c r="E8" i="13"/>
  <c r="J7" i="13"/>
  <c r="E7" i="13"/>
  <c r="J6" i="13"/>
  <c r="E6" i="13"/>
  <c r="J5" i="13"/>
  <c r="E5" i="13"/>
  <c r="J4" i="13"/>
  <c r="J10" i="13" s="1"/>
  <c r="E4" i="13"/>
  <c r="E10" i="13" s="1"/>
  <c r="E4" i="5"/>
  <c r="E5" i="5"/>
  <c r="E6" i="5"/>
  <c r="E7" i="5"/>
  <c r="E8" i="5"/>
  <c r="E9" i="5"/>
  <c r="J19" i="14" l="1"/>
  <c r="H20" i="14"/>
  <c r="H20" i="13"/>
  <c r="J16" i="13"/>
  <c r="J16" i="14"/>
  <c r="J18" i="14"/>
  <c r="J18" i="13"/>
  <c r="J14" i="14"/>
  <c r="L16" i="14" s="1"/>
  <c r="J14" i="13"/>
  <c r="L15" i="13" s="1"/>
  <c r="D20" i="5"/>
  <c r="C20" i="5"/>
  <c r="I19" i="5"/>
  <c r="H19" i="5"/>
  <c r="E19" i="5"/>
  <c r="I18" i="5"/>
  <c r="H18" i="5"/>
  <c r="E18" i="5"/>
  <c r="I17" i="5"/>
  <c r="H17" i="5"/>
  <c r="E17" i="5"/>
  <c r="I16" i="5"/>
  <c r="H16" i="5"/>
  <c r="E16" i="5"/>
  <c r="I15" i="5"/>
  <c r="H15" i="5"/>
  <c r="E15" i="5"/>
  <c r="I14" i="5"/>
  <c r="H14" i="5"/>
  <c r="E14" i="5"/>
  <c r="I10" i="5"/>
  <c r="H10" i="5"/>
  <c r="D10" i="5"/>
  <c r="C10" i="5"/>
  <c r="J9" i="5"/>
  <c r="J8" i="5"/>
  <c r="J7" i="5"/>
  <c r="J6" i="5"/>
  <c r="J5" i="5"/>
  <c r="J4" i="5"/>
  <c r="E10" i="5"/>
  <c r="I20" i="5" l="1"/>
  <c r="L19" i="14"/>
  <c r="L15" i="14"/>
  <c r="J20" i="14"/>
  <c r="L14" i="14"/>
  <c r="L17" i="14"/>
  <c r="L18" i="14"/>
  <c r="L19" i="13"/>
  <c r="L18" i="13"/>
  <c r="J20" i="13"/>
  <c r="L14" i="13"/>
  <c r="L17" i="13"/>
  <c r="L16" i="13"/>
  <c r="J17" i="5"/>
  <c r="J19" i="5"/>
  <c r="H20" i="5"/>
  <c r="J18" i="5"/>
  <c r="J16" i="5"/>
  <c r="J15" i="5"/>
  <c r="J10" i="5"/>
  <c r="E20" i="5"/>
  <c r="J14" i="5"/>
  <c r="I24" i="13" l="1"/>
  <c r="H23" i="14"/>
  <c r="C5" i="6" s="1"/>
  <c r="I24" i="14"/>
  <c r="H23" i="13"/>
  <c r="C7" i="6" s="1"/>
  <c r="I23" i="14"/>
  <c r="I23" i="13"/>
  <c r="L16" i="5"/>
  <c r="L17" i="5"/>
  <c r="J20" i="5"/>
  <c r="L14" i="5"/>
  <c r="L15" i="5"/>
  <c r="L18" i="5"/>
  <c r="L19" i="5"/>
  <c r="J24" i="13"/>
  <c r="J24" i="14"/>
  <c r="J23" i="14"/>
  <c r="J23" i="13"/>
  <c r="E5" i="6" l="1"/>
  <c r="D5" i="6"/>
  <c r="I24" i="5"/>
  <c r="H23" i="5"/>
  <c r="C6" i="6" s="1"/>
  <c r="E7" i="6"/>
  <c r="D7" i="6"/>
  <c r="I23" i="5"/>
  <c r="J23" i="5"/>
  <c r="J24" i="5"/>
  <c r="E6" i="6" l="1"/>
  <c r="D6" i="6"/>
  <c r="F7" i="6"/>
  <c r="F6" i="6" l="1"/>
  <c r="F5" i="6"/>
  <c r="H5" i="6" l="1"/>
  <c r="H6" i="6"/>
  <c r="H7" i="6"/>
  <c r="F11" i="6"/>
  <c r="D11" i="6"/>
  <c r="C11" i="6"/>
  <c r="B11" i="6"/>
  <c r="E11" i="6"/>
</calcChain>
</file>

<file path=xl/sharedStrings.xml><?xml version="1.0" encoding="utf-8"?>
<sst xmlns="http://schemas.openxmlformats.org/spreadsheetml/2006/main" count="159" uniqueCount="22">
  <si>
    <t>Validação 1</t>
  </si>
  <si>
    <t>Validação 2</t>
  </si>
  <si>
    <t>EMQ L1</t>
  </si>
  <si>
    <t>EMQ L2</t>
  </si>
  <si>
    <t>EMQ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</si>
  <si>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</si>
  <si>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</si>
  <si>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</si>
  <si>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</si>
  <si>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</si>
  <si>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</si>
  <si>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</si>
  <si>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Validação 3</t>
  </si>
  <si>
    <t>Média Validação</t>
  </si>
  <si>
    <t>Treinamento</t>
  </si>
  <si>
    <t>Melhores Redes Treinadas</t>
  </si>
  <si>
    <t>Neurônios C. O.</t>
  </si>
  <si>
    <t>Menor EMQ L1</t>
  </si>
  <si>
    <t>Menor EMQ L2</t>
  </si>
  <si>
    <t>Endereço</t>
  </si>
  <si>
    <t>Valor</t>
  </si>
  <si>
    <t>Melhor 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</si>
</sst>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4" xfId="0" applyFill="1" applyBorder="1" applyAlignment="1">
      <alignment horizontal="center"/>
    </xf>
    <xf numFmtId="0" fontId="3" fillId="0" borderId="0" xfId="0" applyFont="1"/>
    <xf numFmtId="0" fontId="1" fillId="6" borderId="4" xfId="0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B21" sqref="B21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1.9459395852037032E-4</v>
      </c>
      <c r="D4" s="14">
        <v>1.2297005782033285E-5</v>
      </c>
      <c r="E4" s="5">
        <f t="shared" ref="E4:E9" si="0">SUM(C4:D4)</f>
        <v>2.068909643024036E-4</v>
      </c>
      <c r="G4" s="4" t="s">
        <v>5</v>
      </c>
      <c r="H4" s="14">
        <v>9.186947579601924E-5</v>
      </c>
      <c r="I4" s="14">
        <v>4.4886025618681754E-5</v>
      </c>
      <c r="J4" s="5">
        <f>SUM(H4:I4)</f>
        <v>1.3675550141470101E-4</v>
      </c>
    </row>
    <row r="5" spans="2:12" x14ac:dyDescent="0.25">
      <c r="B5" s="4" t="s">
        <v>6</v>
      </c>
      <c r="C5" s="14">
        <v>1.3551132729345936E-3</v>
      </c>
      <c r="D5" s="14">
        <v>4.2596302809733437E-4</v>
      </c>
      <c r="E5" s="5">
        <f t="shared" si="0"/>
        <v>1.781076301031928E-3</v>
      </c>
      <c r="G5" s="4" t="s">
        <v>6</v>
      </c>
      <c r="H5" s="14">
        <v>3.2835157471444226E-3</v>
      </c>
      <c r="I5" s="14">
        <v>7.7845259458186227E-4</v>
      </c>
      <c r="J5" s="5">
        <f t="shared" ref="J5:J9" si="1">SUM(H5:I5)</f>
        <v>4.0619683417262853E-3</v>
      </c>
    </row>
    <row r="6" spans="2:12" x14ac:dyDescent="0.25">
      <c r="B6" s="4" t="s">
        <v>7</v>
      </c>
      <c r="C6" s="14">
        <v>1.3641229248652354E-5</v>
      </c>
      <c r="D6" s="14">
        <v>1.1040634176753405E-5</v>
      </c>
      <c r="E6" s="5">
        <f t="shared" si="0"/>
        <v>2.4681863425405761E-5</v>
      </c>
      <c r="G6" s="4" t="s">
        <v>7</v>
      </c>
      <c r="H6" s="14">
        <v>1.1960535813722646E-5</v>
      </c>
      <c r="I6" s="14">
        <v>1.5617122014854949E-5</v>
      </c>
      <c r="J6" s="5">
        <f t="shared" si="1"/>
        <v>2.7577657828577594E-5</v>
      </c>
    </row>
    <row r="7" spans="2:12" x14ac:dyDescent="0.25">
      <c r="B7" s="4" t="s">
        <v>8</v>
      </c>
      <c r="C7" s="14">
        <v>1.5791034364966063E-3</v>
      </c>
      <c r="D7" s="14">
        <v>7.7060205912074856E-4</v>
      </c>
      <c r="E7" s="5">
        <f t="shared" si="0"/>
        <v>2.349705495617355E-3</v>
      </c>
      <c r="G7" s="4" t="s">
        <v>8</v>
      </c>
      <c r="H7" s="14">
        <v>3.798154845907285E-3</v>
      </c>
      <c r="I7" s="14">
        <v>2.7606315448043331E-3</v>
      </c>
      <c r="J7" s="5">
        <f t="shared" si="1"/>
        <v>6.5587863907116181E-3</v>
      </c>
    </row>
    <row r="8" spans="2:12" x14ac:dyDescent="0.25">
      <c r="B8" s="4" t="s">
        <v>9</v>
      </c>
      <c r="C8" s="14">
        <v>1.6931386089139989E-5</v>
      </c>
      <c r="D8" s="14">
        <v>1.7543362790178681E-5</v>
      </c>
      <c r="E8" s="5">
        <f t="shared" si="0"/>
        <v>3.4474748879318674E-5</v>
      </c>
      <c r="G8" s="4" t="s">
        <v>9</v>
      </c>
      <c r="H8" s="14">
        <v>1.3082526097158892E-5</v>
      </c>
      <c r="I8" s="14">
        <v>6.4435575180443004E-5</v>
      </c>
      <c r="J8" s="5">
        <f t="shared" si="1"/>
        <v>7.7518101277601891E-5</v>
      </c>
    </row>
    <row r="9" spans="2:12" x14ac:dyDescent="0.25">
      <c r="B9" s="4" t="s">
        <v>10</v>
      </c>
      <c r="C9" s="14">
        <v>6.1368460197869068E-6</v>
      </c>
      <c r="D9" s="14">
        <v>1.4828012706429102E-3</v>
      </c>
      <c r="E9" s="5">
        <f t="shared" si="0"/>
        <v>1.4889381166626971E-3</v>
      </c>
      <c r="G9" s="4" t="s">
        <v>10</v>
      </c>
      <c r="H9" s="14">
        <v>6.4334068941553322E-6</v>
      </c>
      <c r="I9" s="14">
        <v>3.1733453184948049E-3</v>
      </c>
      <c r="J9" s="5">
        <f t="shared" si="1"/>
        <v>3.1797787253889601E-3</v>
      </c>
    </row>
    <row r="10" spans="2:12" x14ac:dyDescent="0.25">
      <c r="B10" s="6" t="s">
        <v>11</v>
      </c>
      <c r="C10" s="7">
        <f t="shared" ref="C10:E10" si="2">AVERAGE(C4:C9)</f>
        <v>5.2758668821819156E-4</v>
      </c>
      <c r="D10" s="7">
        <f t="shared" si="2"/>
        <v>4.5337456010165975E-4</v>
      </c>
      <c r="E10" s="7">
        <f t="shared" si="2"/>
        <v>9.8096124831985126E-4</v>
      </c>
      <c r="G10" s="6" t="s">
        <v>11</v>
      </c>
      <c r="H10" s="7">
        <f t="shared" ref="H10:J10" si="3">AVERAGE(H4:H9)</f>
        <v>1.200836089608794E-3</v>
      </c>
      <c r="I10" s="7">
        <f t="shared" si="3"/>
        <v>1.1395613634491632E-3</v>
      </c>
      <c r="J10" s="7">
        <f t="shared" si="3"/>
        <v>2.3403974530579572E-3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4.1468169348386073E-5</v>
      </c>
      <c r="D14" s="14">
        <v>1.0272024778262823E-5</v>
      </c>
      <c r="E14" s="5">
        <f>SUM(C14:D14)</f>
        <v>5.1740194126648895E-5</v>
      </c>
      <c r="G14" s="4" t="s">
        <v>5</v>
      </c>
      <c r="H14" s="5">
        <f t="shared" ref="H14:I19" si="4">AVERAGE(C4,H4,C14)</f>
        <v>1.0931053455492521E-4</v>
      </c>
      <c r="I14" s="5">
        <f t="shared" si="4"/>
        <v>2.2485018726325953E-5</v>
      </c>
      <c r="J14" s="5">
        <f t="shared" ref="J14:J19" si="5">SUM(H14:I14)</f>
        <v>1.3179555328125117E-4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5.2423175459117774E-4</v>
      </c>
      <c r="D15" s="14">
        <v>2.0285576682984994E-4</v>
      </c>
      <c r="E15" s="5">
        <f t="shared" ref="E15:E19" si="6">SUM(C15:D15)</f>
        <v>7.2708752142102762E-4</v>
      </c>
      <c r="G15" s="4" t="s">
        <v>6</v>
      </c>
      <c r="H15" s="5">
        <f t="shared" si="4"/>
        <v>1.7209535915567314E-3</v>
      </c>
      <c r="I15" s="5">
        <f t="shared" si="4"/>
        <v>4.6909046316968221E-4</v>
      </c>
      <c r="J15" s="5">
        <f t="shared" si="5"/>
        <v>2.1900440547264139E-3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1.5127209077917173E-5</v>
      </c>
      <c r="D16" s="14">
        <v>9.3747706048939832E-6</v>
      </c>
      <c r="E16" s="5">
        <f t="shared" si="6"/>
        <v>2.4501979682811154E-5</v>
      </c>
      <c r="G16" s="4" t="s">
        <v>7</v>
      </c>
      <c r="H16" s="5">
        <f t="shared" si="4"/>
        <v>1.3576324713430725E-5</v>
      </c>
      <c r="I16" s="5">
        <f t="shared" si="4"/>
        <v>1.201084226550078E-5</v>
      </c>
      <c r="J16" s="5">
        <f t="shared" si="5"/>
        <v>2.5587166978931507E-5</v>
      </c>
      <c r="L16" s="19">
        <f t="shared" ca="1" si="7"/>
        <v>16</v>
      </c>
    </row>
    <row r="17" spans="2:12" x14ac:dyDescent="0.25">
      <c r="B17" s="4" t="s">
        <v>8</v>
      </c>
      <c r="C17" s="14">
        <v>8.6030230384153273E-4</v>
      </c>
      <c r="D17" s="14">
        <v>4.2265779128396397E-4</v>
      </c>
      <c r="E17" s="5">
        <f t="shared" si="6"/>
        <v>1.2829600951254968E-3</v>
      </c>
      <c r="G17" s="4" t="s">
        <v>8</v>
      </c>
      <c r="H17" s="5">
        <f t="shared" si="4"/>
        <v>2.0791868620818081E-3</v>
      </c>
      <c r="I17" s="5">
        <f t="shared" si="4"/>
        <v>1.317963798403015E-3</v>
      </c>
      <c r="J17" s="5">
        <f t="shared" si="5"/>
        <v>3.3971506604848229E-3</v>
      </c>
      <c r="L17" s="19" t="str">
        <f t="shared" ca="1" si="7"/>
        <v/>
      </c>
    </row>
    <row r="18" spans="2:12" x14ac:dyDescent="0.25">
      <c r="B18" s="4" t="s">
        <v>9</v>
      </c>
      <c r="C18" s="14">
        <v>1.6161924176165971E-5</v>
      </c>
      <c r="D18" s="14">
        <v>1.4589900691558223E-5</v>
      </c>
      <c r="E18" s="5">
        <f t="shared" si="6"/>
        <v>3.0751824867724192E-5</v>
      </c>
      <c r="G18" s="4" t="s">
        <v>9</v>
      </c>
      <c r="H18" s="5">
        <f t="shared" si="4"/>
        <v>1.539194545415495E-5</v>
      </c>
      <c r="I18" s="5">
        <f t="shared" si="4"/>
        <v>3.2189612887393302E-5</v>
      </c>
      <c r="J18" s="5">
        <f t="shared" si="5"/>
        <v>4.7581558341548252E-5</v>
      </c>
      <c r="L18" s="19" t="str">
        <f t="shared" ca="1" si="7"/>
        <v/>
      </c>
    </row>
    <row r="19" spans="2:12" x14ac:dyDescent="0.25">
      <c r="B19" s="4" t="s">
        <v>10</v>
      </c>
      <c r="C19" s="14">
        <v>1.334856729817207E-6</v>
      </c>
      <c r="D19" s="14">
        <v>3.5894404323370734E-4</v>
      </c>
      <c r="E19" s="5">
        <f t="shared" si="6"/>
        <v>3.6027889996352456E-4</v>
      </c>
      <c r="G19" s="4" t="s">
        <v>10</v>
      </c>
      <c r="H19" s="5">
        <f t="shared" si="4"/>
        <v>4.6350365479198153E-6</v>
      </c>
      <c r="I19" s="5">
        <f t="shared" si="4"/>
        <v>1.6716968774571409E-3</v>
      </c>
      <c r="J19" s="5">
        <f t="shared" si="5"/>
        <v>1.6763319140050607E-3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2.4310436962749946E-4</v>
      </c>
      <c r="D20" s="7">
        <f t="shared" si="8"/>
        <v>1.6978238290370605E-4</v>
      </c>
      <c r="E20" s="7">
        <f t="shared" si="8"/>
        <v>4.1288675253120559E-4</v>
      </c>
      <c r="G20" s="9" t="s">
        <v>11</v>
      </c>
      <c r="H20" s="10">
        <f>AVERAGE(H14:H19)</f>
        <v>6.5717571581816166E-4</v>
      </c>
      <c r="I20" s="10">
        <f>AVERAGE(I14:I19)</f>
        <v>5.875727688181764E-4</v>
      </c>
      <c r="J20" s="10">
        <f>AVERAGE(J14:J19)</f>
        <v>1.2447484846363382E-3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3</v>
      </c>
      <c r="I23" s="14" t="str">
        <f ca="1">CONCATENATE("$H$",SUM(L14:L19))</f>
        <v>$H$16</v>
      </c>
      <c r="J23" s="14">
        <f ca="1">INDIRECT(I23)</f>
        <v>1.3576324713430725E-5</v>
      </c>
    </row>
    <row r="24" spans="2:12" x14ac:dyDescent="0.25">
      <c r="G24" s="18" t="s">
        <v>18</v>
      </c>
      <c r="H24" s="28"/>
      <c r="I24" s="14" t="str">
        <f ca="1">CONCATENATE("$I$",SUM(L14:L20))</f>
        <v>$I$16</v>
      </c>
      <c r="J24" s="14">
        <f ca="1">INDIRECT(I24)</f>
        <v>1.201084226550078E-5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B21" sqref="B21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3" t="s">
        <v>2</v>
      </c>
      <c r="D3" s="3" t="s">
        <v>3</v>
      </c>
      <c r="E3" s="3" t="s">
        <v>4</v>
      </c>
      <c r="G3" s="2"/>
      <c r="H3" s="3" t="s">
        <v>2</v>
      </c>
      <c r="I3" s="3" t="s">
        <v>3</v>
      </c>
      <c r="J3" s="3" t="s">
        <v>4</v>
      </c>
    </row>
    <row r="4" spans="2:12" x14ac:dyDescent="0.25">
      <c r="B4" s="4" t="s">
        <v>5</v>
      </c>
      <c r="C4" s="14">
        <v>5.4393357717113302E-5</v>
      </c>
      <c r="D4" s="14">
        <v>2.1351908488644747E-4</v>
      </c>
      <c r="E4" s="5">
        <f t="shared" ref="E4:E9" si="0">SUM(C4:D4)</f>
        <v>2.6791244260356077E-4</v>
      </c>
      <c r="G4" s="4" t="s">
        <v>5</v>
      </c>
      <c r="H4" s="14">
        <v>2.8732036215177892E-5</v>
      </c>
      <c r="I4" s="14">
        <v>3.3794115294474663E-4</v>
      </c>
      <c r="J4" s="5">
        <f>SUM(H4:I4)</f>
        <v>3.6667318915992452E-4</v>
      </c>
    </row>
    <row r="5" spans="2:12" x14ac:dyDescent="0.25">
      <c r="B5" s="4" t="s">
        <v>6</v>
      </c>
      <c r="C5" s="14">
        <v>1.0650789404293643E-5</v>
      </c>
      <c r="D5" s="14">
        <v>1.2724131989099953E-5</v>
      </c>
      <c r="E5" s="5">
        <f t="shared" si="0"/>
        <v>2.3374921393393596E-5</v>
      </c>
      <c r="G5" s="4" t="s">
        <v>6</v>
      </c>
      <c r="H5" s="14">
        <v>4.8654198824872158E-6</v>
      </c>
      <c r="I5" s="14">
        <v>2.7616589835177138E-5</v>
      </c>
      <c r="J5" s="5">
        <f t="shared" ref="J5:J9" si="1">SUM(H5:I5)</f>
        <v>3.2482009717664355E-5</v>
      </c>
    </row>
    <row r="6" spans="2:12" x14ac:dyDescent="0.25">
      <c r="B6" s="4" t="s">
        <v>7</v>
      </c>
      <c r="C6" s="14">
        <v>1.1725758711201937E-3</v>
      </c>
      <c r="D6" s="14">
        <v>3.2753737697431578E-4</v>
      </c>
      <c r="E6" s="5">
        <f t="shared" si="0"/>
        <v>1.5001132480945095E-3</v>
      </c>
      <c r="G6" s="4" t="s">
        <v>7</v>
      </c>
      <c r="H6" s="14">
        <v>6.7607190156203736E-4</v>
      </c>
      <c r="I6" s="14">
        <v>4.1784577495480158E-4</v>
      </c>
      <c r="J6" s="5">
        <f t="shared" si="1"/>
        <v>1.0939176765168389E-3</v>
      </c>
    </row>
    <row r="7" spans="2:12" x14ac:dyDescent="0.25">
      <c r="B7" s="4" t="s">
        <v>8</v>
      </c>
      <c r="C7" s="14">
        <v>5.2037066551037987E-6</v>
      </c>
      <c r="D7" s="14">
        <v>8.0767464475660252E-6</v>
      </c>
      <c r="E7" s="5">
        <f t="shared" si="0"/>
        <v>1.3280453102669823E-5</v>
      </c>
      <c r="G7" s="4" t="s">
        <v>8</v>
      </c>
      <c r="H7" s="14">
        <v>7.4710673605735977E-6</v>
      </c>
      <c r="I7" s="14">
        <v>8.1486146149665519E-6</v>
      </c>
      <c r="J7" s="5">
        <f t="shared" si="1"/>
        <v>1.5619681975540148E-5</v>
      </c>
    </row>
    <row r="8" spans="2:12" x14ac:dyDescent="0.25">
      <c r="B8" s="4" t="s">
        <v>9</v>
      </c>
      <c r="C8" s="14">
        <v>8.4284708578816073E-5</v>
      </c>
      <c r="D8" s="14">
        <v>2.4879201864304854E-5</v>
      </c>
      <c r="E8" s="5">
        <f t="shared" si="0"/>
        <v>1.0916391044312093E-4</v>
      </c>
      <c r="G8" s="4" t="s">
        <v>9</v>
      </c>
      <c r="H8" s="14">
        <v>7.0761517611465024E-5</v>
      </c>
      <c r="I8" s="14">
        <v>1.0110896140399353E-4</v>
      </c>
      <c r="J8" s="5">
        <f t="shared" si="1"/>
        <v>1.7187047901545856E-4</v>
      </c>
    </row>
    <row r="9" spans="2:12" x14ac:dyDescent="0.25">
      <c r="B9" s="4" t="s">
        <v>10</v>
      </c>
      <c r="C9" s="14">
        <v>4.5567313168602317E-4</v>
      </c>
      <c r="D9" s="14">
        <v>1.2192832592756266E-3</v>
      </c>
      <c r="E9" s="5">
        <f t="shared" si="0"/>
        <v>1.6749563909616498E-3</v>
      </c>
      <c r="G9" s="4" t="s">
        <v>10</v>
      </c>
      <c r="H9" s="14">
        <v>2.2665805362429633E-4</v>
      </c>
      <c r="I9" s="14">
        <v>8.7349617016950758E-4</v>
      </c>
      <c r="J9" s="5">
        <f t="shared" si="1"/>
        <v>1.1001542237938039E-3</v>
      </c>
    </row>
    <row r="10" spans="2:12" x14ac:dyDescent="0.25">
      <c r="B10" s="6" t="s">
        <v>11</v>
      </c>
      <c r="C10" s="7">
        <f t="shared" ref="C10:E10" si="2">AVERAGE(C4:C9)</f>
        <v>2.9713026086025727E-4</v>
      </c>
      <c r="D10" s="7">
        <f t="shared" si="2"/>
        <v>3.0100330023956015E-4</v>
      </c>
      <c r="E10" s="7">
        <f t="shared" si="2"/>
        <v>5.9813356109981737E-4</v>
      </c>
      <c r="G10" s="6" t="s">
        <v>11</v>
      </c>
      <c r="H10" s="7">
        <f t="shared" ref="H10:J10" si="3">AVERAGE(H4:H9)</f>
        <v>1.6909333270933953E-4</v>
      </c>
      <c r="I10" s="7">
        <f t="shared" si="3"/>
        <v>2.9435954398719888E-4</v>
      </c>
      <c r="J10" s="7">
        <f t="shared" si="3"/>
        <v>4.6345287669653838E-4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3" t="s">
        <v>2</v>
      </c>
      <c r="D13" s="3" t="s">
        <v>3</v>
      </c>
      <c r="E13" s="3" t="s">
        <v>4</v>
      </c>
      <c r="G13" s="2"/>
      <c r="H13" s="8" t="s">
        <v>2</v>
      </c>
      <c r="I13" s="8" t="s">
        <v>3</v>
      </c>
      <c r="J13" s="8" t="s">
        <v>4</v>
      </c>
    </row>
    <row r="14" spans="2:12" x14ac:dyDescent="0.25">
      <c r="B14" s="4" t="s">
        <v>5</v>
      </c>
      <c r="C14" s="14">
        <v>2.1810738324844072E-5</v>
      </c>
      <c r="D14" s="14">
        <v>1.2847239121210053E-4</v>
      </c>
      <c r="E14" s="5">
        <f>SUM(C14:D14)</f>
        <v>1.5028312953694459E-4</v>
      </c>
      <c r="G14" s="4" t="s">
        <v>5</v>
      </c>
      <c r="H14" s="5">
        <f t="shared" ref="H14:I19" si="4">AVERAGE(C4,H4,C14)</f>
        <v>3.4978710752378423E-5</v>
      </c>
      <c r="I14" s="5">
        <f t="shared" si="4"/>
        <v>2.2664420968109822E-4</v>
      </c>
      <c r="J14" s="5">
        <f t="shared" ref="J14:J19" si="5">SUM(H14:I14)</f>
        <v>2.6162292043347665E-4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9.5237251856135095E-6</v>
      </c>
      <c r="D15" s="14">
        <v>9.8985499675592517E-6</v>
      </c>
      <c r="E15" s="5">
        <f t="shared" ref="E15:E19" si="6">SUM(C15:D15)</f>
        <v>1.9422275153172759E-5</v>
      </c>
      <c r="G15" s="4" t="s">
        <v>6</v>
      </c>
      <c r="H15" s="5">
        <f t="shared" si="4"/>
        <v>8.3466448241314576E-6</v>
      </c>
      <c r="I15" s="5">
        <f t="shared" si="4"/>
        <v>1.6746423930612113E-5</v>
      </c>
      <c r="J15" s="5">
        <f t="shared" si="5"/>
        <v>2.5093068754743569E-5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1.6049500651314026E-4</v>
      </c>
      <c r="D16" s="14">
        <v>1.1275238518545358E-4</v>
      </c>
      <c r="E16" s="5">
        <f t="shared" si="6"/>
        <v>2.7324739169859382E-4</v>
      </c>
      <c r="G16" s="4" t="s">
        <v>7</v>
      </c>
      <c r="H16" s="5">
        <f t="shared" si="4"/>
        <v>6.697142597317904E-4</v>
      </c>
      <c r="I16" s="5">
        <f t="shared" si="4"/>
        <v>2.8604517903819032E-4</v>
      </c>
      <c r="J16" s="5">
        <f t="shared" si="5"/>
        <v>9.5575943876998067E-4</v>
      </c>
      <c r="L16" s="19" t="str">
        <f t="shared" ca="1" si="7"/>
        <v/>
      </c>
    </row>
    <row r="17" spans="2:12" x14ac:dyDescent="0.25">
      <c r="B17" s="4" t="s">
        <v>8</v>
      </c>
      <c r="C17" s="14">
        <v>3.4628924401205625E-6</v>
      </c>
      <c r="D17" s="14">
        <v>6.1319812634944998E-6</v>
      </c>
      <c r="E17" s="5">
        <f t="shared" si="6"/>
        <v>9.5948737036150614E-6</v>
      </c>
      <c r="G17" s="4" t="s">
        <v>8</v>
      </c>
      <c r="H17" s="5">
        <f t="shared" si="4"/>
        <v>5.3792221519326524E-6</v>
      </c>
      <c r="I17" s="5">
        <f t="shared" si="4"/>
        <v>7.4524474420090251E-6</v>
      </c>
      <c r="J17" s="5">
        <f t="shared" si="5"/>
        <v>1.2831669593941677E-5</v>
      </c>
      <c r="L17" s="19">
        <f t="shared" ca="1" si="7"/>
        <v>17</v>
      </c>
    </row>
    <row r="18" spans="2:12" x14ac:dyDescent="0.25">
      <c r="B18" s="4" t="s">
        <v>9</v>
      </c>
      <c r="C18" s="14">
        <v>1.6966449239061294E-4</v>
      </c>
      <c r="D18" s="14">
        <v>1.708933867718914E-5</v>
      </c>
      <c r="E18" s="5">
        <f t="shared" si="6"/>
        <v>1.8675383106780207E-4</v>
      </c>
      <c r="G18" s="4" t="s">
        <v>9</v>
      </c>
      <c r="H18" s="5">
        <f t="shared" si="4"/>
        <v>1.0823690619363135E-4</v>
      </c>
      <c r="I18" s="5">
        <f t="shared" si="4"/>
        <v>4.7692500648495835E-5</v>
      </c>
      <c r="J18" s="5">
        <f t="shared" si="5"/>
        <v>1.5592940684212717E-4</v>
      </c>
      <c r="L18" s="19" t="str">
        <f t="shared" ca="1" si="7"/>
        <v/>
      </c>
    </row>
    <row r="19" spans="2:12" x14ac:dyDescent="0.25">
      <c r="B19" s="4" t="s">
        <v>10</v>
      </c>
      <c r="C19" s="14">
        <v>4.3768202012188937E-5</v>
      </c>
      <c r="D19" s="14">
        <v>1.69378788597792E-4</v>
      </c>
      <c r="E19" s="5">
        <f t="shared" si="6"/>
        <v>2.1314699060998092E-4</v>
      </c>
      <c r="G19" s="4" t="s">
        <v>10</v>
      </c>
      <c r="H19" s="5">
        <f t="shared" si="4"/>
        <v>2.420331291075028E-4</v>
      </c>
      <c r="I19" s="5">
        <f t="shared" si="4"/>
        <v>7.5405273934764209E-4</v>
      </c>
      <c r="J19" s="5">
        <f t="shared" si="5"/>
        <v>9.9608586845514489E-4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6.8120842811086714E-5</v>
      </c>
      <c r="D20" s="7">
        <f t="shared" si="8"/>
        <v>7.3953905817264825E-5</v>
      </c>
      <c r="E20" s="7">
        <f t="shared" si="8"/>
        <v>1.4207474862835154E-4</v>
      </c>
      <c r="G20" s="9" t="s">
        <v>11</v>
      </c>
      <c r="H20" s="10">
        <f>AVERAGE(H14:H19)</f>
        <v>1.7811481212689451E-4</v>
      </c>
      <c r="I20" s="10">
        <f>AVERAGE(I14:I19)</f>
        <v>2.2310558334800795E-4</v>
      </c>
      <c r="J20" s="10">
        <f>AVERAGE(J14:J19)</f>
        <v>4.0122039547490243E-4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4</v>
      </c>
      <c r="I23" s="14" t="str">
        <f ca="1">CONCATENATE("$H$",SUM(L14:L19))</f>
        <v>$H$17</v>
      </c>
      <c r="J23" s="14">
        <f ca="1">INDIRECT(I23)</f>
        <v>5.3792221519326524E-6</v>
      </c>
    </row>
    <row r="24" spans="2:12" x14ac:dyDescent="0.25">
      <c r="G24" s="18" t="s">
        <v>18</v>
      </c>
      <c r="H24" s="28"/>
      <c r="I24" s="14" t="str">
        <f ca="1">CONCATENATE("$I$",SUM(L14:L20))</f>
        <v>$I$17</v>
      </c>
      <c r="J24" s="14">
        <f ca="1">INDIRECT(I24)</f>
        <v>7.4524474420090251E-6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C23" sqref="C23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3.3924113315892039E-5</v>
      </c>
      <c r="D4" s="14">
        <v>1.3786147788414222E-4</v>
      </c>
      <c r="E4" s="5">
        <f t="shared" ref="E4:E9" si="0">SUM(C4:D4)</f>
        <v>1.7178559120003428E-4</v>
      </c>
      <c r="G4" s="4" t="s">
        <v>5</v>
      </c>
      <c r="H4" s="14">
        <v>2.4919997992785075E-5</v>
      </c>
      <c r="I4" s="14">
        <v>9.6819938097500067E-5</v>
      </c>
      <c r="J4" s="5">
        <f>SUM(H4:I4)</f>
        <v>1.2173993609028514E-4</v>
      </c>
    </row>
    <row r="5" spans="2:12" x14ac:dyDescent="0.25">
      <c r="B5" s="4" t="s">
        <v>6</v>
      </c>
      <c r="C5" s="14">
        <v>1.6236983108087737E-5</v>
      </c>
      <c r="D5" s="14">
        <v>2.4429768577323278E-5</v>
      </c>
      <c r="E5" s="5">
        <f t="shared" si="0"/>
        <v>4.0666751685411012E-5</v>
      </c>
      <c r="G5" s="4" t="s">
        <v>6</v>
      </c>
      <c r="H5" s="14">
        <v>9.1918726030213197E-6</v>
      </c>
      <c r="I5" s="14">
        <v>1.7663446989647539E-5</v>
      </c>
      <c r="J5" s="5">
        <f t="shared" ref="J5:J9" si="1">SUM(H5:I5)</f>
        <v>2.6855319592668857E-5</v>
      </c>
    </row>
    <row r="6" spans="2:12" x14ac:dyDescent="0.25">
      <c r="B6" s="4" t="s">
        <v>7</v>
      </c>
      <c r="C6" s="14">
        <v>3.4992190550844959E-6</v>
      </c>
      <c r="D6" s="14">
        <v>6.8575018903929232E-6</v>
      </c>
      <c r="E6" s="5">
        <f t="shared" si="0"/>
        <v>1.0356720945477419E-5</v>
      </c>
      <c r="G6" s="4" t="s">
        <v>7</v>
      </c>
      <c r="H6" s="14">
        <v>4.0155965203692202E-6</v>
      </c>
      <c r="I6" s="14">
        <v>8.3157076374187099E-6</v>
      </c>
      <c r="J6" s="5">
        <f t="shared" si="1"/>
        <v>1.2331304157787929E-5</v>
      </c>
    </row>
    <row r="7" spans="2:12" x14ac:dyDescent="0.25">
      <c r="B7" s="4" t="s">
        <v>8</v>
      </c>
      <c r="C7" s="14">
        <v>1.5229190095149271E-6</v>
      </c>
      <c r="D7" s="14">
        <v>1.9509414302091129E-6</v>
      </c>
      <c r="E7" s="5">
        <f t="shared" si="0"/>
        <v>3.47386043972404E-6</v>
      </c>
      <c r="G7" s="4" t="s">
        <v>8</v>
      </c>
      <c r="H7" s="14">
        <v>1.4744939686931226E-6</v>
      </c>
      <c r="I7" s="14">
        <v>3.8371730050100353E-6</v>
      </c>
      <c r="J7" s="5">
        <f t="shared" si="1"/>
        <v>5.3116669737031575E-6</v>
      </c>
    </row>
    <row r="8" spans="2:12" x14ac:dyDescent="0.25">
      <c r="B8" s="4" t="s">
        <v>9</v>
      </c>
      <c r="C8" s="14">
        <v>7.9459076936280778E-6</v>
      </c>
      <c r="D8" s="14">
        <v>5.1463234265600466E-6</v>
      </c>
      <c r="E8" s="5">
        <f t="shared" si="0"/>
        <v>1.3092231120188125E-5</v>
      </c>
      <c r="G8" s="4" t="s">
        <v>9</v>
      </c>
      <c r="H8" s="14">
        <v>1.1660825037427937E-5</v>
      </c>
      <c r="I8" s="14">
        <v>6.6396768633946282E-6</v>
      </c>
      <c r="J8" s="5">
        <f t="shared" si="1"/>
        <v>1.8300501900822563E-5</v>
      </c>
    </row>
    <row r="9" spans="2:12" x14ac:dyDescent="0.25">
      <c r="B9" s="4" t="s">
        <v>10</v>
      </c>
      <c r="C9" s="14">
        <v>3.6862374601621668E-5</v>
      </c>
      <c r="D9" s="14">
        <v>2.1088870507343088E-4</v>
      </c>
      <c r="E9" s="5">
        <f t="shared" si="0"/>
        <v>2.4775107967505252E-4</v>
      </c>
      <c r="G9" s="4" t="s">
        <v>10</v>
      </c>
      <c r="H9" s="14">
        <v>4.0966342440540084E-5</v>
      </c>
      <c r="I9" s="14">
        <v>4.071671523354767E-4</v>
      </c>
      <c r="J9" s="5">
        <f t="shared" si="1"/>
        <v>4.4813349477601679E-4</v>
      </c>
    </row>
    <row r="10" spans="2:12" x14ac:dyDescent="0.25">
      <c r="B10" s="6" t="s">
        <v>11</v>
      </c>
      <c r="C10" s="7">
        <f t="shared" ref="C10:E10" si="2">AVERAGE(C4:C9)</f>
        <v>1.6665252797304825E-5</v>
      </c>
      <c r="D10" s="7">
        <f t="shared" si="2"/>
        <v>6.4522453047009741E-5</v>
      </c>
      <c r="E10" s="7">
        <f t="shared" si="2"/>
        <v>8.1187705844314563E-5</v>
      </c>
      <c r="G10" s="6" t="s">
        <v>11</v>
      </c>
      <c r="H10" s="7">
        <f t="shared" ref="H10:J10" si="3">AVERAGE(H4:H9)</f>
        <v>1.5371521427139461E-5</v>
      </c>
      <c r="I10" s="7">
        <f t="shared" si="3"/>
        <v>9.007384915474129E-5</v>
      </c>
      <c r="J10" s="7">
        <f t="shared" si="3"/>
        <v>1.0544537058188074E-4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9.5466980444459883E-5</v>
      </c>
      <c r="D14" s="14">
        <v>2.9165447474273885E-4</v>
      </c>
      <c r="E14" s="5">
        <f>SUM(C14:D14)</f>
        <v>3.8712145518719873E-4</v>
      </c>
      <c r="G14" s="4" t="s">
        <v>5</v>
      </c>
      <c r="H14" s="5">
        <f t="shared" ref="H14:I19" si="4">AVERAGE(C4,H4,C14)</f>
        <v>5.1437030584379006E-5</v>
      </c>
      <c r="I14" s="5">
        <f t="shared" si="4"/>
        <v>1.7544529690812706E-4</v>
      </c>
      <c r="J14" s="5">
        <f t="shared" ref="J14:J19" si="5">SUM(H14:I14)</f>
        <v>2.2688232749250607E-4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1.7079286476338427E-5</v>
      </c>
      <c r="D15" s="14">
        <v>5.9804605853658863E-6</v>
      </c>
      <c r="E15" s="5">
        <f t="shared" ref="E15:E19" si="6">SUM(C15:D15)</f>
        <v>2.3059747061704311E-5</v>
      </c>
      <c r="G15" s="4" t="s">
        <v>6</v>
      </c>
      <c r="H15" s="5">
        <f t="shared" si="4"/>
        <v>1.416938072914916E-5</v>
      </c>
      <c r="I15" s="5">
        <f t="shared" si="4"/>
        <v>1.6024558717445567E-5</v>
      </c>
      <c r="J15" s="5">
        <f t="shared" si="5"/>
        <v>3.0193939446594729E-5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9.7750559821365786E-6</v>
      </c>
      <c r="D16" s="14">
        <v>7.2799020463582022E-6</v>
      </c>
      <c r="E16" s="5">
        <f t="shared" si="6"/>
        <v>1.7054958028494782E-5</v>
      </c>
      <c r="G16" s="4" t="s">
        <v>7</v>
      </c>
      <c r="H16" s="5">
        <f t="shared" si="4"/>
        <v>5.7632905191967653E-6</v>
      </c>
      <c r="I16" s="5">
        <f t="shared" si="4"/>
        <v>7.4843705247232781E-6</v>
      </c>
      <c r="J16" s="5">
        <f t="shared" si="5"/>
        <v>1.3247661043920043E-5</v>
      </c>
      <c r="L16" s="19" t="str">
        <f t="shared" ca="1" si="7"/>
        <v/>
      </c>
    </row>
    <row r="17" spans="2:12" x14ac:dyDescent="0.25">
      <c r="B17" s="4" t="s">
        <v>8</v>
      </c>
      <c r="C17" s="14">
        <v>1.2267651971589031E-6</v>
      </c>
      <c r="D17" s="14">
        <v>2.0226170344468667E-6</v>
      </c>
      <c r="E17" s="5">
        <f t="shared" si="6"/>
        <v>3.2493822316057698E-6</v>
      </c>
      <c r="G17" s="4" t="s">
        <v>8</v>
      </c>
      <c r="H17" s="5">
        <f t="shared" si="4"/>
        <v>1.4080593917889842E-6</v>
      </c>
      <c r="I17" s="5">
        <f t="shared" si="4"/>
        <v>2.6035771565553382E-6</v>
      </c>
      <c r="J17" s="5">
        <f t="shared" si="5"/>
        <v>4.0116365483443221E-6</v>
      </c>
      <c r="L17" s="19">
        <f t="shared" ca="1" si="7"/>
        <v>17</v>
      </c>
    </row>
    <row r="18" spans="2:12" x14ac:dyDescent="0.25">
      <c r="B18" s="4" t="s">
        <v>9</v>
      </c>
      <c r="C18" s="14">
        <v>4.3968188312205922E-6</v>
      </c>
      <c r="D18" s="14">
        <v>3.9911135598789055E-6</v>
      </c>
      <c r="E18" s="5">
        <f t="shared" si="6"/>
        <v>8.3879323910994985E-6</v>
      </c>
      <c r="G18" s="4" t="s">
        <v>9</v>
      </c>
      <c r="H18" s="5">
        <f t="shared" si="4"/>
        <v>8.0011838540922019E-6</v>
      </c>
      <c r="I18" s="5">
        <f t="shared" si="4"/>
        <v>5.2590379499445267E-6</v>
      </c>
      <c r="J18" s="5">
        <f t="shared" si="5"/>
        <v>1.3260221804036728E-5</v>
      </c>
      <c r="L18" s="19" t="str">
        <f t="shared" ca="1" si="7"/>
        <v/>
      </c>
    </row>
    <row r="19" spans="2:12" x14ac:dyDescent="0.25">
      <c r="B19" s="4" t="s">
        <v>10</v>
      </c>
      <c r="C19" s="14">
        <v>2.1722360074832208E-5</v>
      </c>
      <c r="D19" s="14">
        <v>1.4170373906478398E-4</v>
      </c>
      <c r="E19" s="5">
        <f t="shared" si="6"/>
        <v>1.6342609913961618E-4</v>
      </c>
      <c r="G19" s="4" t="s">
        <v>10</v>
      </c>
      <c r="H19" s="5">
        <f t="shared" si="4"/>
        <v>3.318369237233132E-5</v>
      </c>
      <c r="I19" s="5">
        <f t="shared" si="4"/>
        <v>2.5325319882456385E-4</v>
      </c>
      <c r="J19" s="5">
        <f t="shared" si="5"/>
        <v>2.8643689119689519E-4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2.4944544501024429E-5</v>
      </c>
      <c r="D20" s="7">
        <f t="shared" si="8"/>
        <v>7.5438717838928793E-5</v>
      </c>
      <c r="E20" s="7">
        <f t="shared" si="8"/>
        <v>1.003832623399532E-4</v>
      </c>
      <c r="G20" s="9" t="s">
        <v>11</v>
      </c>
      <c r="H20" s="10">
        <f>AVERAGE(H14:H19)</f>
        <v>1.8993772908489573E-5</v>
      </c>
      <c r="I20" s="10">
        <f>AVERAGE(I14:I19)</f>
        <v>7.6678340013559937E-5</v>
      </c>
      <c r="J20" s="10">
        <f>AVERAGE(J14:J19)</f>
        <v>9.567211292204952E-5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4</v>
      </c>
      <c r="I23" s="14" t="str">
        <f ca="1">CONCATENATE("$H$",SUM(L14:L19))</f>
        <v>$H$17</v>
      </c>
      <c r="J23" s="14">
        <f ca="1">INDIRECT(I23)</f>
        <v>1.4080593917889842E-6</v>
      </c>
    </row>
    <row r="24" spans="2:12" x14ac:dyDescent="0.25">
      <c r="G24" s="18" t="s">
        <v>18</v>
      </c>
      <c r="H24" s="28"/>
      <c r="I24" s="14" t="str">
        <f ca="1">CONCATENATE("$I$",SUM(L14:L20))</f>
        <v>$I$17</v>
      </c>
      <c r="J24" s="14">
        <f ca="1">INDIRECT(I24)</f>
        <v>2.6035771565553382E-6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tabSelected="1" workbookViewId="0">
      <selection activeCell="E7" sqref="E7"/>
    </sheetView>
  </sheetViews>
  <sheetFormatPr defaultRowHeight="15" x14ac:dyDescent="0.25"/>
  <cols>
    <col min="1" max="1" width="1.42578125" customWidth="1"/>
    <col min="2" max="2" width="15" bestFit="1" customWidth="1"/>
    <col min="3" max="3" width="12.42578125" customWidth="1"/>
    <col min="4" max="6" width="14.42578125" customWidth="1"/>
    <col min="7" max="7" width="1.42578125" customWidth="1"/>
  </cols>
  <sheetData>
    <row r="3" spans="2:8" ht="15" customHeight="1" x14ac:dyDescent="0.25">
      <c r="B3" s="25" t="s">
        <v>15</v>
      </c>
      <c r="C3" s="25"/>
      <c r="D3" s="25"/>
      <c r="E3" s="25"/>
      <c r="F3" s="25"/>
    </row>
    <row r="4" spans="2:8" x14ac:dyDescent="0.25">
      <c r="B4" s="11" t="s">
        <v>16</v>
      </c>
      <c r="C4" s="3" t="s">
        <v>14</v>
      </c>
      <c r="D4" s="3" t="s">
        <v>2</v>
      </c>
      <c r="E4" s="3" t="s">
        <v>3</v>
      </c>
      <c r="F4" s="3" t="s">
        <v>4</v>
      </c>
    </row>
    <row r="5" spans="2:8" x14ac:dyDescent="0.25">
      <c r="B5" s="21">
        <v>10</v>
      </c>
      <c r="C5" s="14">
        <f ca="1">'N10'!H23</f>
        <v>3</v>
      </c>
      <c r="D5" s="14">
        <f ca="1">'N10'!J23</f>
        <v>1.3576324713430725E-5</v>
      </c>
      <c r="E5" s="14">
        <f ca="1">'N10'!J24</f>
        <v>1.201084226550078E-5</v>
      </c>
      <c r="F5" s="14">
        <f ca="1">SUM(D5:E5)</f>
        <v>2.5587166978931507E-5</v>
      </c>
      <c r="H5" s="19" t="str">
        <f ca="1">IF(F5=MIN($F$5:$F$7),CELL("lin",F5),"")</f>
        <v/>
      </c>
    </row>
    <row r="6" spans="2:8" x14ac:dyDescent="0.25">
      <c r="B6" s="21">
        <v>16</v>
      </c>
      <c r="C6" s="14">
        <f ca="1">'N16'!H23</f>
        <v>4</v>
      </c>
      <c r="D6" s="14">
        <f ca="1">'N16'!J23</f>
        <v>5.3792221519326524E-6</v>
      </c>
      <c r="E6" s="14">
        <f ca="1">'N16'!J24</f>
        <v>7.4524474420090251E-6</v>
      </c>
      <c r="F6" s="14">
        <f t="shared" ref="F6:F7" ca="1" si="0">SUM(D6:E6)</f>
        <v>1.2831669593941677E-5</v>
      </c>
      <c r="H6" s="19" t="str">
        <f t="shared" ref="H6:H7" ca="1" si="1">IF(F6=MIN($F$5:$F$7),CELL("lin",F6),"")</f>
        <v/>
      </c>
    </row>
    <row r="7" spans="2:8" x14ac:dyDescent="0.25">
      <c r="B7" s="21">
        <v>22</v>
      </c>
      <c r="C7" s="14">
        <f ca="1">'N22'!H23</f>
        <v>4</v>
      </c>
      <c r="D7" s="5">
        <f ca="1">'N22'!J23</f>
        <v>1.4080593917889842E-6</v>
      </c>
      <c r="E7" s="5">
        <f ca="1">'N22'!J24</f>
        <v>2.6035771565553382E-6</v>
      </c>
      <c r="F7" s="14">
        <f t="shared" ca="1" si="0"/>
        <v>4.0116365483443221E-6</v>
      </c>
      <c r="H7" s="19">
        <f t="shared" ca="1" si="1"/>
        <v>7</v>
      </c>
    </row>
    <row r="9" spans="2:8" x14ac:dyDescent="0.25">
      <c r="B9" s="29" t="s">
        <v>21</v>
      </c>
      <c r="C9" s="29"/>
      <c r="D9" s="29"/>
      <c r="E9" s="29"/>
      <c r="F9" s="29"/>
    </row>
    <row r="10" spans="2:8" x14ac:dyDescent="0.25">
      <c r="B10" s="22" t="s">
        <v>16</v>
      </c>
      <c r="C10" s="22" t="s">
        <v>14</v>
      </c>
      <c r="D10" s="22" t="s">
        <v>2</v>
      </c>
      <c r="E10" s="22" t="s">
        <v>3</v>
      </c>
      <c r="F10" s="22" t="s">
        <v>4</v>
      </c>
    </row>
    <row r="11" spans="2:8" x14ac:dyDescent="0.25">
      <c r="B11" s="14">
        <f ca="1">INDIRECT(CONCATENATE("$B$",SUM($H$5:$H$7)))</f>
        <v>22</v>
      </c>
      <c r="C11" s="14">
        <f ca="1">INDIRECT(CONCATENATE("$C$",SUM($H$5:$H$7)))</f>
        <v>4</v>
      </c>
      <c r="D11" s="14">
        <f ca="1">INDIRECT(CONCATENATE("$D$",SUM($H$5:$H$7)))</f>
        <v>1.4080593917889842E-6</v>
      </c>
      <c r="E11" s="14">
        <f ca="1">INDIRECT(CONCATENATE("$E$",SUM($H$5:$H$7)))</f>
        <v>2.6035771565553382E-6</v>
      </c>
      <c r="F11" s="14">
        <f ca="1">INDIRECT(CONCATENATE("$F$",SUM($H$5:$H$7)))</f>
        <v>4.0116365483443221E-6</v>
      </c>
    </row>
  </sheetData>
  <mergeCells count="2">
    <mergeCell ref="B3:F3"/>
    <mergeCell ref="B9:F9"/>
  </mergeCells>
  <conditionalFormatting sqref="F5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N10</vt:lpstr>
      <vt:lpstr>N16</vt:lpstr>
      <vt:lpstr>N22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2010-08-12T23:39:47Z</dcterms:modified>
</cp:coreProperties>
</file>