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35" windowWidth="19320" windowHeight="12075" activeTab="2"/>
  </bookViews>
  <sheets>
    <sheet name="N8" sheetId="16" r:id="rId1"/>
    <sheet name="N12" sheetId="19" r:id="rId2"/>
    <sheet name="N16" sheetId="20" r:id="rId3"/>
    <sheet name="Melhores" sheetId="6" r:id="rId4"/>
  </sheets>
  <calcPr calcId="144525"/>
</workbook>
</file>

<file path=xl/calcChain.xml><?xml version="1.0" encoding="utf-8"?>
<calcChain xmlns="http://schemas.openxmlformats.org/spreadsheetml/2006/main">
  <c r="C10" i="16" l="1"/>
  <c r="D10" i="16"/>
  <c r="E10" i="16"/>
  <c r="F10" i="16"/>
  <c r="G10" i="16"/>
  <c r="H10" i="16"/>
  <c r="I10" i="16"/>
  <c r="C20" i="16"/>
  <c r="D20" i="16"/>
  <c r="E20" i="16"/>
  <c r="F20" i="16"/>
  <c r="G20" i="16"/>
  <c r="H20" i="16"/>
  <c r="I20" i="16"/>
  <c r="E39" i="20" l="1"/>
  <c r="D39" i="20"/>
  <c r="C39" i="20"/>
  <c r="E38" i="20"/>
  <c r="D38" i="20"/>
  <c r="C38" i="20"/>
  <c r="E37" i="20"/>
  <c r="D37" i="20"/>
  <c r="C37" i="20"/>
  <c r="E36" i="20"/>
  <c r="D36" i="20"/>
  <c r="C36" i="20"/>
  <c r="E35" i="20"/>
  <c r="D35" i="20"/>
  <c r="C35" i="20"/>
  <c r="E34" i="20"/>
  <c r="D34" i="20"/>
  <c r="C34" i="20"/>
  <c r="I30" i="20"/>
  <c r="H30" i="20"/>
  <c r="G30" i="20"/>
  <c r="F30" i="20"/>
  <c r="E30" i="20"/>
  <c r="D30" i="20"/>
  <c r="C30" i="20"/>
  <c r="I20" i="20"/>
  <c r="H20" i="20"/>
  <c r="G20" i="20"/>
  <c r="F20" i="20"/>
  <c r="E20" i="20"/>
  <c r="D20" i="20"/>
  <c r="C20" i="20"/>
  <c r="I10" i="20"/>
  <c r="H10" i="20"/>
  <c r="G10" i="20"/>
  <c r="F10" i="20"/>
  <c r="E10" i="20"/>
  <c r="D10" i="20"/>
  <c r="C10" i="20"/>
  <c r="E39" i="19"/>
  <c r="D39" i="19"/>
  <c r="C39" i="19"/>
  <c r="E38" i="19"/>
  <c r="D38" i="19"/>
  <c r="C38" i="19"/>
  <c r="E37" i="19"/>
  <c r="D37" i="19"/>
  <c r="C37" i="19"/>
  <c r="E36" i="19"/>
  <c r="D36" i="19"/>
  <c r="C36" i="19"/>
  <c r="E35" i="19"/>
  <c r="D35" i="19"/>
  <c r="C35" i="19"/>
  <c r="E34" i="19"/>
  <c r="D34" i="19"/>
  <c r="D40" i="19" s="1"/>
  <c r="C34" i="19"/>
  <c r="I30" i="19"/>
  <c r="H30" i="19"/>
  <c r="G30" i="19"/>
  <c r="F30" i="19"/>
  <c r="E30" i="19"/>
  <c r="D30" i="19"/>
  <c r="C30" i="19"/>
  <c r="I20" i="19"/>
  <c r="H20" i="19"/>
  <c r="G20" i="19"/>
  <c r="F20" i="19"/>
  <c r="E20" i="19"/>
  <c r="D20" i="19"/>
  <c r="C20" i="19"/>
  <c r="I10" i="19"/>
  <c r="H10" i="19"/>
  <c r="G10" i="19"/>
  <c r="F10" i="19"/>
  <c r="E10" i="19"/>
  <c r="D10" i="19"/>
  <c r="C10" i="19"/>
  <c r="F39" i="19" l="1"/>
  <c r="F37" i="19"/>
  <c r="C40" i="19"/>
  <c r="E40" i="19"/>
  <c r="C40" i="20"/>
  <c r="F37" i="20"/>
  <c r="F39" i="20"/>
  <c r="E40" i="20"/>
  <c r="D40" i="20"/>
  <c r="F36" i="20"/>
  <c r="F35" i="20"/>
  <c r="F38" i="20"/>
  <c r="F35" i="19"/>
  <c r="F36" i="19"/>
  <c r="F38" i="19"/>
  <c r="F34" i="20"/>
  <c r="F34" i="19"/>
  <c r="C35" i="16"/>
  <c r="C36" i="16"/>
  <c r="C37" i="16"/>
  <c r="C38" i="16"/>
  <c r="C39" i="16"/>
  <c r="C34" i="16"/>
  <c r="E35" i="16"/>
  <c r="E36" i="16"/>
  <c r="E37" i="16"/>
  <c r="E38" i="16"/>
  <c r="E39" i="16"/>
  <c r="E34" i="16"/>
  <c r="D35" i="16"/>
  <c r="D36" i="16"/>
  <c r="D37" i="16"/>
  <c r="D38" i="16"/>
  <c r="D39" i="16"/>
  <c r="D34" i="16"/>
  <c r="H30" i="16"/>
  <c r="G30" i="16"/>
  <c r="E30" i="16"/>
  <c r="D30" i="16"/>
  <c r="C30" i="16"/>
  <c r="I30" i="16"/>
  <c r="F30" i="16"/>
  <c r="E40" i="16" l="1"/>
  <c r="G39" i="20"/>
  <c r="G38" i="20"/>
  <c r="G34" i="20"/>
  <c r="F40" i="20"/>
  <c r="G36" i="20"/>
  <c r="G37" i="20"/>
  <c r="G35" i="20"/>
  <c r="G34" i="19"/>
  <c r="F40" i="19"/>
  <c r="G36" i="19"/>
  <c r="G37" i="19"/>
  <c r="G38" i="19"/>
  <c r="G39" i="19"/>
  <c r="G35" i="19"/>
  <c r="F39" i="16"/>
  <c r="F38" i="16"/>
  <c r="F37" i="16"/>
  <c r="F36" i="16"/>
  <c r="F35" i="16"/>
  <c r="F34" i="16"/>
  <c r="C40" i="16"/>
  <c r="C43" i="20" l="1"/>
  <c r="C7" i="6" s="1"/>
  <c r="D45" i="20"/>
  <c r="D44" i="20"/>
  <c r="D43" i="20"/>
  <c r="C43" i="19"/>
  <c r="C6" i="6" s="1"/>
  <c r="D45" i="19"/>
  <c r="D44" i="19"/>
  <c r="D43" i="19"/>
  <c r="G34" i="16"/>
  <c r="G35" i="16"/>
  <c r="G36" i="16"/>
  <c r="G38" i="16"/>
  <c r="G37" i="16"/>
  <c r="G39" i="16"/>
  <c r="F40" i="16"/>
  <c r="D40" i="16"/>
  <c r="E45" i="19"/>
  <c r="E43" i="19"/>
  <c r="E45" i="20"/>
  <c r="E43" i="20"/>
  <c r="E44" i="19"/>
  <c r="E44" i="20"/>
  <c r="F7" i="6" l="1"/>
  <c r="E7" i="6"/>
  <c r="F6" i="6"/>
  <c r="E6" i="6"/>
  <c r="D6" i="6"/>
  <c r="D7" i="6"/>
  <c r="C43" i="16"/>
  <c r="C5" i="6" s="1"/>
  <c r="D44" i="16"/>
  <c r="D43" i="16"/>
  <c r="D45" i="16"/>
  <c r="E43" i="16"/>
  <c r="E44" i="16"/>
  <c r="E45" i="16"/>
  <c r="G6" i="6" l="1"/>
  <c r="G7" i="6"/>
  <c r="F5" i="6"/>
  <c r="E5" i="6"/>
  <c r="D5" i="6"/>
  <c r="G5" i="6" l="1"/>
  <c r="I5" i="6" s="1"/>
  <c r="I6" i="6" l="1"/>
  <c r="I7" i="6"/>
  <c r="F11" i="6"/>
  <c r="G11" i="6"/>
  <c r="E11" i="6"/>
  <c r="B11" i="6"/>
  <c r="C11" i="6"/>
  <c r="D11" i="6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<sst xmlns="http://schemas.openxmlformats.org/spreadsheetml/2006/main" count="197" uniqueCount="26">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</sst>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2:J45"/>
  <sheetViews>
    <sheetView workbookViewId="0">
      <selection activeCell="C29" sqref="C29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 x14ac:dyDescent="0.25">
      <c r="B4" s="4" t="s">
        <v>1</v>
      </c>
      <c r="C4" s="11">
        <v>19277</v>
      </c>
      <c r="D4" s="11">
        <v>123</v>
      </c>
      <c r="E4" s="11">
        <v>2394</v>
      </c>
      <c r="F4" s="6">
        <v>2517</v>
      </c>
      <c r="G4" s="11">
        <v>336</v>
      </c>
      <c r="H4" s="11">
        <v>1870</v>
      </c>
      <c r="I4" s="7">
        <v>2206</v>
      </c>
    </row>
    <row r="5" spans="2:9" x14ac:dyDescent="0.25">
      <c r="B5" s="4" t="s">
        <v>2</v>
      </c>
      <c r="C5" s="11">
        <v>20625</v>
      </c>
      <c r="D5" s="11">
        <v>86</v>
      </c>
      <c r="E5" s="11">
        <v>1579</v>
      </c>
      <c r="F5" s="6">
        <v>1665</v>
      </c>
      <c r="G5" s="11">
        <v>282</v>
      </c>
      <c r="H5" s="11">
        <v>1428</v>
      </c>
      <c r="I5" s="7">
        <v>1710</v>
      </c>
    </row>
    <row r="6" spans="2:9" x14ac:dyDescent="0.25">
      <c r="B6" s="4" t="s">
        <v>3</v>
      </c>
      <c r="C6" s="11">
        <v>20517</v>
      </c>
      <c r="D6" s="11">
        <v>100</v>
      </c>
      <c r="E6" s="11">
        <v>2335</v>
      </c>
      <c r="F6" s="6">
        <v>2435</v>
      </c>
      <c r="G6" s="11">
        <v>268</v>
      </c>
      <c r="H6" s="11">
        <v>780</v>
      </c>
      <c r="I6" s="7">
        <v>1048</v>
      </c>
    </row>
    <row r="7" spans="2:9" x14ac:dyDescent="0.25">
      <c r="B7" s="4" t="s">
        <v>4</v>
      </c>
      <c r="C7" s="11">
        <v>20514</v>
      </c>
      <c r="D7" s="11">
        <v>108</v>
      </c>
      <c r="E7" s="11">
        <v>2116</v>
      </c>
      <c r="F7" s="6">
        <v>2224</v>
      </c>
      <c r="G7" s="11">
        <v>273</v>
      </c>
      <c r="H7" s="11">
        <v>989</v>
      </c>
      <c r="I7" s="7">
        <v>1262</v>
      </c>
    </row>
    <row r="8" spans="2:9" x14ac:dyDescent="0.25">
      <c r="B8" s="4" t="s">
        <v>5</v>
      </c>
      <c r="C8" s="11">
        <v>20759</v>
      </c>
      <c r="D8" s="11">
        <v>237</v>
      </c>
      <c r="E8" s="11">
        <v>1481</v>
      </c>
      <c r="F8" s="6">
        <v>1718</v>
      </c>
      <c r="G8" s="11">
        <v>214</v>
      </c>
      <c r="H8" s="11">
        <v>1309</v>
      </c>
      <c r="I8" s="7">
        <v>1523</v>
      </c>
    </row>
    <row r="9" spans="2:9" x14ac:dyDescent="0.25">
      <c r="B9" s="4" t="s">
        <v>6</v>
      </c>
      <c r="C9" s="11">
        <v>20988</v>
      </c>
      <c r="D9" s="11">
        <v>82</v>
      </c>
      <c r="E9" s="11">
        <v>1552</v>
      </c>
      <c r="F9" s="6">
        <v>1634</v>
      </c>
      <c r="G9" s="11">
        <v>304</v>
      </c>
      <c r="H9" s="11">
        <v>1074</v>
      </c>
      <c r="I9" s="7">
        <v>1378</v>
      </c>
    </row>
    <row r="10" spans="2:9" x14ac:dyDescent="0.25">
      <c r="B10" s="6" t="s">
        <v>7</v>
      </c>
      <c r="C10" s="7">
        <f t="shared" ref="C10:E10" si="0">AVERAGE(C4:C9)</f>
        <v>20446.666666666668</v>
      </c>
      <c r="D10" s="7">
        <f t="shared" si="0"/>
        <v>122.66666666666667</v>
      </c>
      <c r="E10" s="7">
        <f t="shared" si="0"/>
        <v>1909.5</v>
      </c>
      <c r="F10" s="7">
        <f>AVERAGE(F4:F9)</f>
        <v>2032.1666666666667</v>
      </c>
      <c r="G10" s="7">
        <f>AVERAGE(G4:G9)</f>
        <v>279.5</v>
      </c>
      <c r="H10" s="7">
        <f>AVERAGE(H4:H9)</f>
        <v>1241.6666666666667</v>
      </c>
      <c r="I10" s="7">
        <f>AVERAGE(I4:I9)</f>
        <v>1521.1666666666667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 x14ac:dyDescent="0.25">
      <c r="B14" s="4" t="s">
        <v>1</v>
      </c>
      <c r="C14" s="11">
        <v>19621</v>
      </c>
      <c r="D14" s="11">
        <v>197</v>
      </c>
      <c r="E14" s="11">
        <v>1412</v>
      </c>
      <c r="F14" s="6">
        <v>1609</v>
      </c>
      <c r="G14" s="11">
        <v>481</v>
      </c>
      <c r="H14" s="11">
        <v>2289</v>
      </c>
      <c r="I14" s="7">
        <v>2770</v>
      </c>
    </row>
    <row r="15" spans="2:9" x14ac:dyDescent="0.25">
      <c r="B15" s="4" t="s">
        <v>2</v>
      </c>
      <c r="C15" s="11">
        <v>20320</v>
      </c>
      <c r="D15" s="11">
        <v>84</v>
      </c>
      <c r="E15" s="11">
        <v>1223</v>
      </c>
      <c r="F15" s="6">
        <v>1307</v>
      </c>
      <c r="G15" s="11">
        <v>359</v>
      </c>
      <c r="H15" s="11">
        <v>2014</v>
      </c>
      <c r="I15" s="7">
        <v>2373</v>
      </c>
    </row>
    <row r="16" spans="2:9" x14ac:dyDescent="0.25">
      <c r="B16" s="4" t="s">
        <v>3</v>
      </c>
      <c r="C16" s="11">
        <v>19887</v>
      </c>
      <c r="D16" s="11">
        <v>534</v>
      </c>
      <c r="E16" s="11">
        <v>1662</v>
      </c>
      <c r="F16" s="6">
        <v>2196</v>
      </c>
      <c r="G16" s="11">
        <v>336</v>
      </c>
      <c r="H16" s="11">
        <v>1581</v>
      </c>
      <c r="I16" s="7">
        <v>1917</v>
      </c>
    </row>
    <row r="17" spans="2:10" x14ac:dyDescent="0.25">
      <c r="B17" s="4" t="s">
        <v>4</v>
      </c>
      <c r="C17" s="11">
        <v>20073</v>
      </c>
      <c r="D17" s="11">
        <v>185</v>
      </c>
      <c r="E17" s="11">
        <v>1554</v>
      </c>
      <c r="F17" s="6">
        <v>1739</v>
      </c>
      <c r="G17" s="11">
        <v>312</v>
      </c>
      <c r="H17" s="11">
        <v>1876</v>
      </c>
      <c r="I17" s="7">
        <v>2188</v>
      </c>
    </row>
    <row r="18" spans="2:10" x14ac:dyDescent="0.25">
      <c r="B18" s="4" t="s">
        <v>5</v>
      </c>
      <c r="C18" s="11">
        <v>19848</v>
      </c>
      <c r="D18" s="11">
        <v>1294</v>
      </c>
      <c r="E18" s="11">
        <v>980</v>
      </c>
      <c r="F18" s="6">
        <v>2274</v>
      </c>
      <c r="G18" s="11">
        <v>262</v>
      </c>
      <c r="H18" s="11">
        <v>1616</v>
      </c>
      <c r="I18" s="7">
        <v>1878</v>
      </c>
    </row>
    <row r="19" spans="2:10" x14ac:dyDescent="0.25">
      <c r="B19" s="4" t="s">
        <v>6</v>
      </c>
      <c r="C19" s="11">
        <v>20133</v>
      </c>
      <c r="D19" s="11">
        <v>525</v>
      </c>
      <c r="E19" s="11">
        <v>1269</v>
      </c>
      <c r="F19" s="6">
        <v>1794</v>
      </c>
      <c r="G19" s="11">
        <v>308</v>
      </c>
      <c r="H19" s="11">
        <v>1765</v>
      </c>
      <c r="I19" s="7">
        <v>2073</v>
      </c>
    </row>
    <row r="20" spans="2:10" x14ac:dyDescent="0.25">
      <c r="B20" s="6" t="s">
        <v>7</v>
      </c>
      <c r="C20" s="7">
        <f t="shared" ref="C20:E20" si="1">AVERAGE(C14:C19)</f>
        <v>19980.333333333332</v>
      </c>
      <c r="D20" s="7">
        <f t="shared" si="1"/>
        <v>469.83333333333331</v>
      </c>
      <c r="E20" s="7">
        <f t="shared" si="1"/>
        <v>1350</v>
      </c>
      <c r="F20" s="7">
        <f>AVERAGE(F14:F19)</f>
        <v>1819.8333333333333</v>
      </c>
      <c r="G20" s="7">
        <f>AVERAGE(G14:G19)</f>
        <v>343</v>
      </c>
      <c r="H20" s="7">
        <f>AVERAGE(H14:H19)</f>
        <v>1856.8333333333333</v>
      </c>
      <c r="I20" s="7">
        <f>AVERAGE(I14:I19)</f>
        <v>2199.8333333333335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 x14ac:dyDescent="0.25">
      <c r="B24" s="4" t="s">
        <v>1</v>
      </c>
      <c r="C24" s="11">
        <v>18950</v>
      </c>
      <c r="D24" s="11">
        <v>107</v>
      </c>
      <c r="E24" s="11">
        <v>2512</v>
      </c>
      <c r="F24" s="6">
        <v>2619</v>
      </c>
      <c r="G24" s="11">
        <v>266</v>
      </c>
      <c r="H24" s="11">
        <v>2165</v>
      </c>
      <c r="I24" s="7">
        <v>2431</v>
      </c>
    </row>
    <row r="25" spans="2:10" x14ac:dyDescent="0.25">
      <c r="B25" s="4" t="s">
        <v>2</v>
      </c>
      <c r="C25" s="11">
        <v>20293</v>
      </c>
      <c r="D25" s="11">
        <v>78</v>
      </c>
      <c r="E25" s="11">
        <v>1597</v>
      </c>
      <c r="F25" s="6">
        <v>1675</v>
      </c>
      <c r="G25" s="11">
        <v>272</v>
      </c>
      <c r="H25" s="11">
        <v>1760</v>
      </c>
      <c r="I25" s="7">
        <v>2032</v>
      </c>
    </row>
    <row r="26" spans="2:10" x14ac:dyDescent="0.25">
      <c r="B26" s="4" t="s">
        <v>3</v>
      </c>
      <c r="C26" s="11">
        <v>19639</v>
      </c>
      <c r="D26" s="11">
        <v>306</v>
      </c>
      <c r="E26" s="11">
        <v>2297</v>
      </c>
      <c r="F26" s="6">
        <v>2603</v>
      </c>
      <c r="G26" s="11">
        <v>191</v>
      </c>
      <c r="H26" s="11">
        <v>1567</v>
      </c>
      <c r="I26" s="7">
        <v>1758</v>
      </c>
    </row>
    <row r="27" spans="2:10" x14ac:dyDescent="0.25">
      <c r="B27" s="4" t="s">
        <v>4</v>
      </c>
      <c r="C27" s="11">
        <v>19970</v>
      </c>
      <c r="D27" s="11">
        <v>23</v>
      </c>
      <c r="E27" s="11">
        <v>2256</v>
      </c>
      <c r="F27" s="6">
        <v>2279</v>
      </c>
      <c r="G27" s="11">
        <v>311</v>
      </c>
      <c r="H27" s="11">
        <v>1440</v>
      </c>
      <c r="I27" s="7">
        <v>1751</v>
      </c>
    </row>
    <row r="28" spans="2:10" x14ac:dyDescent="0.25">
      <c r="B28" s="4" t="s">
        <v>5</v>
      </c>
      <c r="C28" s="11">
        <v>20450</v>
      </c>
      <c r="D28" s="11">
        <v>487</v>
      </c>
      <c r="E28" s="11">
        <v>1428</v>
      </c>
      <c r="F28" s="6">
        <v>1915</v>
      </c>
      <c r="G28" s="11">
        <v>139</v>
      </c>
      <c r="H28" s="11">
        <v>1496</v>
      </c>
      <c r="I28" s="7">
        <v>1635</v>
      </c>
    </row>
    <row r="29" spans="2:10" x14ac:dyDescent="0.25">
      <c r="B29" s="4" t="s">
        <v>6</v>
      </c>
      <c r="C29" s="11">
        <v>20372</v>
      </c>
      <c r="D29" s="11">
        <v>60</v>
      </c>
      <c r="E29" s="11">
        <v>1664</v>
      </c>
      <c r="F29" s="6">
        <v>1724</v>
      </c>
      <c r="G29" s="11">
        <v>273</v>
      </c>
      <c r="H29" s="11">
        <v>1631</v>
      </c>
      <c r="I29" s="7">
        <v>1904</v>
      </c>
    </row>
    <row r="30" spans="2:10" x14ac:dyDescent="0.25">
      <c r="B30" s="6" t="s">
        <v>7</v>
      </c>
      <c r="C30" s="7">
        <f t="shared" ref="C30:E30" si="2">AVERAGE(C24:C29)</f>
        <v>19945.666666666668</v>
      </c>
      <c r="D30" s="7">
        <f t="shared" si="2"/>
        <v>176.83333333333334</v>
      </c>
      <c r="E30" s="7">
        <f t="shared" si="2"/>
        <v>1959</v>
      </c>
      <c r="F30" s="7">
        <f>AVERAGE(F24:F29)</f>
        <v>2135.8333333333335</v>
      </c>
      <c r="G30" s="7">
        <f>AVERAGE(G24:G29)</f>
        <v>242</v>
      </c>
      <c r="H30" s="7">
        <f>AVERAGE(H24:H29)</f>
        <v>1676.5</v>
      </c>
      <c r="I30" s="7">
        <f>AVERAGE(I24:I29)</f>
        <v>1918.5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19282.666666666668</v>
      </c>
      <c r="D34" s="5">
        <f>AVERAGE(F4,F14,F24)</f>
        <v>2248.3333333333335</v>
      </c>
      <c r="E34" s="5">
        <f>AVERAGE(I4,I14,I24)</f>
        <v>2469</v>
      </c>
      <c r="F34" s="5">
        <f>SUM(D34:E34)</f>
        <v>4717.3333333333339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20412.666666666668</v>
      </c>
      <c r="D35" s="5">
        <f t="shared" ref="D35:D39" si="4">AVERAGE(F5,F15,F25)</f>
        <v>1549</v>
      </c>
      <c r="E35" s="5">
        <f t="shared" ref="E35:E39" si="5">AVERAGE(I5,I15,I25)</f>
        <v>2038.3333333333333</v>
      </c>
      <c r="F35" s="5">
        <f t="shared" ref="F35:F39" si="6">SUM(D35:E35)</f>
        <v>3587.333333333333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20014.333333333332</v>
      </c>
      <c r="D36" s="5">
        <f t="shared" si="4"/>
        <v>2411.3333333333335</v>
      </c>
      <c r="E36" s="5">
        <f t="shared" si="5"/>
        <v>1574.3333333333333</v>
      </c>
      <c r="F36" s="5">
        <f t="shared" si="6"/>
        <v>3985.666666666667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20185.666666666668</v>
      </c>
      <c r="D37" s="5">
        <f t="shared" si="4"/>
        <v>2080.6666666666665</v>
      </c>
      <c r="E37" s="5">
        <f t="shared" si="5"/>
        <v>1733.6666666666667</v>
      </c>
      <c r="F37" s="5">
        <f t="shared" si="6"/>
        <v>3814.333333333333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20352.333333333332</v>
      </c>
      <c r="D38" s="5">
        <f t="shared" si="4"/>
        <v>1969</v>
      </c>
      <c r="E38" s="5">
        <f t="shared" si="5"/>
        <v>1678.6666666666667</v>
      </c>
      <c r="F38" s="5">
        <f t="shared" si="6"/>
        <v>3647.666666666667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20497.666666666668</v>
      </c>
      <c r="D39" s="5">
        <f t="shared" si="4"/>
        <v>1717.3333333333333</v>
      </c>
      <c r="E39" s="5">
        <f t="shared" si="5"/>
        <v>1785</v>
      </c>
      <c r="F39" s="5">
        <f t="shared" si="6"/>
        <v>3502.333333333333</v>
      </c>
      <c r="G39" s="15">
        <f t="shared" ca="1" si="7"/>
        <v>39</v>
      </c>
    </row>
    <row r="40" spans="2:7" x14ac:dyDescent="0.25">
      <c r="B40" s="8" t="s">
        <v>7</v>
      </c>
      <c r="C40" s="9">
        <f>AVERAGE(C34:C39)</f>
        <v>20124.222222222223</v>
      </c>
      <c r="D40" s="9">
        <f>AVERAGE(D34:D39)</f>
        <v>1995.9444444444446</v>
      </c>
      <c r="E40" s="9">
        <f>AVERAGE(E34:E39)</f>
        <v>1879.8333333333333</v>
      </c>
      <c r="F40" s="9">
        <f>AVERAGE(F34:F39)</f>
        <v>3875.7777777777778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20497.666666666668</v>
      </c>
    </row>
    <row r="44" spans="2:7" x14ac:dyDescent="0.25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1717.3333333333333</v>
      </c>
    </row>
    <row r="45" spans="2:7" x14ac:dyDescent="0.25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1785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workbookViewId="0">
      <selection activeCell="C29" sqref="C29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20608</v>
      </c>
      <c r="D4" s="11">
        <v>53</v>
      </c>
      <c r="E4" s="11">
        <v>1916</v>
      </c>
      <c r="F4" s="6">
        <v>1969</v>
      </c>
      <c r="G4" s="11">
        <v>300</v>
      </c>
      <c r="H4" s="11">
        <v>1123</v>
      </c>
      <c r="I4" s="7">
        <v>1423</v>
      </c>
    </row>
    <row r="5" spans="2:9" x14ac:dyDescent="0.25">
      <c r="B5" s="4" t="s">
        <v>2</v>
      </c>
      <c r="C5" s="11">
        <v>20243</v>
      </c>
      <c r="D5" s="11">
        <v>304</v>
      </c>
      <c r="E5" s="11">
        <v>1514</v>
      </c>
      <c r="F5" s="6">
        <v>1818</v>
      </c>
      <c r="G5" s="11">
        <v>274</v>
      </c>
      <c r="H5" s="11">
        <v>1665</v>
      </c>
      <c r="I5" s="7">
        <v>1939</v>
      </c>
    </row>
    <row r="6" spans="2:9" x14ac:dyDescent="0.25">
      <c r="B6" s="4" t="s">
        <v>3</v>
      </c>
      <c r="C6" s="11">
        <v>20739</v>
      </c>
      <c r="D6" s="11">
        <v>39</v>
      </c>
      <c r="E6" s="11">
        <v>1792</v>
      </c>
      <c r="F6" s="6">
        <v>1831</v>
      </c>
      <c r="G6" s="11">
        <v>278</v>
      </c>
      <c r="H6" s="11">
        <v>1152</v>
      </c>
      <c r="I6" s="7">
        <v>1430</v>
      </c>
    </row>
    <row r="7" spans="2:9" x14ac:dyDescent="0.25">
      <c r="B7" s="4" t="s">
        <v>4</v>
      </c>
      <c r="C7" s="11">
        <v>20730</v>
      </c>
      <c r="D7" s="11">
        <v>69</v>
      </c>
      <c r="E7" s="11">
        <v>2046</v>
      </c>
      <c r="F7" s="6">
        <v>2115</v>
      </c>
      <c r="G7" s="11">
        <v>221</v>
      </c>
      <c r="H7" s="11">
        <v>934</v>
      </c>
      <c r="I7" s="7">
        <v>1155</v>
      </c>
    </row>
    <row r="8" spans="2:9" x14ac:dyDescent="0.25">
      <c r="B8" s="4" t="s">
        <v>5</v>
      </c>
      <c r="C8" s="11">
        <v>20255</v>
      </c>
      <c r="D8" s="11">
        <v>152</v>
      </c>
      <c r="E8" s="11">
        <v>2238</v>
      </c>
      <c r="F8" s="6">
        <v>2390</v>
      </c>
      <c r="G8" s="11">
        <v>251</v>
      </c>
      <c r="H8" s="11">
        <v>1104</v>
      </c>
      <c r="I8" s="7">
        <v>1355</v>
      </c>
    </row>
    <row r="9" spans="2:9" x14ac:dyDescent="0.25">
      <c r="B9" s="4" t="s">
        <v>6</v>
      </c>
      <c r="C9" s="11">
        <v>20574</v>
      </c>
      <c r="D9" s="11">
        <v>177</v>
      </c>
      <c r="E9" s="11">
        <v>1709</v>
      </c>
      <c r="F9" s="6">
        <v>1886</v>
      </c>
      <c r="G9" s="11">
        <v>214</v>
      </c>
      <c r="H9" s="11">
        <v>1326</v>
      </c>
      <c r="I9" s="7">
        <v>1540</v>
      </c>
    </row>
    <row r="10" spans="2:9" x14ac:dyDescent="0.25">
      <c r="B10" s="6" t="s">
        <v>7</v>
      </c>
      <c r="C10" s="7">
        <f t="shared" ref="C10:E10" si="0">AVERAGE(C4:C9)</f>
        <v>20524.833333333332</v>
      </c>
      <c r="D10" s="7">
        <f t="shared" si="0"/>
        <v>132.33333333333334</v>
      </c>
      <c r="E10" s="7">
        <f t="shared" si="0"/>
        <v>1869.1666666666667</v>
      </c>
      <c r="F10" s="7">
        <f>AVERAGE(F4:F9)</f>
        <v>2001.5</v>
      </c>
      <c r="G10" s="7">
        <f>AVERAGE(G4:G9)</f>
        <v>256.33333333333331</v>
      </c>
      <c r="H10" s="7">
        <f>AVERAGE(H4:H9)</f>
        <v>1217.3333333333333</v>
      </c>
      <c r="I10" s="7">
        <f>AVERAGE(I4:I9)</f>
        <v>1473.6666666666667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19993</v>
      </c>
      <c r="D14" s="11">
        <v>138</v>
      </c>
      <c r="E14" s="11">
        <v>1376</v>
      </c>
      <c r="F14" s="6">
        <v>1514</v>
      </c>
      <c r="G14" s="11">
        <v>296</v>
      </c>
      <c r="H14" s="11">
        <v>2197</v>
      </c>
      <c r="I14" s="7">
        <v>2493</v>
      </c>
    </row>
    <row r="15" spans="2:9" x14ac:dyDescent="0.25">
      <c r="B15" s="4" t="s">
        <v>2</v>
      </c>
      <c r="C15" s="11">
        <v>19820</v>
      </c>
      <c r="D15" s="11">
        <v>470</v>
      </c>
      <c r="E15" s="11">
        <v>993</v>
      </c>
      <c r="F15" s="6">
        <v>1463</v>
      </c>
      <c r="G15" s="11">
        <v>582</v>
      </c>
      <c r="H15" s="11">
        <v>2135</v>
      </c>
      <c r="I15" s="7">
        <v>2717</v>
      </c>
    </row>
    <row r="16" spans="2:9" x14ac:dyDescent="0.25">
      <c r="B16" s="4" t="s">
        <v>3</v>
      </c>
      <c r="C16" s="11">
        <v>20531</v>
      </c>
      <c r="D16" s="11">
        <v>155</v>
      </c>
      <c r="E16" s="11">
        <v>1046</v>
      </c>
      <c r="F16" s="6">
        <v>1201</v>
      </c>
      <c r="G16" s="11">
        <v>307</v>
      </c>
      <c r="H16" s="11">
        <v>1961</v>
      </c>
      <c r="I16" s="7">
        <v>2268</v>
      </c>
    </row>
    <row r="17" spans="2:10" x14ac:dyDescent="0.25">
      <c r="B17" s="4" t="s">
        <v>4</v>
      </c>
      <c r="C17" s="11">
        <v>20273</v>
      </c>
      <c r="D17" s="11">
        <v>210</v>
      </c>
      <c r="E17" s="11">
        <v>1726</v>
      </c>
      <c r="F17" s="6">
        <v>1936</v>
      </c>
      <c r="G17" s="11">
        <v>328</v>
      </c>
      <c r="H17" s="11">
        <v>1463</v>
      </c>
      <c r="I17" s="7">
        <v>1791</v>
      </c>
    </row>
    <row r="18" spans="2:10" x14ac:dyDescent="0.25">
      <c r="B18" s="4" t="s">
        <v>5</v>
      </c>
      <c r="C18" s="11">
        <v>20525</v>
      </c>
      <c r="D18" s="11">
        <v>206</v>
      </c>
      <c r="E18" s="11">
        <v>1362</v>
      </c>
      <c r="F18" s="6">
        <v>1568</v>
      </c>
      <c r="G18" s="11">
        <v>230</v>
      </c>
      <c r="H18" s="11">
        <v>1677</v>
      </c>
      <c r="I18" s="7">
        <v>1907</v>
      </c>
    </row>
    <row r="19" spans="2:10" x14ac:dyDescent="0.25">
      <c r="B19" s="4" t="s">
        <v>6</v>
      </c>
      <c r="C19" s="11">
        <v>19739</v>
      </c>
      <c r="D19" s="11">
        <v>152</v>
      </c>
      <c r="E19" s="11">
        <v>1465</v>
      </c>
      <c r="F19" s="6">
        <v>1617</v>
      </c>
      <c r="G19" s="11">
        <v>273</v>
      </c>
      <c r="H19" s="11">
        <v>2371</v>
      </c>
      <c r="I19" s="7">
        <v>2644</v>
      </c>
    </row>
    <row r="20" spans="2:10" x14ac:dyDescent="0.25">
      <c r="B20" s="6" t="s">
        <v>7</v>
      </c>
      <c r="C20" s="7">
        <f t="shared" ref="C20:E20" si="1">AVERAGE(C14:C19)</f>
        <v>20146.833333333332</v>
      </c>
      <c r="D20" s="7">
        <f t="shared" si="1"/>
        <v>221.83333333333334</v>
      </c>
      <c r="E20" s="7">
        <f t="shared" si="1"/>
        <v>1328</v>
      </c>
      <c r="F20" s="7">
        <f>AVERAGE(F14:F19)</f>
        <v>1549.8333333333333</v>
      </c>
      <c r="G20" s="7">
        <f>AVERAGE(G14:G19)</f>
        <v>336</v>
      </c>
      <c r="H20" s="7">
        <f>AVERAGE(H14:H19)</f>
        <v>1967.3333333333333</v>
      </c>
      <c r="I20" s="7">
        <f>AVERAGE(I14:I19)</f>
        <v>2303.3333333333335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19908</v>
      </c>
      <c r="D24" s="11">
        <v>33</v>
      </c>
      <c r="E24" s="11">
        <v>2008</v>
      </c>
      <c r="F24" s="6">
        <v>2041</v>
      </c>
      <c r="G24" s="11">
        <v>256</v>
      </c>
      <c r="H24" s="11">
        <v>1795</v>
      </c>
      <c r="I24" s="7">
        <v>2051</v>
      </c>
    </row>
    <row r="25" spans="2:10" x14ac:dyDescent="0.25">
      <c r="B25" s="4" t="s">
        <v>2</v>
      </c>
      <c r="C25" s="11">
        <v>20120</v>
      </c>
      <c r="D25" s="11">
        <v>347</v>
      </c>
      <c r="E25" s="11">
        <v>1831</v>
      </c>
      <c r="F25" s="6">
        <v>2178</v>
      </c>
      <c r="G25" s="11">
        <v>377</v>
      </c>
      <c r="H25" s="11">
        <v>1325</v>
      </c>
      <c r="I25" s="7">
        <v>1702</v>
      </c>
    </row>
    <row r="26" spans="2:10" x14ac:dyDescent="0.25">
      <c r="B26" s="4" t="s">
        <v>3</v>
      </c>
      <c r="C26" s="11">
        <v>20544</v>
      </c>
      <c r="D26" s="11">
        <v>56</v>
      </c>
      <c r="E26" s="11">
        <v>1342</v>
      </c>
      <c r="F26" s="6">
        <v>1398</v>
      </c>
      <c r="G26" s="11">
        <v>270</v>
      </c>
      <c r="H26" s="11">
        <v>1788</v>
      </c>
      <c r="I26" s="7">
        <v>2058</v>
      </c>
    </row>
    <row r="27" spans="2:10" x14ac:dyDescent="0.25">
      <c r="B27" s="4" t="s">
        <v>4</v>
      </c>
      <c r="C27" s="11">
        <v>19379</v>
      </c>
      <c r="D27" s="11">
        <v>53</v>
      </c>
      <c r="E27" s="11">
        <v>2491</v>
      </c>
      <c r="F27" s="6">
        <v>2544</v>
      </c>
      <c r="G27" s="11">
        <v>254</v>
      </c>
      <c r="H27" s="11">
        <v>1823</v>
      </c>
      <c r="I27" s="7">
        <v>2077</v>
      </c>
    </row>
    <row r="28" spans="2:10" x14ac:dyDescent="0.25">
      <c r="B28" s="4" t="s">
        <v>5</v>
      </c>
      <c r="C28" s="11">
        <v>19568</v>
      </c>
      <c r="D28" s="11">
        <v>29</v>
      </c>
      <c r="E28" s="11">
        <v>2299</v>
      </c>
      <c r="F28" s="6">
        <v>2328</v>
      </c>
      <c r="G28" s="11">
        <v>289</v>
      </c>
      <c r="H28" s="11">
        <v>1815</v>
      </c>
      <c r="I28" s="7">
        <v>2104</v>
      </c>
    </row>
    <row r="29" spans="2:10" x14ac:dyDescent="0.25">
      <c r="B29" s="4" t="s">
        <v>6</v>
      </c>
      <c r="C29" s="11">
        <v>19892</v>
      </c>
      <c r="D29" s="11">
        <v>158</v>
      </c>
      <c r="E29" s="11">
        <v>2006</v>
      </c>
      <c r="F29" s="6">
        <v>2164</v>
      </c>
      <c r="G29" s="11">
        <v>147</v>
      </c>
      <c r="H29" s="11">
        <v>1797</v>
      </c>
      <c r="I29" s="7">
        <v>1944</v>
      </c>
    </row>
    <row r="30" spans="2:10" x14ac:dyDescent="0.25">
      <c r="B30" s="6" t="s">
        <v>7</v>
      </c>
      <c r="C30" s="7">
        <f t="shared" ref="C30:E30" si="2">AVERAGE(C24:C29)</f>
        <v>19901.833333333332</v>
      </c>
      <c r="D30" s="7">
        <f t="shared" si="2"/>
        <v>112.66666666666667</v>
      </c>
      <c r="E30" s="7">
        <f t="shared" si="2"/>
        <v>1996.1666666666667</v>
      </c>
      <c r="F30" s="7">
        <f>AVERAGE(F24:F29)</f>
        <v>2108.8333333333335</v>
      </c>
      <c r="G30" s="7">
        <f>AVERAGE(G24:G29)</f>
        <v>265.5</v>
      </c>
      <c r="H30" s="7">
        <f>AVERAGE(H24:H29)</f>
        <v>1723.8333333333333</v>
      </c>
      <c r="I30" s="7">
        <f>AVERAGE(I24:I29)</f>
        <v>1989.3333333333333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20169.666666666668</v>
      </c>
      <c r="D34" s="5">
        <f>AVERAGE(F4,F14,F24)</f>
        <v>1841.3333333333333</v>
      </c>
      <c r="E34" s="5">
        <f>AVERAGE(I4,I14,I24)</f>
        <v>1989</v>
      </c>
      <c r="F34" s="5">
        <f>SUM(D34:E34)</f>
        <v>3830.333333333333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20061</v>
      </c>
      <c r="D35" s="5">
        <f t="shared" ref="D35:D39" si="4">AVERAGE(F5,F15,F25)</f>
        <v>1819.6666666666667</v>
      </c>
      <c r="E35" s="5">
        <f t="shared" ref="E35:E39" si="5">AVERAGE(I5,I15,I25)</f>
        <v>2119.3333333333335</v>
      </c>
      <c r="F35" s="5">
        <f t="shared" ref="F35:F39" si="6">SUM(D35:E35)</f>
        <v>3939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20604.666666666668</v>
      </c>
      <c r="D36" s="5">
        <f t="shared" si="4"/>
        <v>1476.6666666666667</v>
      </c>
      <c r="E36" s="5">
        <f t="shared" si="5"/>
        <v>1918.6666666666667</v>
      </c>
      <c r="F36" s="5">
        <f t="shared" si="6"/>
        <v>3395.3333333333335</v>
      </c>
      <c r="G36" s="15">
        <f t="shared" ca="1" si="7"/>
        <v>36</v>
      </c>
    </row>
    <row r="37" spans="2:7" x14ac:dyDescent="0.25">
      <c r="B37" s="4" t="s">
        <v>4</v>
      </c>
      <c r="C37" s="5">
        <f t="shared" si="3"/>
        <v>20127.333333333332</v>
      </c>
      <c r="D37" s="5">
        <f t="shared" si="4"/>
        <v>2198.3333333333335</v>
      </c>
      <c r="E37" s="5">
        <f t="shared" si="5"/>
        <v>1674.3333333333333</v>
      </c>
      <c r="F37" s="5">
        <f t="shared" si="6"/>
        <v>3872.666666666667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20116</v>
      </c>
      <c r="D38" s="5">
        <f t="shared" si="4"/>
        <v>2095.3333333333335</v>
      </c>
      <c r="E38" s="5">
        <f t="shared" si="5"/>
        <v>1788.6666666666667</v>
      </c>
      <c r="F38" s="5">
        <f t="shared" si="6"/>
        <v>3884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20068.333333333332</v>
      </c>
      <c r="D39" s="5">
        <f t="shared" si="4"/>
        <v>1889</v>
      </c>
      <c r="E39" s="5">
        <f t="shared" si="5"/>
        <v>2042.6666666666667</v>
      </c>
      <c r="F39" s="5">
        <f t="shared" si="6"/>
        <v>3931.666666666667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20191.166666666668</v>
      </c>
      <c r="D40" s="9">
        <f>AVERAGE(D34:D39)</f>
        <v>1886.7222222222224</v>
      </c>
      <c r="E40" s="9">
        <f>AVERAGE(E34:E39)</f>
        <v>1922.1111111111111</v>
      </c>
      <c r="F40" s="9">
        <f>AVERAGE(F34:F39)</f>
        <v>3808.8333333333335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20604.666666666668</v>
      </c>
    </row>
    <row r="44" spans="2:7" x14ac:dyDescent="0.25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1476.6666666666667</v>
      </c>
    </row>
    <row r="45" spans="2:7" x14ac:dyDescent="0.25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1918.6666666666667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abSelected="1" workbookViewId="0">
      <selection activeCell="C29" sqref="C29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20546</v>
      </c>
      <c r="D4" s="11">
        <v>29</v>
      </c>
      <c r="E4" s="11">
        <v>2130</v>
      </c>
      <c r="F4" s="6">
        <v>2159</v>
      </c>
      <c r="G4" s="11">
        <v>297</v>
      </c>
      <c r="H4" s="11">
        <v>998</v>
      </c>
      <c r="I4" s="7">
        <v>1295</v>
      </c>
    </row>
    <row r="5" spans="2:9" x14ac:dyDescent="0.25">
      <c r="B5" s="4" t="s">
        <v>2</v>
      </c>
      <c r="C5" s="11">
        <v>20163</v>
      </c>
      <c r="D5" s="11">
        <v>60</v>
      </c>
      <c r="E5" s="11">
        <v>2437</v>
      </c>
      <c r="F5" s="6">
        <v>2497</v>
      </c>
      <c r="G5" s="11">
        <v>281</v>
      </c>
      <c r="H5" s="11">
        <v>1059</v>
      </c>
      <c r="I5" s="7">
        <v>1340</v>
      </c>
    </row>
    <row r="6" spans="2:9" x14ac:dyDescent="0.25">
      <c r="B6" s="4" t="s">
        <v>3</v>
      </c>
      <c r="C6" s="11">
        <v>19998</v>
      </c>
      <c r="D6" s="11">
        <v>49</v>
      </c>
      <c r="E6" s="11">
        <v>2057</v>
      </c>
      <c r="F6" s="6">
        <v>2106</v>
      </c>
      <c r="G6" s="11">
        <v>207</v>
      </c>
      <c r="H6" s="11">
        <v>1689</v>
      </c>
      <c r="I6" s="7">
        <v>1896</v>
      </c>
    </row>
    <row r="7" spans="2:9" x14ac:dyDescent="0.25">
      <c r="B7" s="4" t="s">
        <v>4</v>
      </c>
      <c r="C7" s="11">
        <v>20082</v>
      </c>
      <c r="D7" s="11">
        <v>187</v>
      </c>
      <c r="E7" s="11">
        <v>2062</v>
      </c>
      <c r="F7" s="6">
        <v>2249</v>
      </c>
      <c r="G7" s="11">
        <v>238</v>
      </c>
      <c r="H7" s="11">
        <v>1431</v>
      </c>
      <c r="I7" s="7">
        <v>1669</v>
      </c>
    </row>
    <row r="8" spans="2:9" x14ac:dyDescent="0.25">
      <c r="B8" s="4" t="s">
        <v>5</v>
      </c>
      <c r="C8" s="11">
        <v>20283</v>
      </c>
      <c r="D8" s="11">
        <v>78</v>
      </c>
      <c r="E8" s="11">
        <v>2455</v>
      </c>
      <c r="F8" s="6">
        <v>2533</v>
      </c>
      <c r="G8" s="11">
        <v>246</v>
      </c>
      <c r="H8" s="11">
        <v>938</v>
      </c>
      <c r="I8" s="7">
        <v>1184</v>
      </c>
    </row>
    <row r="9" spans="2:9" x14ac:dyDescent="0.25">
      <c r="B9" s="4" t="s">
        <v>6</v>
      </c>
      <c r="C9" s="11">
        <v>20139</v>
      </c>
      <c r="D9" s="11">
        <v>207</v>
      </c>
      <c r="E9" s="11">
        <v>1838</v>
      </c>
      <c r="F9" s="6">
        <v>2045</v>
      </c>
      <c r="G9" s="11">
        <v>310</v>
      </c>
      <c r="H9" s="11">
        <v>1506</v>
      </c>
      <c r="I9" s="7">
        <v>1816</v>
      </c>
    </row>
    <row r="10" spans="2:9" x14ac:dyDescent="0.25">
      <c r="B10" s="6" t="s">
        <v>7</v>
      </c>
      <c r="C10" s="7">
        <f t="shared" ref="C10:E10" si="0">AVERAGE(C4:C9)</f>
        <v>20201.833333333332</v>
      </c>
      <c r="D10" s="7">
        <f t="shared" si="0"/>
        <v>101.66666666666667</v>
      </c>
      <c r="E10" s="7">
        <f t="shared" si="0"/>
        <v>2163.1666666666665</v>
      </c>
      <c r="F10" s="7">
        <f>AVERAGE(F4:F9)</f>
        <v>2264.8333333333335</v>
      </c>
      <c r="G10" s="7">
        <f>AVERAGE(G4:G9)</f>
        <v>263.16666666666669</v>
      </c>
      <c r="H10" s="7">
        <f>AVERAGE(H4:H9)</f>
        <v>1270.1666666666667</v>
      </c>
      <c r="I10" s="7">
        <f>AVERAGE(I4:I9)</f>
        <v>1533.3333333333333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20783</v>
      </c>
      <c r="D14" s="11">
        <v>65</v>
      </c>
      <c r="E14" s="11">
        <v>1347</v>
      </c>
      <c r="F14" s="6">
        <v>1412</v>
      </c>
      <c r="G14" s="11">
        <v>371</v>
      </c>
      <c r="H14" s="11">
        <v>1434</v>
      </c>
      <c r="I14" s="7">
        <v>1805</v>
      </c>
    </row>
    <row r="15" spans="2:9" x14ac:dyDescent="0.25">
      <c r="B15" s="4" t="s">
        <v>2</v>
      </c>
      <c r="C15" s="11">
        <v>20024</v>
      </c>
      <c r="D15" s="11">
        <v>308</v>
      </c>
      <c r="E15" s="11">
        <v>1328</v>
      </c>
      <c r="F15" s="6">
        <v>1636</v>
      </c>
      <c r="G15" s="11">
        <v>329</v>
      </c>
      <c r="H15" s="11">
        <v>2011</v>
      </c>
      <c r="I15" s="7">
        <v>2340</v>
      </c>
    </row>
    <row r="16" spans="2:9" x14ac:dyDescent="0.25">
      <c r="B16" s="4" t="s">
        <v>3</v>
      </c>
      <c r="C16" s="11">
        <v>19888</v>
      </c>
      <c r="D16" s="11">
        <v>49</v>
      </c>
      <c r="E16" s="11">
        <v>1474</v>
      </c>
      <c r="F16" s="6">
        <v>1523</v>
      </c>
      <c r="G16" s="11">
        <v>343</v>
      </c>
      <c r="H16" s="11">
        <v>2246</v>
      </c>
      <c r="I16" s="7">
        <v>2589</v>
      </c>
    </row>
    <row r="17" spans="2:10" x14ac:dyDescent="0.25">
      <c r="B17" s="4" t="s">
        <v>4</v>
      </c>
      <c r="C17" s="11">
        <v>20592</v>
      </c>
      <c r="D17" s="11">
        <v>217</v>
      </c>
      <c r="E17" s="11">
        <v>1227</v>
      </c>
      <c r="F17" s="6">
        <v>1444</v>
      </c>
      <c r="G17" s="11">
        <v>347</v>
      </c>
      <c r="H17" s="11">
        <v>1617</v>
      </c>
      <c r="I17" s="7">
        <v>1964</v>
      </c>
    </row>
    <row r="18" spans="2:10" x14ac:dyDescent="0.25">
      <c r="B18" s="4" t="s">
        <v>5</v>
      </c>
      <c r="C18" s="11">
        <v>20255</v>
      </c>
      <c r="D18" s="11">
        <v>83</v>
      </c>
      <c r="E18" s="11">
        <v>1616</v>
      </c>
      <c r="F18" s="6">
        <v>1699</v>
      </c>
      <c r="G18" s="11">
        <v>345</v>
      </c>
      <c r="H18" s="11">
        <v>1701</v>
      </c>
      <c r="I18" s="7">
        <v>2046</v>
      </c>
    </row>
    <row r="19" spans="2:10" x14ac:dyDescent="0.25">
      <c r="B19" s="4" t="s">
        <v>6</v>
      </c>
      <c r="C19" s="11">
        <v>19993</v>
      </c>
      <c r="D19" s="11">
        <v>331</v>
      </c>
      <c r="E19" s="11">
        <v>1338</v>
      </c>
      <c r="F19" s="6">
        <v>1669</v>
      </c>
      <c r="G19" s="11">
        <v>359</v>
      </c>
      <c r="H19" s="11">
        <v>1979</v>
      </c>
      <c r="I19" s="7">
        <v>2338</v>
      </c>
    </row>
    <row r="20" spans="2:10" x14ac:dyDescent="0.25">
      <c r="B20" s="6" t="s">
        <v>7</v>
      </c>
      <c r="C20" s="7">
        <f t="shared" ref="C20:E20" si="1">AVERAGE(C14:C19)</f>
        <v>20255.833333333332</v>
      </c>
      <c r="D20" s="7">
        <f t="shared" si="1"/>
        <v>175.5</v>
      </c>
      <c r="E20" s="7">
        <f t="shared" si="1"/>
        <v>1388.3333333333333</v>
      </c>
      <c r="F20" s="7">
        <f>AVERAGE(F14:F19)</f>
        <v>1563.8333333333333</v>
      </c>
      <c r="G20" s="7">
        <f>AVERAGE(G14:G19)</f>
        <v>349</v>
      </c>
      <c r="H20" s="7">
        <f>AVERAGE(H14:H19)</f>
        <v>1831.3333333333333</v>
      </c>
      <c r="I20" s="7">
        <f>AVERAGE(I14:I19)</f>
        <v>2180.3333333333335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20559</v>
      </c>
      <c r="D24" s="11">
        <v>39</v>
      </c>
      <c r="E24" s="11">
        <v>1978</v>
      </c>
      <c r="F24" s="6">
        <v>2017</v>
      </c>
      <c r="G24" s="11">
        <v>277</v>
      </c>
      <c r="H24" s="11">
        <v>1147</v>
      </c>
      <c r="I24" s="7">
        <v>1424</v>
      </c>
    </row>
    <row r="25" spans="2:10" x14ac:dyDescent="0.25">
      <c r="B25" s="4" t="s">
        <v>2</v>
      </c>
      <c r="C25" s="11">
        <v>20158</v>
      </c>
      <c r="D25" s="11">
        <v>55</v>
      </c>
      <c r="E25" s="11">
        <v>1932</v>
      </c>
      <c r="F25" s="6">
        <v>1987</v>
      </c>
      <c r="G25" s="11">
        <v>270</v>
      </c>
      <c r="H25" s="11">
        <v>1585</v>
      </c>
      <c r="I25" s="7">
        <v>1855</v>
      </c>
    </row>
    <row r="26" spans="2:10" x14ac:dyDescent="0.25">
      <c r="B26" s="4" t="s">
        <v>3</v>
      </c>
      <c r="C26" s="11">
        <v>20518</v>
      </c>
      <c r="D26" s="11">
        <v>39</v>
      </c>
      <c r="E26" s="11">
        <v>1535</v>
      </c>
      <c r="F26" s="6">
        <v>1574</v>
      </c>
      <c r="G26" s="11">
        <v>180</v>
      </c>
      <c r="H26" s="11">
        <v>1728</v>
      </c>
      <c r="I26" s="7">
        <v>1908</v>
      </c>
    </row>
    <row r="27" spans="2:10" x14ac:dyDescent="0.25">
      <c r="B27" s="4" t="s">
        <v>4</v>
      </c>
      <c r="C27" s="11">
        <v>19899</v>
      </c>
      <c r="D27" s="11">
        <v>303</v>
      </c>
      <c r="E27" s="11">
        <v>2156</v>
      </c>
      <c r="F27" s="6">
        <v>2459</v>
      </c>
      <c r="G27" s="11">
        <v>146</v>
      </c>
      <c r="H27" s="11">
        <v>1496</v>
      </c>
      <c r="I27" s="7">
        <v>1642</v>
      </c>
    </row>
    <row r="28" spans="2:10" x14ac:dyDescent="0.25">
      <c r="B28" s="4" t="s">
        <v>5</v>
      </c>
      <c r="C28" s="11">
        <v>19157</v>
      </c>
      <c r="D28" s="11">
        <v>88</v>
      </c>
      <c r="E28" s="11">
        <v>2989</v>
      </c>
      <c r="F28" s="6">
        <v>3077</v>
      </c>
      <c r="G28" s="11">
        <v>240</v>
      </c>
      <c r="H28" s="11">
        <v>1526</v>
      </c>
      <c r="I28" s="7">
        <v>1766</v>
      </c>
    </row>
    <row r="29" spans="2:10" x14ac:dyDescent="0.25">
      <c r="B29" s="4" t="s">
        <v>6</v>
      </c>
      <c r="C29" s="11">
        <v>20157</v>
      </c>
      <c r="D29" s="11">
        <v>125</v>
      </c>
      <c r="E29" s="11">
        <v>1810</v>
      </c>
      <c r="F29" s="6">
        <v>1935</v>
      </c>
      <c r="G29" s="11">
        <v>279</v>
      </c>
      <c r="H29" s="11">
        <v>1629</v>
      </c>
      <c r="I29" s="7">
        <v>1908</v>
      </c>
    </row>
    <row r="30" spans="2:10" x14ac:dyDescent="0.25">
      <c r="B30" s="6" t="s">
        <v>7</v>
      </c>
      <c r="C30" s="7">
        <f t="shared" ref="C30:E30" si="2">AVERAGE(C24:C29)</f>
        <v>20074.666666666668</v>
      </c>
      <c r="D30" s="7">
        <f t="shared" si="2"/>
        <v>108.16666666666667</v>
      </c>
      <c r="E30" s="7">
        <f t="shared" si="2"/>
        <v>2066.6666666666665</v>
      </c>
      <c r="F30" s="7">
        <f>AVERAGE(F24:F29)</f>
        <v>2174.8333333333335</v>
      </c>
      <c r="G30" s="7">
        <f>AVERAGE(G24:G29)</f>
        <v>232</v>
      </c>
      <c r="H30" s="7">
        <f>AVERAGE(H24:H29)</f>
        <v>1518.5</v>
      </c>
      <c r="I30" s="7">
        <f>AVERAGE(I24:I29)</f>
        <v>1750.5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20629.333333333332</v>
      </c>
      <c r="D34" s="5">
        <f>AVERAGE(F4,F14,F24)</f>
        <v>1862.6666666666667</v>
      </c>
      <c r="E34" s="5">
        <f>AVERAGE(I4,I14,I24)</f>
        <v>1508</v>
      </c>
      <c r="F34" s="5">
        <f>SUM(D34:E34)</f>
        <v>3370.666666666667</v>
      </c>
      <c r="G34" s="15">
        <f ca="1">IF(AND(F34=MIN($F$34:$F$39),F34&lt;&gt;0),CELL("lin",F34),"")</f>
        <v>34</v>
      </c>
    </row>
    <row r="35" spans="2:7" x14ac:dyDescent="0.25">
      <c r="B35" s="4" t="s">
        <v>2</v>
      </c>
      <c r="C35" s="5">
        <f t="shared" ref="C35:C39" si="3">AVERAGE(C5,C15,C25)</f>
        <v>20115</v>
      </c>
      <c r="D35" s="5">
        <f t="shared" ref="D35:D39" si="4">AVERAGE(F5,F15,F25)</f>
        <v>2040</v>
      </c>
      <c r="E35" s="5">
        <f t="shared" ref="E35:E39" si="5">AVERAGE(I5,I15,I25)</f>
        <v>1845</v>
      </c>
      <c r="F35" s="5">
        <f t="shared" ref="F35:F39" si="6">SUM(D35:E35)</f>
        <v>3885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20134.666666666668</v>
      </c>
      <c r="D36" s="5">
        <f t="shared" si="4"/>
        <v>1734.3333333333333</v>
      </c>
      <c r="E36" s="5">
        <f t="shared" si="5"/>
        <v>2131</v>
      </c>
      <c r="F36" s="5">
        <f t="shared" si="6"/>
        <v>3865.333333333333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20191</v>
      </c>
      <c r="D37" s="5">
        <f t="shared" si="4"/>
        <v>2050.6666666666665</v>
      </c>
      <c r="E37" s="5">
        <f t="shared" si="5"/>
        <v>1758.3333333333333</v>
      </c>
      <c r="F37" s="5">
        <f t="shared" si="6"/>
        <v>3809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19898.333333333332</v>
      </c>
      <c r="D38" s="5">
        <f t="shared" si="4"/>
        <v>2436.3333333333335</v>
      </c>
      <c r="E38" s="5">
        <f t="shared" si="5"/>
        <v>1665.3333333333333</v>
      </c>
      <c r="F38" s="5">
        <f t="shared" si="6"/>
        <v>4101.666666666667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20096.333333333332</v>
      </c>
      <c r="D39" s="5">
        <f t="shared" si="4"/>
        <v>1883</v>
      </c>
      <c r="E39" s="5">
        <f t="shared" si="5"/>
        <v>2020.6666666666667</v>
      </c>
      <c r="F39" s="5">
        <f t="shared" si="6"/>
        <v>3903.666666666667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20177.444444444442</v>
      </c>
      <c r="D40" s="9">
        <f>AVERAGE(D34:D39)</f>
        <v>2001.1666666666667</v>
      </c>
      <c r="E40" s="9">
        <f>AVERAGE(E34:E39)</f>
        <v>1821.3888888888887</v>
      </c>
      <c r="F40" s="9">
        <f>AVERAGE(F34:F39)</f>
        <v>3822.5555555555561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1</v>
      </c>
      <c r="D43" s="11" t="str">
        <f ca="1">IF(SUM($G$34:$G$39) &lt;&gt; 0, CONCATENATE("$C$",SUM($G$34:$G$39)), "" )</f>
        <v>$C$34</v>
      </c>
      <c r="E43" s="11">
        <f ca="1">INDIRECT(D43)</f>
        <v>20629.333333333332</v>
      </c>
    </row>
    <row r="44" spans="2:7" x14ac:dyDescent="0.25">
      <c r="B44" s="27"/>
      <c r="C44" s="28"/>
      <c r="D44" s="11" t="str">
        <f ca="1">IF(SUM($G$34:$G$39) &lt;&gt; 0, CONCATENATE("$D$",SUM($G$34:$G$39)), "" )</f>
        <v>$D$34</v>
      </c>
      <c r="E44" s="11">
        <f ca="1">INDIRECT(D44)</f>
        <v>1862.6666666666667</v>
      </c>
    </row>
    <row r="45" spans="2:7" x14ac:dyDescent="0.25">
      <c r="B45" s="27"/>
      <c r="C45" s="28"/>
      <c r="D45" s="11" t="str">
        <f ca="1">IF(SUM($G$34:$G$39) &lt;&gt; 0, CONCATENATE("$E$",SUM($G$34:$G$39)), "" )</f>
        <v>$E$34</v>
      </c>
      <c r="E45" s="11">
        <f ca="1">INDIRECT(D45)</f>
        <v>1508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3:I11"/>
  <sheetViews>
    <sheetView workbookViewId="0">
      <selection activeCell="G5" sqref="G5"/>
    </sheetView>
  </sheetViews>
  <sheetFormatPr defaultRowHeight="15" x14ac:dyDescent="0.2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 x14ac:dyDescent="0.25">
      <c r="B3" s="29" t="s">
        <v>10</v>
      </c>
      <c r="C3" s="29"/>
      <c r="D3" s="29"/>
      <c r="E3" s="29"/>
      <c r="F3" s="29"/>
      <c r="G3" s="29"/>
    </row>
    <row r="4" spans="2:9" x14ac:dyDescent="0.25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 x14ac:dyDescent="0.25">
      <c r="B5" s="16">
        <v>8</v>
      </c>
      <c r="C5" s="11">
        <f ca="1">'N8'!C43</f>
        <v>6</v>
      </c>
      <c r="D5" s="11">
        <f ca="1">'N8'!$E43</f>
        <v>20497.666666666668</v>
      </c>
      <c r="E5" s="11">
        <f ca="1">'N8'!$E44</f>
        <v>1717.3333333333333</v>
      </c>
      <c r="F5" s="11">
        <f ca="1">'N8'!$E45</f>
        <v>1785</v>
      </c>
      <c r="G5" s="11">
        <f ca="1">SUM(E5:F5)</f>
        <v>3502.333333333333</v>
      </c>
      <c r="I5" s="15" t="str">
        <f ca="1">IF(G5=MIN($G$5:$G$7),CELL("lin",G5),"")</f>
        <v/>
      </c>
    </row>
    <row r="6" spans="2:9" x14ac:dyDescent="0.25">
      <c r="B6" s="16">
        <v>12</v>
      </c>
      <c r="C6" s="11">
        <f ca="1">'N12'!C43</f>
        <v>3</v>
      </c>
      <c r="D6" s="11">
        <f ca="1">'N12'!$E43</f>
        <v>20604.666666666668</v>
      </c>
      <c r="E6" s="11">
        <f ca="1">'N12'!$E44</f>
        <v>1476.6666666666667</v>
      </c>
      <c r="F6" s="11">
        <f ca="1">'N12'!$E45</f>
        <v>1918.6666666666667</v>
      </c>
      <c r="G6" s="11">
        <f t="shared" ref="G6:G7" ca="1" si="0">SUM(E6:F6)</f>
        <v>3395.3333333333335</v>
      </c>
      <c r="I6" s="15" t="str">
        <f t="shared" ref="I6:I7" ca="1" si="1">IF(G6=MIN($G$5:$G$7),CELL("lin",G6),"")</f>
        <v/>
      </c>
    </row>
    <row r="7" spans="2:9" x14ac:dyDescent="0.25">
      <c r="B7" s="16">
        <v>16</v>
      </c>
      <c r="C7" s="11">
        <f ca="1">'N16'!C43</f>
        <v>1</v>
      </c>
      <c r="D7" s="11">
        <f ca="1">'N16'!E43</f>
        <v>20629.333333333332</v>
      </c>
      <c r="E7" s="11">
        <f ca="1">'N16'!E44</f>
        <v>1862.6666666666667</v>
      </c>
      <c r="F7" s="11">
        <f ca="1">'N16'!E45</f>
        <v>1508</v>
      </c>
      <c r="G7" s="11">
        <f t="shared" ca="1" si="0"/>
        <v>3370.666666666667</v>
      </c>
      <c r="I7" s="15">
        <f t="shared" ca="1" si="1"/>
        <v>7</v>
      </c>
    </row>
    <row r="9" spans="2:9" x14ac:dyDescent="0.25">
      <c r="B9" s="30" t="s">
        <v>12</v>
      </c>
      <c r="C9" s="30"/>
      <c r="D9" s="30"/>
      <c r="E9" s="30"/>
      <c r="F9" s="30"/>
      <c r="G9" s="30"/>
    </row>
    <row r="10" spans="2:9" x14ac:dyDescent="0.25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 x14ac:dyDescent="0.25">
      <c r="B11" s="11">
        <f ca="1">INDIRECT(CONCATENATE("$B$",SUM($I$5:$I$7)))</f>
        <v>16</v>
      </c>
      <c r="C11" s="11">
        <f ca="1">INDIRECT(CONCATENATE("$C$",SUM($I$5:$I$7)))</f>
        <v>1</v>
      </c>
      <c r="D11" s="11">
        <f ca="1">INDIRECT(CONCATENATE("$D$",SUM($I$5:$I$7)))</f>
        <v>20629.333333333332</v>
      </c>
      <c r="E11" s="11">
        <f ca="1">INDIRECT(CONCATENATE("$E$",SUM($I$5:$I$7)))</f>
        <v>1862.6666666666667</v>
      </c>
      <c r="F11" s="11">
        <f ca="1">INDIRECT(CONCATENATE("$F$",SUM($I$5:$I$7)))</f>
        <v>1508</v>
      </c>
      <c r="G11" s="11">
        <f ca="1">INDIRECT(CONCATENATE("$G$",SUM($I$5:$I$7)))</f>
        <v>3370.666666666667</v>
      </c>
    </row>
  </sheetData>
  <mergeCells count="2">
    <mergeCell ref="B3:G3"/>
    <mergeCell ref="B9:G9"/>
  </mergeCells>
  <conditionalFormatting sqref="G5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N8</vt:lpstr>
      <vt:lpstr>N12</vt:lpstr>
      <vt:lpstr>N16</vt:lpstr>
      <vt:lpstr>Melhores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2010-08-25T19:26:58Z</dcterms:modified>
</cp:coreProperties>
</file>