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195" windowWidth="19320" windowHeight="12015" activeTab="2"/>
  </bookViews>
  <sheets>
    <sheet name="N20" sheetId="16" r:id="rId1"/>
    <sheet name="N24" sheetId="19" r:id="rId2"/>
    <sheet name="N28" sheetId="20" r:id="rId3"/>
    <sheet name="Melhores" sheetId="6" r:id="rId4"/>
  </sheets>
  <calcPr calcId="144525"/>
</workbook>
</file>

<file path=xl/calcChain.xml><?xml version="1.0" encoding="utf-8"?>
<calcChain xmlns="http://schemas.openxmlformats.org/spreadsheetml/2006/main">
  <c r="E39" i="20" l="1"/>
  <c r="D39" i="20"/>
  <c r="C39" i="20"/>
  <c r="E38" i="20"/>
  <c r="D38" i="20"/>
  <c r="C38" i="20"/>
  <c r="E37" i="20"/>
  <c r="D37" i="20"/>
  <c r="C37" i="20"/>
  <c r="E36" i="20"/>
  <c r="D36" i="20"/>
  <c r="C36" i="20"/>
  <c r="E35" i="20"/>
  <c r="D35" i="20"/>
  <c r="C35" i="20"/>
  <c r="E34" i="20"/>
  <c r="D34" i="20"/>
  <c r="C34" i="20"/>
  <c r="I30" i="20"/>
  <c r="H30" i="20"/>
  <c r="G30" i="20"/>
  <c r="F30" i="20"/>
  <c r="E30" i="20"/>
  <c r="D30" i="20"/>
  <c r="C30" i="20"/>
  <c r="I20" i="20"/>
  <c r="H20" i="20"/>
  <c r="G20" i="20"/>
  <c r="F20" i="20"/>
  <c r="E20" i="20"/>
  <c r="D20" i="20"/>
  <c r="C20" i="20"/>
  <c r="I10" i="20"/>
  <c r="H10" i="20"/>
  <c r="G10" i="20"/>
  <c r="F10" i="20"/>
  <c r="E10" i="20"/>
  <c r="D10" i="20"/>
  <c r="C10" i="20"/>
  <c r="E39" i="19"/>
  <c r="D39" i="19"/>
  <c r="F39" i="19" s="1"/>
  <c r="C39" i="19"/>
  <c r="E38" i="19"/>
  <c r="D38" i="19"/>
  <c r="C38" i="19"/>
  <c r="E37" i="19"/>
  <c r="D37" i="19"/>
  <c r="F37" i="19" s="1"/>
  <c r="C37" i="19"/>
  <c r="E36" i="19"/>
  <c r="D36" i="19"/>
  <c r="C36" i="19"/>
  <c r="E35" i="19"/>
  <c r="D35" i="19"/>
  <c r="C35" i="19"/>
  <c r="E34" i="19"/>
  <c r="E40" i="19" s="1"/>
  <c r="D34" i="19"/>
  <c r="C34" i="19"/>
  <c r="C40" i="19" s="1"/>
  <c r="I30" i="19"/>
  <c r="H30" i="19"/>
  <c r="G30" i="19"/>
  <c r="F30" i="19"/>
  <c r="E30" i="19"/>
  <c r="D30" i="19"/>
  <c r="C30" i="19"/>
  <c r="I20" i="19"/>
  <c r="H20" i="19"/>
  <c r="G20" i="19"/>
  <c r="F20" i="19"/>
  <c r="E20" i="19"/>
  <c r="D20" i="19"/>
  <c r="C20" i="19"/>
  <c r="I10" i="19"/>
  <c r="H10" i="19"/>
  <c r="G10" i="19"/>
  <c r="F10" i="19"/>
  <c r="E10" i="19"/>
  <c r="D10" i="19"/>
  <c r="C10" i="19"/>
  <c r="D40" i="19" l="1"/>
  <c r="C40" i="20"/>
  <c r="F37" i="20"/>
  <c r="F39" i="20"/>
  <c r="E40" i="20"/>
  <c r="D40" i="20"/>
  <c r="F36" i="20"/>
  <c r="F35" i="20"/>
  <c r="F38" i="20"/>
  <c r="F35" i="19"/>
  <c r="F36" i="19"/>
  <c r="F38" i="19"/>
  <c r="F34" i="20"/>
  <c r="F34" i="19"/>
  <c r="C35" i="16"/>
  <c r="C36" i="16"/>
  <c r="C37" i="16"/>
  <c r="C38" i="16"/>
  <c r="C39" i="16"/>
  <c r="C34" i="16"/>
  <c r="E35" i="16"/>
  <c r="E36" i="16"/>
  <c r="E37" i="16"/>
  <c r="E38" i="16"/>
  <c r="E39" i="16"/>
  <c r="E34" i="16"/>
  <c r="D35" i="16"/>
  <c r="D36" i="16"/>
  <c r="D37" i="16"/>
  <c r="D38" i="16"/>
  <c r="D39" i="16"/>
  <c r="D34" i="16"/>
  <c r="H30" i="16"/>
  <c r="G30" i="16"/>
  <c r="E30" i="16"/>
  <c r="D30" i="16"/>
  <c r="C30" i="16"/>
  <c r="I30" i="16"/>
  <c r="F30" i="16"/>
  <c r="H20" i="16"/>
  <c r="G20" i="16"/>
  <c r="E20" i="16"/>
  <c r="D20" i="16"/>
  <c r="C20" i="16"/>
  <c r="I20" i="16"/>
  <c r="F20" i="16"/>
  <c r="D10" i="16"/>
  <c r="E10" i="16"/>
  <c r="F10" i="16"/>
  <c r="E40" i="16" l="1"/>
  <c r="G39" i="20"/>
  <c r="G38" i="20"/>
  <c r="G34" i="20"/>
  <c r="F40" i="20"/>
  <c r="G36" i="20"/>
  <c r="G37" i="20"/>
  <c r="G35" i="20"/>
  <c r="G34" i="19"/>
  <c r="F40" i="19"/>
  <c r="G36" i="19"/>
  <c r="G37" i="19"/>
  <c r="G38" i="19"/>
  <c r="G39" i="19"/>
  <c r="G35" i="19"/>
  <c r="F39" i="16"/>
  <c r="F38" i="16"/>
  <c r="F37" i="16"/>
  <c r="F36" i="16"/>
  <c r="F35" i="16"/>
  <c r="F34" i="16"/>
  <c r="C40" i="16"/>
  <c r="H10" i="16"/>
  <c r="G10" i="16"/>
  <c r="C10" i="16"/>
  <c r="C43" i="20" l="1"/>
  <c r="C7" i="6" s="1"/>
  <c r="D45" i="20"/>
  <c r="D44" i="20"/>
  <c r="D43" i="20"/>
  <c r="C43" i="19"/>
  <c r="C6" i="6" s="1"/>
  <c r="D45" i="19"/>
  <c r="D44" i="19"/>
  <c r="D43" i="19"/>
  <c r="G34" i="16"/>
  <c r="G35" i="16"/>
  <c r="G36" i="16"/>
  <c r="G38" i="16"/>
  <c r="G37" i="16"/>
  <c r="G39" i="16"/>
  <c r="I10" i="16"/>
  <c r="F40" i="16"/>
  <c r="D40" i="16"/>
  <c r="E44" i="19"/>
  <c r="E44" i="20"/>
  <c r="E43" i="19"/>
  <c r="E45" i="19"/>
  <c r="E45" i="20"/>
  <c r="E43" i="20"/>
  <c r="F7" i="6" l="1"/>
  <c r="E7" i="6"/>
  <c r="F6" i="6"/>
  <c r="E6" i="6"/>
  <c r="D6" i="6"/>
  <c r="D7" i="6"/>
  <c r="C43" i="16"/>
  <c r="C5" i="6" s="1"/>
  <c r="D44" i="16"/>
  <c r="D43" i="16"/>
  <c r="D45" i="16"/>
  <c r="E43" i="16"/>
  <c r="E44" i="16"/>
  <c r="E45" i="16"/>
  <c r="G6" i="6" l="1"/>
  <c r="G7" i="6"/>
  <c r="F5" i="6"/>
  <c r="E5" i="6"/>
  <c r="D5" i="6"/>
  <c r="G5" i="6" l="1"/>
  <c r="I5" i="6" s="1"/>
  <c r="I6" i="6" l="1"/>
  <c r="I7" i="6"/>
  <c r="B11" i="6"/>
  <c r="G11" i="6"/>
  <c r="D11" i="6"/>
  <c r="C11" i="6"/>
  <c r="F11" i="6"/>
  <c r="E11" i="6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<sst xmlns="http://schemas.openxmlformats.org/spreadsheetml/2006/main" count="197" uniqueCount="26">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</sst>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B2:J45"/>
  <sheetViews>
    <sheetView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 x14ac:dyDescent="0.25">
      <c r="B4" s="4" t="s">
        <v>1</v>
      </c>
      <c r="C4" s="11">
        <v>20222</v>
      </c>
      <c r="D4" s="11">
        <v>28</v>
      </c>
      <c r="E4" s="11">
        <v>2299</v>
      </c>
      <c r="F4" s="6">
        <v>2327</v>
      </c>
      <c r="G4" s="11">
        <v>221</v>
      </c>
      <c r="H4" s="11">
        <v>1230</v>
      </c>
      <c r="I4" s="7">
        <v>1451</v>
      </c>
    </row>
    <row r="5" spans="2:9" x14ac:dyDescent="0.25">
      <c r="B5" s="4" t="s">
        <v>2</v>
      </c>
      <c r="C5" s="11">
        <v>20875</v>
      </c>
      <c r="D5" s="11">
        <v>38</v>
      </c>
      <c r="E5" s="11">
        <v>2115</v>
      </c>
      <c r="F5" s="6">
        <v>2153</v>
      </c>
      <c r="G5" s="11">
        <v>184</v>
      </c>
      <c r="H5" s="11">
        <v>788</v>
      </c>
      <c r="I5" s="7">
        <v>972</v>
      </c>
    </row>
    <row r="6" spans="2:9" x14ac:dyDescent="0.25">
      <c r="B6" s="4" t="s">
        <v>3</v>
      </c>
      <c r="C6" s="11">
        <v>20605</v>
      </c>
      <c r="D6" s="11">
        <v>113</v>
      </c>
      <c r="E6" s="11">
        <v>2158</v>
      </c>
      <c r="F6" s="6">
        <v>2271</v>
      </c>
      <c r="G6" s="11">
        <v>256</v>
      </c>
      <c r="H6" s="11">
        <v>868</v>
      </c>
      <c r="I6" s="7">
        <v>1124</v>
      </c>
    </row>
    <row r="7" spans="2:9" x14ac:dyDescent="0.25">
      <c r="B7" s="4" t="s">
        <v>4</v>
      </c>
      <c r="C7" s="11">
        <v>20581</v>
      </c>
      <c r="D7" s="11">
        <v>80</v>
      </c>
      <c r="E7" s="11">
        <v>2313</v>
      </c>
      <c r="F7" s="6">
        <v>2393</v>
      </c>
      <c r="G7" s="11">
        <v>189</v>
      </c>
      <c r="H7" s="11">
        <v>837</v>
      </c>
      <c r="I7" s="7">
        <v>1026</v>
      </c>
    </row>
    <row r="8" spans="2:9" x14ac:dyDescent="0.25">
      <c r="B8" s="4" t="s">
        <v>5</v>
      </c>
      <c r="C8" s="11">
        <v>20470</v>
      </c>
      <c r="D8" s="11">
        <v>61</v>
      </c>
      <c r="E8" s="11">
        <v>2008</v>
      </c>
      <c r="F8" s="6">
        <v>2069</v>
      </c>
      <c r="G8" s="11">
        <v>189</v>
      </c>
      <c r="H8" s="11">
        <v>1272</v>
      </c>
      <c r="I8" s="7">
        <v>1461</v>
      </c>
    </row>
    <row r="9" spans="2:9" x14ac:dyDescent="0.25">
      <c r="B9" s="4" t="s">
        <v>6</v>
      </c>
      <c r="C9" s="11">
        <v>20385</v>
      </c>
      <c r="D9" s="11">
        <v>115</v>
      </c>
      <c r="E9" s="11">
        <v>2177</v>
      </c>
      <c r="F9" s="6">
        <v>2292</v>
      </c>
      <c r="G9" s="11">
        <v>230</v>
      </c>
      <c r="H9" s="11">
        <v>1093</v>
      </c>
      <c r="I9" s="7">
        <v>1323</v>
      </c>
    </row>
    <row r="10" spans="2:9" x14ac:dyDescent="0.25">
      <c r="B10" s="6" t="s">
        <v>7</v>
      </c>
      <c r="C10" s="7">
        <f t="shared" ref="C10:E10" si="0">AVERAGE(C4:C9)</f>
        <v>20523</v>
      </c>
      <c r="D10" s="7">
        <f t="shared" si="0"/>
        <v>72.5</v>
      </c>
      <c r="E10" s="7">
        <f t="shared" si="0"/>
        <v>2178.3333333333335</v>
      </c>
      <c r="F10" s="7">
        <f>AVERAGE(F4:F9)</f>
        <v>2250.8333333333335</v>
      </c>
      <c r="G10" s="7">
        <f>AVERAGE(G4:G9)</f>
        <v>211.5</v>
      </c>
      <c r="H10" s="7">
        <f>AVERAGE(H4:H9)</f>
        <v>1014.6666666666666</v>
      </c>
      <c r="I10" s="7">
        <f>AVERAGE(I4:I9)</f>
        <v>1226.1666666666667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 x14ac:dyDescent="0.25">
      <c r="B14" s="4" t="s">
        <v>1</v>
      </c>
      <c r="C14" s="11">
        <v>19768</v>
      </c>
      <c r="D14" s="11">
        <v>97</v>
      </c>
      <c r="E14" s="11">
        <v>1895</v>
      </c>
      <c r="F14" s="6">
        <v>1992</v>
      </c>
      <c r="G14" s="11">
        <v>352</v>
      </c>
      <c r="H14" s="11">
        <v>1888</v>
      </c>
      <c r="I14" s="7">
        <v>2240</v>
      </c>
    </row>
    <row r="15" spans="2:9" x14ac:dyDescent="0.25">
      <c r="B15" s="4" t="s">
        <v>2</v>
      </c>
      <c r="C15" s="11">
        <v>21045</v>
      </c>
      <c r="D15" s="11">
        <v>194</v>
      </c>
      <c r="E15" s="11">
        <v>1318</v>
      </c>
      <c r="F15" s="6">
        <v>1512</v>
      </c>
      <c r="G15" s="11">
        <v>276</v>
      </c>
      <c r="H15" s="11">
        <v>1167</v>
      </c>
      <c r="I15" s="7">
        <v>1443</v>
      </c>
    </row>
    <row r="16" spans="2:9" x14ac:dyDescent="0.25">
      <c r="B16" s="4" t="s">
        <v>3</v>
      </c>
      <c r="C16" s="11">
        <v>20486</v>
      </c>
      <c r="D16" s="11">
        <v>60</v>
      </c>
      <c r="E16" s="11">
        <v>1537</v>
      </c>
      <c r="F16" s="6">
        <v>1597</v>
      </c>
      <c r="G16" s="11">
        <v>242</v>
      </c>
      <c r="H16" s="11">
        <v>1675</v>
      </c>
      <c r="I16" s="7">
        <v>1917</v>
      </c>
    </row>
    <row r="17" spans="2:10" x14ac:dyDescent="0.25">
      <c r="B17" s="4" t="s">
        <v>4</v>
      </c>
      <c r="C17" s="11">
        <v>21014</v>
      </c>
      <c r="D17" s="11">
        <v>367</v>
      </c>
      <c r="E17" s="11">
        <v>1053</v>
      </c>
      <c r="F17" s="6">
        <v>1420</v>
      </c>
      <c r="G17" s="11">
        <v>261</v>
      </c>
      <c r="H17" s="11">
        <v>1305</v>
      </c>
      <c r="I17" s="7">
        <v>1566</v>
      </c>
    </row>
    <row r="18" spans="2:10" x14ac:dyDescent="0.25">
      <c r="B18" s="4" t="s">
        <v>5</v>
      </c>
      <c r="C18" s="11">
        <v>20334</v>
      </c>
      <c r="D18" s="11">
        <v>144</v>
      </c>
      <c r="E18" s="11">
        <v>1226</v>
      </c>
      <c r="F18" s="6">
        <v>1370</v>
      </c>
      <c r="G18" s="11">
        <v>310</v>
      </c>
      <c r="H18" s="11">
        <v>1986</v>
      </c>
      <c r="I18" s="7">
        <v>2296</v>
      </c>
    </row>
    <row r="19" spans="2:10" x14ac:dyDescent="0.25">
      <c r="B19" s="4" t="s">
        <v>6</v>
      </c>
      <c r="C19" s="11">
        <v>20478</v>
      </c>
      <c r="D19" s="11">
        <v>149</v>
      </c>
      <c r="E19" s="11">
        <v>1310</v>
      </c>
      <c r="F19" s="6">
        <v>1459</v>
      </c>
      <c r="G19" s="11">
        <v>207</v>
      </c>
      <c r="H19" s="11">
        <v>1856</v>
      </c>
      <c r="I19" s="7">
        <v>2063</v>
      </c>
    </row>
    <row r="20" spans="2:10" x14ac:dyDescent="0.25">
      <c r="B20" s="6" t="s">
        <v>7</v>
      </c>
      <c r="C20" s="7">
        <f t="shared" ref="C20:E20" si="1">AVERAGE(C14:C19)</f>
        <v>20520.833333333332</v>
      </c>
      <c r="D20" s="7">
        <f t="shared" si="1"/>
        <v>168.5</v>
      </c>
      <c r="E20" s="7">
        <f t="shared" si="1"/>
        <v>1389.8333333333333</v>
      </c>
      <c r="F20" s="7">
        <f>AVERAGE(F14:F19)</f>
        <v>1558.3333333333333</v>
      </c>
      <c r="G20" s="7">
        <f>AVERAGE(G14:G19)</f>
        <v>274.66666666666669</v>
      </c>
      <c r="H20" s="7">
        <f>AVERAGE(H14:H19)</f>
        <v>1646.1666666666667</v>
      </c>
      <c r="I20" s="7">
        <f>AVERAGE(I14:I19)</f>
        <v>1920.8333333333333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 x14ac:dyDescent="0.25">
      <c r="B24" s="4" t="s">
        <v>1</v>
      </c>
      <c r="C24" s="11">
        <v>19618</v>
      </c>
      <c r="D24" s="11">
        <v>38</v>
      </c>
      <c r="E24" s="11">
        <v>2904</v>
      </c>
      <c r="F24" s="6">
        <v>2942</v>
      </c>
      <c r="G24" s="11">
        <v>146</v>
      </c>
      <c r="H24" s="11">
        <v>1294</v>
      </c>
      <c r="I24" s="7">
        <v>1440</v>
      </c>
    </row>
    <row r="25" spans="2:10" x14ac:dyDescent="0.25">
      <c r="B25" s="4" t="s">
        <v>2</v>
      </c>
      <c r="C25" s="11">
        <v>20797</v>
      </c>
      <c r="D25" s="11">
        <v>28</v>
      </c>
      <c r="E25" s="11">
        <v>2246</v>
      </c>
      <c r="F25" s="6">
        <v>2274</v>
      </c>
      <c r="G25" s="11">
        <v>96</v>
      </c>
      <c r="H25" s="11">
        <v>833</v>
      </c>
      <c r="I25" s="7">
        <v>929</v>
      </c>
    </row>
    <row r="26" spans="2:10" x14ac:dyDescent="0.25">
      <c r="B26" s="4" t="s">
        <v>3</v>
      </c>
      <c r="C26" s="11">
        <v>20198</v>
      </c>
      <c r="D26" s="11">
        <v>33</v>
      </c>
      <c r="E26" s="11">
        <v>2485</v>
      </c>
      <c r="F26" s="6">
        <v>2518</v>
      </c>
      <c r="G26" s="11">
        <v>127</v>
      </c>
      <c r="H26" s="11">
        <v>1157</v>
      </c>
      <c r="I26" s="7">
        <v>1284</v>
      </c>
    </row>
    <row r="27" spans="2:10" x14ac:dyDescent="0.25">
      <c r="B27" s="4" t="s">
        <v>4</v>
      </c>
      <c r="C27" s="11">
        <v>20069</v>
      </c>
      <c r="D27" s="11">
        <v>64</v>
      </c>
      <c r="E27" s="11">
        <v>2498</v>
      </c>
      <c r="F27" s="6">
        <v>2562</v>
      </c>
      <c r="G27" s="11">
        <v>108</v>
      </c>
      <c r="H27" s="11">
        <v>1261</v>
      </c>
      <c r="I27" s="7">
        <v>1369</v>
      </c>
    </row>
    <row r="28" spans="2:10" x14ac:dyDescent="0.25">
      <c r="B28" s="4" t="s">
        <v>5</v>
      </c>
      <c r="C28" s="11">
        <v>20135</v>
      </c>
      <c r="D28" s="11">
        <v>22</v>
      </c>
      <c r="E28" s="11">
        <v>1967</v>
      </c>
      <c r="F28" s="6">
        <v>1989</v>
      </c>
      <c r="G28" s="11">
        <v>135</v>
      </c>
      <c r="H28" s="11">
        <v>1741</v>
      </c>
      <c r="I28" s="7">
        <v>1876</v>
      </c>
    </row>
    <row r="29" spans="2:10" x14ac:dyDescent="0.25">
      <c r="B29" s="4" t="s">
        <v>6</v>
      </c>
      <c r="C29" s="11">
        <v>20643</v>
      </c>
      <c r="D29" s="11">
        <v>24</v>
      </c>
      <c r="E29" s="11">
        <v>1898</v>
      </c>
      <c r="F29" s="6">
        <v>1922</v>
      </c>
      <c r="G29" s="11">
        <v>124</v>
      </c>
      <c r="H29" s="11">
        <v>1311</v>
      </c>
      <c r="I29" s="7">
        <v>1435</v>
      </c>
    </row>
    <row r="30" spans="2:10" x14ac:dyDescent="0.25">
      <c r="B30" s="6" t="s">
        <v>7</v>
      </c>
      <c r="C30" s="7">
        <f t="shared" ref="C30:E30" si="2">AVERAGE(C24:C29)</f>
        <v>20243.333333333332</v>
      </c>
      <c r="D30" s="7">
        <f t="shared" si="2"/>
        <v>34.833333333333336</v>
      </c>
      <c r="E30" s="7">
        <f t="shared" si="2"/>
        <v>2333</v>
      </c>
      <c r="F30" s="7">
        <f>AVERAGE(F24:F29)</f>
        <v>2367.8333333333335</v>
      </c>
      <c r="G30" s="7">
        <f>AVERAGE(G24:G29)</f>
        <v>122.66666666666667</v>
      </c>
      <c r="H30" s="7">
        <f>AVERAGE(H24:H29)</f>
        <v>1266.1666666666667</v>
      </c>
      <c r="I30" s="7">
        <f>AVERAGE(I24:I29)</f>
        <v>1388.8333333333333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19869.333333333332</v>
      </c>
      <c r="D34" s="5">
        <f>AVERAGE(F4,F14,F24)</f>
        <v>2420.3333333333335</v>
      </c>
      <c r="E34" s="5">
        <f>AVERAGE(I4,I14,I24)</f>
        <v>1710.3333333333333</v>
      </c>
      <c r="F34" s="5">
        <f>SUM(D34:E34)</f>
        <v>4130.666666666667</v>
      </c>
      <c r="G34" s="15" t="str">
        <f ca="1">IF(AND(F34=MIN($F$34:$F$39),F34&lt;&gt;0),CELL("lin",F34),"")</f>
        <v/>
      </c>
    </row>
    <row r="35" spans="2:7" x14ac:dyDescent="0.25">
      <c r="B35" s="4" t="s">
        <v>2</v>
      </c>
      <c r="C35" s="5">
        <f t="shared" ref="C35:C39" si="3">AVERAGE(C5,C15,C25)</f>
        <v>20905.666666666668</v>
      </c>
      <c r="D35" s="5">
        <f t="shared" ref="D35:D39" si="4">AVERAGE(F5,F15,F25)</f>
        <v>1979.6666666666667</v>
      </c>
      <c r="E35" s="5">
        <f t="shared" ref="E35:E39" si="5">AVERAGE(I5,I15,I25)</f>
        <v>1114.6666666666667</v>
      </c>
      <c r="F35" s="5">
        <f t="shared" ref="F35:F39" si="6">SUM(D35:E35)</f>
        <v>3094.3333333333335</v>
      </c>
      <c r="G35" s="15">
        <f t="shared" ref="G35:G39" ca="1" si="7">IF(AND(F35=MIN($F$34:$F$39),F35&lt;&gt;0),CELL("lin",F35),"")</f>
        <v>35</v>
      </c>
    </row>
    <row r="36" spans="2:7" x14ac:dyDescent="0.25">
      <c r="B36" s="4" t="s">
        <v>3</v>
      </c>
      <c r="C36" s="5">
        <f t="shared" si="3"/>
        <v>20429.666666666668</v>
      </c>
      <c r="D36" s="5">
        <f t="shared" si="4"/>
        <v>2128.6666666666665</v>
      </c>
      <c r="E36" s="5">
        <f t="shared" si="5"/>
        <v>1441.6666666666667</v>
      </c>
      <c r="F36" s="5">
        <f t="shared" si="6"/>
        <v>3570.333333333333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20554.666666666668</v>
      </c>
      <c r="D37" s="5">
        <f t="shared" si="4"/>
        <v>2125</v>
      </c>
      <c r="E37" s="5">
        <f t="shared" si="5"/>
        <v>1320.3333333333333</v>
      </c>
      <c r="F37" s="5">
        <f t="shared" si="6"/>
        <v>3445.333333333333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20313</v>
      </c>
      <c r="D38" s="5">
        <f t="shared" si="4"/>
        <v>1809.3333333333333</v>
      </c>
      <c r="E38" s="5">
        <f t="shared" si="5"/>
        <v>1877.6666666666667</v>
      </c>
      <c r="F38" s="5">
        <f t="shared" si="6"/>
        <v>3687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20502</v>
      </c>
      <c r="D39" s="5">
        <f t="shared" si="4"/>
        <v>1891</v>
      </c>
      <c r="E39" s="5">
        <f t="shared" si="5"/>
        <v>1607</v>
      </c>
      <c r="F39" s="5">
        <f t="shared" si="6"/>
        <v>3498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20429.055555555558</v>
      </c>
      <c r="D40" s="9">
        <f>AVERAGE(D34:D39)</f>
        <v>2059</v>
      </c>
      <c r="E40" s="9">
        <f>AVERAGE(E34:E39)</f>
        <v>1511.9444444444446</v>
      </c>
      <c r="F40" s="9">
        <f>AVERAGE(F34:F39)</f>
        <v>3570.9444444444439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2</v>
      </c>
      <c r="D43" s="11" t="str">
        <f ca="1">IF(SUM($G$34:$G$39) &lt;&gt; 0, CONCATENATE("$C$",SUM($G$34:$G$39)), "" )</f>
        <v>$C$35</v>
      </c>
      <c r="E43" s="11">
        <f ca="1">INDIRECT(D43)</f>
        <v>20905.666666666668</v>
      </c>
    </row>
    <row r="44" spans="2:7" x14ac:dyDescent="0.25">
      <c r="B44" s="27"/>
      <c r="C44" s="28"/>
      <c r="D44" s="11" t="str">
        <f ca="1">IF(SUM($G$34:$G$39) &lt;&gt; 0, CONCATENATE("$D$",SUM($G$34:$G$39)), "" )</f>
        <v>$D$35</v>
      </c>
      <c r="E44" s="11">
        <f ca="1">INDIRECT(D44)</f>
        <v>1979.6666666666667</v>
      </c>
    </row>
    <row r="45" spans="2:7" x14ac:dyDescent="0.25">
      <c r="B45" s="27"/>
      <c r="C45" s="28"/>
      <c r="D45" s="11" t="str">
        <f ca="1">IF(SUM($G$34:$G$39) &lt;&gt; 0, CONCATENATE("$E$",SUM($G$34:$G$39)), "" )</f>
        <v>$E$35</v>
      </c>
      <c r="E45" s="11">
        <f ca="1">INDIRECT(D45)</f>
        <v>1114.6666666666667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2"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21117</v>
      </c>
      <c r="D4" s="11">
        <v>72</v>
      </c>
      <c r="E4" s="11">
        <v>1775</v>
      </c>
      <c r="F4" s="6">
        <v>1847</v>
      </c>
      <c r="G4" s="11">
        <v>214</v>
      </c>
      <c r="H4" s="11">
        <v>822</v>
      </c>
      <c r="I4" s="7">
        <v>1036</v>
      </c>
    </row>
    <row r="5" spans="2:9" x14ac:dyDescent="0.25">
      <c r="B5" s="4" t="s">
        <v>2</v>
      </c>
      <c r="C5" s="11">
        <v>21198</v>
      </c>
      <c r="D5" s="11">
        <v>68</v>
      </c>
      <c r="E5" s="11">
        <v>1975</v>
      </c>
      <c r="F5" s="6">
        <v>2043</v>
      </c>
      <c r="G5" s="11">
        <v>159</v>
      </c>
      <c r="H5" s="11">
        <v>600</v>
      </c>
      <c r="I5" s="7">
        <v>759</v>
      </c>
    </row>
    <row r="6" spans="2:9" x14ac:dyDescent="0.25">
      <c r="B6" s="4" t="s">
        <v>3</v>
      </c>
      <c r="C6" s="11">
        <v>20046</v>
      </c>
      <c r="D6" s="11">
        <v>30</v>
      </c>
      <c r="E6" s="11">
        <v>2346</v>
      </c>
      <c r="F6" s="6">
        <v>2376</v>
      </c>
      <c r="G6" s="11">
        <v>223</v>
      </c>
      <c r="H6" s="11">
        <v>1355</v>
      </c>
      <c r="I6" s="7">
        <v>1578</v>
      </c>
    </row>
    <row r="7" spans="2:9" x14ac:dyDescent="0.25">
      <c r="B7" s="4" t="s">
        <v>4</v>
      </c>
      <c r="C7" s="11">
        <v>19350</v>
      </c>
      <c r="D7" s="11">
        <v>177</v>
      </c>
      <c r="E7" s="11">
        <v>2470</v>
      </c>
      <c r="F7" s="6">
        <v>2647</v>
      </c>
      <c r="G7" s="11">
        <v>251</v>
      </c>
      <c r="H7" s="11">
        <v>1752</v>
      </c>
      <c r="I7" s="7">
        <v>2003</v>
      </c>
    </row>
    <row r="8" spans="2:9" x14ac:dyDescent="0.25">
      <c r="B8" s="4" t="s">
        <v>5</v>
      </c>
      <c r="C8" s="11">
        <v>19954</v>
      </c>
      <c r="D8" s="11">
        <v>12</v>
      </c>
      <c r="E8" s="11">
        <v>2305</v>
      </c>
      <c r="F8" s="6">
        <v>2317</v>
      </c>
      <c r="G8" s="11">
        <v>191</v>
      </c>
      <c r="H8" s="11">
        <v>1538</v>
      </c>
      <c r="I8" s="7">
        <v>1729</v>
      </c>
    </row>
    <row r="9" spans="2:9" x14ac:dyDescent="0.25">
      <c r="B9" s="4" t="s">
        <v>6</v>
      </c>
      <c r="C9" s="11">
        <v>20399</v>
      </c>
      <c r="D9" s="11">
        <v>137</v>
      </c>
      <c r="E9" s="11">
        <v>2107</v>
      </c>
      <c r="F9" s="6">
        <v>2244</v>
      </c>
      <c r="G9" s="11">
        <v>229</v>
      </c>
      <c r="H9" s="11">
        <v>1128</v>
      </c>
      <c r="I9" s="7">
        <v>1357</v>
      </c>
    </row>
    <row r="10" spans="2:9" x14ac:dyDescent="0.25">
      <c r="B10" s="6" t="s">
        <v>7</v>
      </c>
      <c r="C10" s="7">
        <f t="shared" ref="C10:E10" si="0">AVERAGE(C4:C9)</f>
        <v>20344</v>
      </c>
      <c r="D10" s="7">
        <f t="shared" si="0"/>
        <v>82.666666666666671</v>
      </c>
      <c r="E10" s="7">
        <f t="shared" si="0"/>
        <v>2163</v>
      </c>
      <c r="F10" s="7">
        <f>AVERAGE(F4:F9)</f>
        <v>2245.6666666666665</v>
      </c>
      <c r="G10" s="7">
        <f>AVERAGE(G4:G9)</f>
        <v>211.16666666666666</v>
      </c>
      <c r="H10" s="7">
        <f>AVERAGE(H4:H9)</f>
        <v>1199.1666666666667</v>
      </c>
      <c r="I10" s="7">
        <f>AVERAGE(I4:I9)</f>
        <v>1410.3333333333333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20562</v>
      </c>
      <c r="D14" s="11">
        <v>148</v>
      </c>
      <c r="E14" s="11">
        <v>1288</v>
      </c>
      <c r="F14" s="6">
        <v>1436</v>
      </c>
      <c r="G14" s="11">
        <v>197</v>
      </c>
      <c r="H14" s="11">
        <v>1805</v>
      </c>
      <c r="I14" s="7">
        <v>2002</v>
      </c>
    </row>
    <row r="15" spans="2:9" x14ac:dyDescent="0.25">
      <c r="B15" s="4" t="s">
        <v>2</v>
      </c>
      <c r="C15" s="11">
        <v>20376</v>
      </c>
      <c r="D15" s="11">
        <v>225</v>
      </c>
      <c r="E15" s="11">
        <v>1685</v>
      </c>
      <c r="F15" s="6">
        <v>1910</v>
      </c>
      <c r="G15" s="11">
        <v>229</v>
      </c>
      <c r="H15" s="11">
        <v>1485</v>
      </c>
      <c r="I15" s="7">
        <v>1714</v>
      </c>
    </row>
    <row r="16" spans="2:9" x14ac:dyDescent="0.25">
      <c r="B16" s="4" t="s">
        <v>3</v>
      </c>
      <c r="C16" s="11">
        <v>20606</v>
      </c>
      <c r="D16" s="11">
        <v>23</v>
      </c>
      <c r="E16" s="11">
        <v>1237</v>
      </c>
      <c r="F16" s="6">
        <v>1260</v>
      </c>
      <c r="G16" s="11">
        <v>286</v>
      </c>
      <c r="H16" s="11">
        <v>1848</v>
      </c>
      <c r="I16" s="7">
        <v>2134</v>
      </c>
    </row>
    <row r="17" spans="2:10" x14ac:dyDescent="0.25">
      <c r="B17" s="4" t="s">
        <v>4</v>
      </c>
      <c r="C17" s="11">
        <v>20287</v>
      </c>
      <c r="D17" s="11">
        <v>333</v>
      </c>
      <c r="E17" s="11">
        <v>1451</v>
      </c>
      <c r="F17" s="6">
        <v>1784</v>
      </c>
      <c r="G17" s="11">
        <v>201</v>
      </c>
      <c r="H17" s="11">
        <v>1728</v>
      </c>
      <c r="I17" s="7">
        <v>1929</v>
      </c>
    </row>
    <row r="18" spans="2:10" x14ac:dyDescent="0.25">
      <c r="B18" s="4" t="s">
        <v>5</v>
      </c>
      <c r="C18" s="11">
        <v>20121</v>
      </c>
      <c r="D18" s="11">
        <v>9</v>
      </c>
      <c r="E18" s="11">
        <v>1475</v>
      </c>
      <c r="F18" s="6">
        <v>1484</v>
      </c>
      <c r="G18" s="11">
        <v>348</v>
      </c>
      <c r="H18" s="11">
        <v>2047</v>
      </c>
      <c r="I18" s="7">
        <v>2395</v>
      </c>
    </row>
    <row r="19" spans="2:10" x14ac:dyDescent="0.25">
      <c r="B19" s="4" t="s">
        <v>6</v>
      </c>
      <c r="C19" s="11">
        <v>19953</v>
      </c>
      <c r="D19" s="11">
        <v>271</v>
      </c>
      <c r="E19" s="11">
        <v>1680</v>
      </c>
      <c r="F19" s="6">
        <v>1951</v>
      </c>
      <c r="G19" s="11">
        <v>186</v>
      </c>
      <c r="H19" s="11">
        <v>1910</v>
      </c>
      <c r="I19" s="7">
        <v>2096</v>
      </c>
    </row>
    <row r="20" spans="2:10" x14ac:dyDescent="0.25">
      <c r="B20" s="6" t="s">
        <v>7</v>
      </c>
      <c r="C20" s="7">
        <f t="shared" ref="C20:E20" si="1">AVERAGE(C14:C19)</f>
        <v>20317.5</v>
      </c>
      <c r="D20" s="7">
        <f t="shared" si="1"/>
        <v>168.16666666666666</v>
      </c>
      <c r="E20" s="7">
        <f t="shared" si="1"/>
        <v>1469.3333333333333</v>
      </c>
      <c r="F20" s="7">
        <f>AVERAGE(F14:F19)</f>
        <v>1637.5</v>
      </c>
      <c r="G20" s="7">
        <f>AVERAGE(G14:G19)</f>
        <v>241.16666666666666</v>
      </c>
      <c r="H20" s="7">
        <f>AVERAGE(H14:H19)</f>
        <v>1803.8333333333333</v>
      </c>
      <c r="I20" s="7">
        <f>AVERAGE(I14:I19)</f>
        <v>2045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20557</v>
      </c>
      <c r="D24" s="11">
        <v>53</v>
      </c>
      <c r="E24" s="11">
        <v>2076</v>
      </c>
      <c r="F24" s="6">
        <v>2129</v>
      </c>
      <c r="G24" s="11">
        <v>108</v>
      </c>
      <c r="H24" s="11">
        <v>1206</v>
      </c>
      <c r="I24" s="7">
        <v>1314</v>
      </c>
    </row>
    <row r="25" spans="2:10" x14ac:dyDescent="0.25">
      <c r="B25" s="4" t="s">
        <v>2</v>
      </c>
      <c r="C25" s="11">
        <v>20271</v>
      </c>
      <c r="D25" s="11">
        <v>38</v>
      </c>
      <c r="E25" s="11">
        <v>2546</v>
      </c>
      <c r="F25" s="6">
        <v>2584</v>
      </c>
      <c r="G25" s="11">
        <v>98</v>
      </c>
      <c r="H25" s="11">
        <v>1047</v>
      </c>
      <c r="I25" s="7">
        <v>1145</v>
      </c>
    </row>
    <row r="26" spans="2:10" x14ac:dyDescent="0.25">
      <c r="B26" s="4" t="s">
        <v>3</v>
      </c>
      <c r="C26" s="11">
        <v>20609</v>
      </c>
      <c r="D26" s="11">
        <v>21</v>
      </c>
      <c r="E26" s="11">
        <v>1830</v>
      </c>
      <c r="F26" s="6">
        <v>1851</v>
      </c>
      <c r="G26" s="11">
        <v>135</v>
      </c>
      <c r="H26" s="11">
        <v>1405</v>
      </c>
      <c r="I26" s="7">
        <v>1540</v>
      </c>
    </row>
    <row r="27" spans="2:10" x14ac:dyDescent="0.25">
      <c r="B27" s="4" t="s">
        <v>4</v>
      </c>
      <c r="C27" s="11">
        <v>19500</v>
      </c>
      <c r="D27" s="11">
        <v>89</v>
      </c>
      <c r="E27" s="11">
        <v>2599</v>
      </c>
      <c r="F27" s="6">
        <v>2688</v>
      </c>
      <c r="G27" s="11">
        <v>143</v>
      </c>
      <c r="H27" s="11">
        <v>1669</v>
      </c>
      <c r="I27" s="7">
        <v>1812</v>
      </c>
    </row>
    <row r="28" spans="2:10" x14ac:dyDescent="0.25">
      <c r="B28" s="4" t="s">
        <v>5</v>
      </c>
      <c r="C28" s="11">
        <v>19554</v>
      </c>
      <c r="D28" s="11">
        <v>9</v>
      </c>
      <c r="E28" s="11">
        <v>2716</v>
      </c>
      <c r="F28" s="6">
        <v>2725</v>
      </c>
      <c r="G28" s="11">
        <v>167</v>
      </c>
      <c r="H28" s="11">
        <v>1554</v>
      </c>
      <c r="I28" s="7">
        <v>1721</v>
      </c>
    </row>
    <row r="29" spans="2:10" x14ac:dyDescent="0.25">
      <c r="B29" s="4" t="s">
        <v>6</v>
      </c>
      <c r="C29" s="11">
        <v>19908</v>
      </c>
      <c r="D29" s="11">
        <v>37</v>
      </c>
      <c r="E29" s="11">
        <v>2355</v>
      </c>
      <c r="F29" s="6">
        <v>2392</v>
      </c>
      <c r="G29" s="11">
        <v>137</v>
      </c>
      <c r="H29" s="11">
        <v>1563</v>
      </c>
      <c r="I29" s="7">
        <v>1700</v>
      </c>
    </row>
    <row r="30" spans="2:10" x14ac:dyDescent="0.25">
      <c r="B30" s="6" t="s">
        <v>7</v>
      </c>
      <c r="C30" s="7">
        <f t="shared" ref="C30:E30" si="2">AVERAGE(C24:C29)</f>
        <v>20066.5</v>
      </c>
      <c r="D30" s="7">
        <f t="shared" si="2"/>
        <v>41.166666666666664</v>
      </c>
      <c r="E30" s="7">
        <f t="shared" si="2"/>
        <v>2353.6666666666665</v>
      </c>
      <c r="F30" s="7">
        <f>AVERAGE(F24:F29)</f>
        <v>2394.8333333333335</v>
      </c>
      <c r="G30" s="7">
        <f>AVERAGE(G24:G29)</f>
        <v>131.33333333333334</v>
      </c>
      <c r="H30" s="7">
        <f>AVERAGE(H24:H29)</f>
        <v>1407.3333333333333</v>
      </c>
      <c r="I30" s="7">
        <f>AVERAGE(I24:I29)</f>
        <v>1538.6666666666667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20745.333333333332</v>
      </c>
      <c r="D34" s="5">
        <f>AVERAGE(F4,F14,F24)</f>
        <v>1804</v>
      </c>
      <c r="E34" s="5">
        <f>AVERAGE(I4,I14,I24)</f>
        <v>1450.6666666666667</v>
      </c>
      <c r="F34" s="5">
        <f>SUM(D34:E34)</f>
        <v>3254.666666666667</v>
      </c>
      <c r="G34" s="15">
        <f ca="1">IF(AND(F34=MIN($F$34:$F$39),F34&lt;&gt;0),CELL("lin",F34),"")</f>
        <v>34</v>
      </c>
    </row>
    <row r="35" spans="2:7" x14ac:dyDescent="0.25">
      <c r="B35" s="4" t="s">
        <v>2</v>
      </c>
      <c r="C35" s="5">
        <f t="shared" ref="C35:C39" si="3">AVERAGE(C5,C15,C25)</f>
        <v>20615</v>
      </c>
      <c r="D35" s="5">
        <f t="shared" ref="D35:D39" si="4">AVERAGE(F5,F15,F25)</f>
        <v>2179</v>
      </c>
      <c r="E35" s="5">
        <f t="shared" ref="E35:E39" si="5">AVERAGE(I5,I15,I25)</f>
        <v>1206</v>
      </c>
      <c r="F35" s="5">
        <f t="shared" ref="F35:F39" si="6">SUM(D35:E35)</f>
        <v>3385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20420.333333333332</v>
      </c>
      <c r="D36" s="5">
        <f t="shared" si="4"/>
        <v>1829</v>
      </c>
      <c r="E36" s="5">
        <f t="shared" si="5"/>
        <v>1750.6666666666667</v>
      </c>
      <c r="F36" s="5">
        <f t="shared" si="6"/>
        <v>3579.666666666667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19712.333333333332</v>
      </c>
      <c r="D37" s="5">
        <f t="shared" si="4"/>
        <v>2373</v>
      </c>
      <c r="E37" s="5">
        <f t="shared" si="5"/>
        <v>1914.6666666666667</v>
      </c>
      <c r="F37" s="5">
        <f t="shared" si="6"/>
        <v>4287.666666666667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19876.333333333332</v>
      </c>
      <c r="D38" s="5">
        <f t="shared" si="4"/>
        <v>2175.3333333333335</v>
      </c>
      <c r="E38" s="5">
        <f t="shared" si="5"/>
        <v>1948.3333333333333</v>
      </c>
      <c r="F38" s="5">
        <f t="shared" si="6"/>
        <v>4123.666666666667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20086.666666666668</v>
      </c>
      <c r="D39" s="5">
        <f t="shared" si="4"/>
        <v>2195.6666666666665</v>
      </c>
      <c r="E39" s="5">
        <f t="shared" si="5"/>
        <v>1717.6666666666667</v>
      </c>
      <c r="F39" s="5">
        <f t="shared" si="6"/>
        <v>3913.333333333333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20242.666666666664</v>
      </c>
      <c r="D40" s="9">
        <f>AVERAGE(D34:D39)</f>
        <v>2092.6666666666665</v>
      </c>
      <c r="E40" s="9">
        <f>AVERAGE(E34:E39)</f>
        <v>1664.6666666666667</v>
      </c>
      <c r="F40" s="9">
        <f>AVERAGE(F34:F39)</f>
        <v>3757.3333333333335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20745.333333333332</v>
      </c>
    </row>
    <row r="44" spans="2:7" x14ac:dyDescent="0.25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1804</v>
      </c>
    </row>
    <row r="45" spans="2:7" x14ac:dyDescent="0.25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1450.6666666666667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topLeftCell="A2"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19347</v>
      </c>
      <c r="D4" s="11">
        <v>21</v>
      </c>
      <c r="E4" s="11">
        <v>2578</v>
      </c>
      <c r="F4" s="6">
        <v>2599</v>
      </c>
      <c r="G4" s="11">
        <v>211</v>
      </c>
      <c r="H4" s="11">
        <v>1843</v>
      </c>
      <c r="I4" s="7">
        <v>2054</v>
      </c>
    </row>
    <row r="5" spans="2:9" x14ac:dyDescent="0.25">
      <c r="B5" s="4" t="s">
        <v>2</v>
      </c>
      <c r="C5" s="11">
        <v>20037</v>
      </c>
      <c r="D5" s="11">
        <v>56</v>
      </c>
      <c r="E5" s="11">
        <v>2878</v>
      </c>
      <c r="F5" s="6">
        <v>2934</v>
      </c>
      <c r="G5" s="11">
        <v>171</v>
      </c>
      <c r="H5" s="11">
        <v>858</v>
      </c>
      <c r="I5" s="7">
        <v>1029</v>
      </c>
    </row>
    <row r="6" spans="2:9" x14ac:dyDescent="0.25">
      <c r="B6" s="4" t="s">
        <v>3</v>
      </c>
      <c r="C6" s="11">
        <v>20012</v>
      </c>
      <c r="D6" s="11">
        <v>154</v>
      </c>
      <c r="E6" s="11">
        <v>2140</v>
      </c>
      <c r="F6" s="6">
        <v>2294</v>
      </c>
      <c r="G6" s="11">
        <v>225</v>
      </c>
      <c r="H6" s="11">
        <v>1469</v>
      </c>
      <c r="I6" s="7">
        <v>1694</v>
      </c>
    </row>
    <row r="7" spans="2:9" x14ac:dyDescent="0.25">
      <c r="B7" s="4" t="s">
        <v>4</v>
      </c>
      <c r="C7" s="11">
        <v>20402</v>
      </c>
      <c r="D7" s="11">
        <v>92</v>
      </c>
      <c r="E7" s="11">
        <v>2169</v>
      </c>
      <c r="F7" s="6">
        <v>2261</v>
      </c>
      <c r="G7" s="11">
        <v>242</v>
      </c>
      <c r="H7" s="11">
        <v>1095</v>
      </c>
      <c r="I7" s="7">
        <v>1337</v>
      </c>
    </row>
    <row r="8" spans="2:9" x14ac:dyDescent="0.25">
      <c r="B8" s="4" t="s">
        <v>5</v>
      </c>
      <c r="C8" s="11">
        <v>20042</v>
      </c>
      <c r="D8" s="11">
        <v>23</v>
      </c>
      <c r="E8" s="11">
        <v>2424</v>
      </c>
      <c r="F8" s="6">
        <v>2447</v>
      </c>
      <c r="G8" s="11">
        <v>340</v>
      </c>
      <c r="H8" s="11">
        <v>1171</v>
      </c>
      <c r="I8" s="7">
        <v>1511</v>
      </c>
    </row>
    <row r="9" spans="2:9" x14ac:dyDescent="0.25">
      <c r="B9" s="4" t="s">
        <v>6</v>
      </c>
      <c r="C9" s="11">
        <v>19415</v>
      </c>
      <c r="D9" s="11">
        <v>163</v>
      </c>
      <c r="E9" s="11">
        <v>2171</v>
      </c>
      <c r="F9" s="6">
        <v>2334</v>
      </c>
      <c r="G9" s="11">
        <v>274</v>
      </c>
      <c r="H9" s="11">
        <v>1977</v>
      </c>
      <c r="I9" s="7">
        <v>2251</v>
      </c>
    </row>
    <row r="10" spans="2:9" x14ac:dyDescent="0.25">
      <c r="B10" s="6" t="s">
        <v>7</v>
      </c>
      <c r="C10" s="7">
        <f t="shared" ref="C10:E10" si="0">AVERAGE(C4:C9)</f>
        <v>19875.833333333332</v>
      </c>
      <c r="D10" s="7">
        <f t="shared" si="0"/>
        <v>84.833333333333329</v>
      </c>
      <c r="E10" s="7">
        <f t="shared" si="0"/>
        <v>2393.3333333333335</v>
      </c>
      <c r="F10" s="7">
        <f>AVERAGE(F4:F9)</f>
        <v>2478.1666666666665</v>
      </c>
      <c r="G10" s="7">
        <f>AVERAGE(G4:G9)</f>
        <v>243.83333333333334</v>
      </c>
      <c r="H10" s="7">
        <f>AVERAGE(H4:H9)</f>
        <v>1402.1666666666667</v>
      </c>
      <c r="I10" s="7">
        <f>AVERAGE(I4:I9)</f>
        <v>1646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20042</v>
      </c>
      <c r="D14" s="11">
        <v>184</v>
      </c>
      <c r="E14" s="11">
        <v>1377</v>
      </c>
      <c r="F14" s="6">
        <v>1561</v>
      </c>
      <c r="G14" s="11">
        <v>342</v>
      </c>
      <c r="H14" s="11">
        <v>2055</v>
      </c>
      <c r="I14" s="7">
        <v>2397</v>
      </c>
    </row>
    <row r="15" spans="2:9" x14ac:dyDescent="0.25">
      <c r="B15" s="4" t="s">
        <v>2</v>
      </c>
      <c r="C15" s="11">
        <v>19693</v>
      </c>
      <c r="D15" s="11">
        <v>93</v>
      </c>
      <c r="E15" s="11">
        <v>2356</v>
      </c>
      <c r="F15" s="6">
        <v>2449</v>
      </c>
      <c r="G15" s="11">
        <v>290</v>
      </c>
      <c r="H15" s="11">
        <v>1568</v>
      </c>
      <c r="I15" s="7">
        <v>1858</v>
      </c>
    </row>
    <row r="16" spans="2:9" x14ac:dyDescent="0.25">
      <c r="B16" s="4" t="s">
        <v>3</v>
      </c>
      <c r="C16" s="11">
        <v>20961</v>
      </c>
      <c r="D16" s="11">
        <v>116</v>
      </c>
      <c r="E16" s="11">
        <v>1238</v>
      </c>
      <c r="F16" s="6">
        <v>1354</v>
      </c>
      <c r="G16" s="11">
        <v>176</v>
      </c>
      <c r="H16" s="11">
        <v>1509</v>
      </c>
      <c r="I16" s="7">
        <v>1685</v>
      </c>
    </row>
    <row r="17" spans="2:10" x14ac:dyDescent="0.25">
      <c r="B17" s="4" t="s">
        <v>4</v>
      </c>
      <c r="C17" s="11">
        <v>19903</v>
      </c>
      <c r="D17" s="11">
        <v>260</v>
      </c>
      <c r="E17" s="11">
        <v>1685</v>
      </c>
      <c r="F17" s="6">
        <v>1945</v>
      </c>
      <c r="G17" s="11">
        <v>318</v>
      </c>
      <c r="H17" s="11">
        <v>1834</v>
      </c>
      <c r="I17" s="7">
        <v>2152</v>
      </c>
    </row>
    <row r="18" spans="2:10" x14ac:dyDescent="0.25">
      <c r="B18" s="4" t="s">
        <v>5</v>
      </c>
      <c r="C18" s="11">
        <v>20246</v>
      </c>
      <c r="D18" s="11">
        <v>256</v>
      </c>
      <c r="E18" s="11">
        <v>1448</v>
      </c>
      <c r="F18" s="6">
        <v>1704</v>
      </c>
      <c r="G18" s="11">
        <v>309</v>
      </c>
      <c r="H18" s="11">
        <v>1741</v>
      </c>
      <c r="I18" s="7">
        <v>2050</v>
      </c>
    </row>
    <row r="19" spans="2:10" x14ac:dyDescent="0.25">
      <c r="B19" s="4" t="s">
        <v>6</v>
      </c>
      <c r="C19" s="11">
        <v>19961</v>
      </c>
      <c r="D19" s="11">
        <v>727</v>
      </c>
      <c r="E19" s="11">
        <v>1336</v>
      </c>
      <c r="F19" s="6">
        <v>2063</v>
      </c>
      <c r="G19" s="11">
        <v>340</v>
      </c>
      <c r="H19" s="11">
        <v>1636</v>
      </c>
      <c r="I19" s="7">
        <v>1976</v>
      </c>
    </row>
    <row r="20" spans="2:10" x14ac:dyDescent="0.25">
      <c r="B20" s="6" t="s">
        <v>7</v>
      </c>
      <c r="C20" s="7">
        <f t="shared" ref="C20:E20" si="1">AVERAGE(C14:C19)</f>
        <v>20134.333333333332</v>
      </c>
      <c r="D20" s="7">
        <f t="shared" si="1"/>
        <v>272.66666666666669</v>
      </c>
      <c r="E20" s="7">
        <f t="shared" si="1"/>
        <v>1573.3333333333333</v>
      </c>
      <c r="F20" s="7">
        <f>AVERAGE(F14:F19)</f>
        <v>1846</v>
      </c>
      <c r="G20" s="7">
        <f>AVERAGE(G14:G19)</f>
        <v>295.83333333333331</v>
      </c>
      <c r="H20" s="7">
        <f>AVERAGE(H14:H19)</f>
        <v>1723.8333333333333</v>
      </c>
      <c r="I20" s="7">
        <f>AVERAGE(I14:I19)</f>
        <v>2019.6666666666667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19970</v>
      </c>
      <c r="D24" s="11">
        <v>52</v>
      </c>
      <c r="E24" s="11">
        <v>2489</v>
      </c>
      <c r="F24" s="6">
        <v>2541</v>
      </c>
      <c r="G24" s="11">
        <v>157</v>
      </c>
      <c r="H24" s="11">
        <v>1332</v>
      </c>
      <c r="I24" s="7">
        <v>1489</v>
      </c>
    </row>
    <row r="25" spans="2:10" x14ac:dyDescent="0.25">
      <c r="B25" s="4" t="s">
        <v>2</v>
      </c>
      <c r="C25" s="11">
        <v>20180</v>
      </c>
      <c r="D25" s="11">
        <v>61</v>
      </c>
      <c r="E25" s="11">
        <v>2507</v>
      </c>
      <c r="F25" s="6">
        <v>2568</v>
      </c>
      <c r="G25" s="11">
        <v>120</v>
      </c>
      <c r="H25" s="11">
        <v>1132</v>
      </c>
      <c r="I25" s="7">
        <v>1252</v>
      </c>
    </row>
    <row r="26" spans="2:10" x14ac:dyDescent="0.25">
      <c r="B26" s="4" t="s">
        <v>3</v>
      </c>
      <c r="C26" s="11">
        <v>20385</v>
      </c>
      <c r="D26" s="11">
        <v>33</v>
      </c>
      <c r="E26" s="11">
        <v>2415</v>
      </c>
      <c r="F26" s="6">
        <v>2448</v>
      </c>
      <c r="G26" s="11">
        <v>145</v>
      </c>
      <c r="H26" s="11">
        <v>1022</v>
      </c>
      <c r="I26" s="7">
        <v>1167</v>
      </c>
    </row>
    <row r="27" spans="2:10" x14ac:dyDescent="0.25">
      <c r="B27" s="4" t="s">
        <v>4</v>
      </c>
      <c r="C27" s="11">
        <v>19785</v>
      </c>
      <c r="D27" s="11">
        <v>362</v>
      </c>
      <c r="E27" s="11">
        <v>2461</v>
      </c>
      <c r="F27" s="6">
        <v>2823</v>
      </c>
      <c r="G27" s="11">
        <v>179</v>
      </c>
      <c r="H27" s="11">
        <v>1213</v>
      </c>
      <c r="I27" s="7">
        <v>1392</v>
      </c>
    </row>
    <row r="28" spans="2:10" x14ac:dyDescent="0.25">
      <c r="B28" s="4" t="s">
        <v>5</v>
      </c>
      <c r="C28" s="11">
        <v>20051</v>
      </c>
      <c r="D28" s="11">
        <v>31</v>
      </c>
      <c r="E28" s="11">
        <v>2072</v>
      </c>
      <c r="F28" s="6">
        <v>2103</v>
      </c>
      <c r="G28" s="11">
        <v>270</v>
      </c>
      <c r="H28" s="11">
        <v>1576</v>
      </c>
      <c r="I28" s="7">
        <v>1846</v>
      </c>
    </row>
    <row r="29" spans="2:10" x14ac:dyDescent="0.25">
      <c r="B29" s="4" t="s">
        <v>6</v>
      </c>
      <c r="C29" s="11">
        <v>19607</v>
      </c>
      <c r="D29" s="11">
        <v>403</v>
      </c>
      <c r="E29" s="11">
        <v>1781</v>
      </c>
      <c r="F29" s="6">
        <v>2184</v>
      </c>
      <c r="G29" s="11">
        <v>196</v>
      </c>
      <c r="H29" s="11">
        <v>2013</v>
      </c>
      <c r="I29" s="7">
        <v>2209</v>
      </c>
    </row>
    <row r="30" spans="2:10" x14ac:dyDescent="0.25">
      <c r="B30" s="6" t="s">
        <v>7</v>
      </c>
      <c r="C30" s="7">
        <f t="shared" ref="C30:E30" si="2">AVERAGE(C24:C29)</f>
        <v>19996.333333333332</v>
      </c>
      <c r="D30" s="7">
        <f t="shared" si="2"/>
        <v>157</v>
      </c>
      <c r="E30" s="7">
        <f t="shared" si="2"/>
        <v>2287.5</v>
      </c>
      <c r="F30" s="7">
        <f>AVERAGE(F24:F29)</f>
        <v>2444.5</v>
      </c>
      <c r="G30" s="7">
        <f>AVERAGE(G24:G29)</f>
        <v>177.83333333333334</v>
      </c>
      <c r="H30" s="7">
        <f>AVERAGE(H24:H29)</f>
        <v>1381.3333333333333</v>
      </c>
      <c r="I30" s="7">
        <f>AVERAGE(I24:I29)</f>
        <v>1559.1666666666667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19786.333333333332</v>
      </c>
      <c r="D34" s="5">
        <f>AVERAGE(F4,F14,F24)</f>
        <v>2233.6666666666665</v>
      </c>
      <c r="E34" s="5">
        <f>AVERAGE(I4,I14,I24)</f>
        <v>1980</v>
      </c>
      <c r="F34" s="5">
        <f>SUM(D34:E34)</f>
        <v>4213.6666666666661</v>
      </c>
      <c r="G34" s="15" t="str">
        <f ca="1">IF(AND(F34=MIN($F$34:$F$39),F34&lt;&gt;0),CELL("lin",F34),"")</f>
        <v/>
      </c>
    </row>
    <row r="35" spans="2:7" x14ac:dyDescent="0.25">
      <c r="B35" s="4" t="s">
        <v>2</v>
      </c>
      <c r="C35" s="5">
        <f t="shared" ref="C35:C39" si="3">AVERAGE(C5,C15,C25)</f>
        <v>19970</v>
      </c>
      <c r="D35" s="5">
        <f t="shared" ref="D35:D39" si="4">AVERAGE(F5,F15,F25)</f>
        <v>2650.3333333333335</v>
      </c>
      <c r="E35" s="5">
        <f t="shared" ref="E35:E39" si="5">AVERAGE(I5,I15,I25)</f>
        <v>1379.6666666666667</v>
      </c>
      <c r="F35" s="5">
        <f t="shared" ref="F35:F39" si="6">SUM(D35:E35)</f>
        <v>4030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20452.666666666668</v>
      </c>
      <c r="D36" s="5">
        <f t="shared" si="4"/>
        <v>2032</v>
      </c>
      <c r="E36" s="5">
        <f t="shared" si="5"/>
        <v>1515.3333333333333</v>
      </c>
      <c r="F36" s="5">
        <f t="shared" si="6"/>
        <v>3547.333333333333</v>
      </c>
      <c r="G36" s="15">
        <f t="shared" ca="1" si="7"/>
        <v>36</v>
      </c>
    </row>
    <row r="37" spans="2:7" x14ac:dyDescent="0.25">
      <c r="B37" s="4" t="s">
        <v>4</v>
      </c>
      <c r="C37" s="5">
        <f t="shared" si="3"/>
        <v>20030</v>
      </c>
      <c r="D37" s="5">
        <f t="shared" si="4"/>
        <v>2343</v>
      </c>
      <c r="E37" s="5">
        <f t="shared" si="5"/>
        <v>1627</v>
      </c>
      <c r="F37" s="5">
        <f t="shared" si="6"/>
        <v>3970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20113</v>
      </c>
      <c r="D38" s="5">
        <f t="shared" si="4"/>
        <v>2084.6666666666665</v>
      </c>
      <c r="E38" s="5">
        <f t="shared" si="5"/>
        <v>1802.3333333333333</v>
      </c>
      <c r="F38" s="5">
        <f t="shared" si="6"/>
        <v>3887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19661</v>
      </c>
      <c r="D39" s="5">
        <f t="shared" si="4"/>
        <v>2193.6666666666665</v>
      </c>
      <c r="E39" s="5">
        <f t="shared" si="5"/>
        <v>2145.3333333333335</v>
      </c>
      <c r="F39" s="5">
        <f t="shared" si="6"/>
        <v>4339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20002.166666666668</v>
      </c>
      <c r="D40" s="9">
        <f>AVERAGE(D34:D39)</f>
        <v>2256.2222222222222</v>
      </c>
      <c r="E40" s="9">
        <f>AVERAGE(E34:E39)</f>
        <v>1741.6111111111113</v>
      </c>
      <c r="F40" s="9">
        <f>AVERAGE(F34:F39)</f>
        <v>3997.8333333333335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3</v>
      </c>
      <c r="D43" s="11" t="str">
        <f ca="1">IF(SUM($G$34:$G$39) &lt;&gt; 0, CONCATENATE("$C$",SUM($G$34:$G$39)), "" )</f>
        <v>$C$36</v>
      </c>
      <c r="E43" s="11">
        <f ca="1">INDIRECT(D43)</f>
        <v>20452.666666666668</v>
      </c>
    </row>
    <row r="44" spans="2:7" x14ac:dyDescent="0.25">
      <c r="B44" s="27"/>
      <c r="C44" s="28"/>
      <c r="D44" s="11" t="str">
        <f ca="1">IF(SUM($G$34:$G$39) &lt;&gt; 0, CONCATENATE("$D$",SUM($G$34:$G$39)), "" )</f>
        <v>$D$36</v>
      </c>
      <c r="E44" s="11">
        <f ca="1">INDIRECT(D44)</f>
        <v>2032</v>
      </c>
    </row>
    <row r="45" spans="2:7" x14ac:dyDescent="0.25">
      <c r="B45" s="27"/>
      <c r="C45" s="28"/>
      <c r="D45" s="11" t="str">
        <f ca="1">IF(SUM($G$34:$G$39) &lt;&gt; 0, CONCATENATE("$E$",SUM($G$34:$G$39)), "" )</f>
        <v>$E$36</v>
      </c>
      <c r="E45" s="11">
        <f ca="1">INDIRECT(D45)</f>
        <v>1515.3333333333333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B3:I11"/>
  <sheetViews>
    <sheetView workbookViewId="0">
      <selection activeCell="G5" sqref="G5"/>
    </sheetView>
  </sheetViews>
  <sheetFormatPr defaultRowHeight="15" x14ac:dyDescent="0.2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 x14ac:dyDescent="0.25">
      <c r="B3" s="29" t="s">
        <v>10</v>
      </c>
      <c r="C3" s="29"/>
      <c r="D3" s="29"/>
      <c r="E3" s="29"/>
      <c r="F3" s="29"/>
      <c r="G3" s="29"/>
    </row>
    <row r="4" spans="2:9" x14ac:dyDescent="0.25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 x14ac:dyDescent="0.25">
      <c r="B5" s="16">
        <v>20</v>
      </c>
      <c r="C5" s="11">
        <f ca="1">'N20'!C43</f>
        <v>2</v>
      </c>
      <c r="D5" s="11">
        <f ca="1">'N20'!$E43</f>
        <v>20905.666666666668</v>
      </c>
      <c r="E5" s="11">
        <f ca="1">'N20'!$E44</f>
        <v>1979.6666666666667</v>
      </c>
      <c r="F5" s="11">
        <f ca="1">'N20'!$E45</f>
        <v>1114.6666666666667</v>
      </c>
      <c r="G5" s="11">
        <f ca="1">SUM(E5:F5)</f>
        <v>3094.3333333333335</v>
      </c>
      <c r="I5" s="15">
        <f ca="1">IF(G5=MIN($G$5:$G$7),CELL("lin",G5),"")</f>
        <v>5</v>
      </c>
    </row>
    <row r="6" spans="2:9" x14ac:dyDescent="0.25">
      <c r="B6" s="16">
        <v>24</v>
      </c>
      <c r="C6" s="11">
        <f ca="1">'N24'!C43</f>
        <v>1</v>
      </c>
      <c r="D6" s="11">
        <f ca="1">'N24'!$E43</f>
        <v>20745.333333333332</v>
      </c>
      <c r="E6" s="11">
        <f ca="1">'N24'!$E44</f>
        <v>1804</v>
      </c>
      <c r="F6" s="11">
        <f ca="1">'N24'!$E45</f>
        <v>1450.6666666666667</v>
      </c>
      <c r="G6" s="11">
        <f t="shared" ref="G6:G7" ca="1" si="0">SUM(E6:F6)</f>
        <v>3254.666666666667</v>
      </c>
      <c r="I6" s="15" t="str">
        <f t="shared" ref="I6:I7" ca="1" si="1">IF(G6=MIN($G$5:$G$7),CELL("lin",G6),"")</f>
        <v/>
      </c>
    </row>
    <row r="7" spans="2:9" x14ac:dyDescent="0.25">
      <c r="B7" s="16">
        <v>28</v>
      </c>
      <c r="C7" s="11">
        <f ca="1">'N28'!C43</f>
        <v>3</v>
      </c>
      <c r="D7" s="11">
        <f ca="1">'N28'!E43</f>
        <v>20452.666666666668</v>
      </c>
      <c r="E7" s="11">
        <f ca="1">'N28'!E44</f>
        <v>2032</v>
      </c>
      <c r="F7" s="11">
        <f ca="1">'N28'!E45</f>
        <v>1515.3333333333333</v>
      </c>
      <c r="G7" s="11">
        <f t="shared" ca="1" si="0"/>
        <v>3547.333333333333</v>
      </c>
      <c r="I7" s="15" t="str">
        <f t="shared" ca="1" si="1"/>
        <v/>
      </c>
    </row>
    <row r="9" spans="2:9" x14ac:dyDescent="0.25">
      <c r="B9" s="30" t="s">
        <v>12</v>
      </c>
      <c r="C9" s="30"/>
      <c r="D9" s="30"/>
      <c r="E9" s="30"/>
      <c r="F9" s="30"/>
      <c r="G9" s="30"/>
    </row>
    <row r="10" spans="2:9" x14ac:dyDescent="0.25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 x14ac:dyDescent="0.25">
      <c r="B11" s="11">
        <f ca="1">INDIRECT(CONCATENATE("$B$",SUM($I$5:$I$7)))</f>
        <v>20</v>
      </c>
      <c r="C11" s="11">
        <f ca="1">INDIRECT(CONCATENATE("$C$",SUM($I$5:$I$7)))</f>
        <v>2</v>
      </c>
      <c r="D11" s="11">
        <f ca="1">INDIRECT(CONCATENATE("$D$",SUM($I$5:$I$7)))</f>
        <v>20905.666666666668</v>
      </c>
      <c r="E11" s="11">
        <f ca="1">INDIRECT(CONCATENATE("$E$",SUM($I$5:$I$7)))</f>
        <v>1979.6666666666667</v>
      </c>
      <c r="F11" s="11">
        <f ca="1">INDIRECT(CONCATENATE("$F$",SUM($I$5:$I$7)))</f>
        <v>1114.6666666666667</v>
      </c>
      <c r="G11" s="11">
        <f ca="1">INDIRECT(CONCATENATE("$G$",SUM($I$5:$I$7)))</f>
        <v>3094.3333333333335</v>
      </c>
    </row>
  </sheetData>
  <mergeCells count="2">
    <mergeCell ref="B3:G3"/>
    <mergeCell ref="B9:G9"/>
  </mergeCells>
  <conditionalFormatting sqref="G5:G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N20</vt:lpstr>
      <vt:lpstr>N24</vt:lpstr>
      <vt:lpstr>N28</vt:lpstr>
      <vt:lpstr>Melhores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Diogo L. R.</cp:lastModifiedBy>
  <cp:lastPrinted>2010-08-11T14:52:40Z</cp:lastPrinted>
  <dcterms:created xsi:type="dcterms:W3CDTF">2010-08-11T00:17:53Z</dcterms:created>
  <dcterms:modified xsi:type="dcterms:W3CDTF">2010-08-25T19:16:00Z</dcterms:modified>
</cp:coreProperties>
</file>