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Meu Drive\1.Administrativo\1.Agenda Telefonica\"/>
    </mc:Choice>
  </mc:AlternateContent>
  <xr:revisionPtr revIDLastSave="0" documentId="13_ncr:1_{C8EC7330-2A77-4B1B-AD61-5267B640CC17}" xr6:coauthVersionLast="47" xr6:coauthVersionMax="47" xr10:uidLastSave="{00000000-0000-0000-0000-000000000000}"/>
  <bookViews>
    <workbookView xWindow="-108" yWindow="-108" windowWidth="23256" windowHeight="12456" xr2:uid="{546AC213-6FD7-4746-84B2-54F2B6D24E6F}"/>
  </bookViews>
  <sheets>
    <sheet name="GUIA_UNIMED" sheetId="1" r:id="rId1"/>
    <sheet name="Planilha1" sheetId="7" r:id="rId2"/>
    <sheet name="modelo_CSV" sheetId="5" r:id="rId3"/>
    <sheet name="codigos" sheetId="6" r:id="rId4"/>
    <sheet name="Carteiras" sheetId="3" r:id="rId5"/>
  </sheets>
  <definedNames>
    <definedName name="SegmentaçãodeDados_Código_Terapia">#N/A</definedName>
    <definedName name="SegmentaçãodeDados_Pacient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64" i="1" l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D2" i="3" l="1"/>
</calcChain>
</file>

<file path=xl/sharedStrings.xml><?xml version="1.0" encoding="utf-8"?>
<sst xmlns="http://schemas.openxmlformats.org/spreadsheetml/2006/main" count="15143" uniqueCount="3758">
  <si>
    <t>Carteirinha</t>
  </si>
  <si>
    <t>Paciente</t>
  </si>
  <si>
    <t>Guia</t>
  </si>
  <si>
    <t>Data_Autorização</t>
  </si>
  <si>
    <t>Senha</t>
  </si>
  <si>
    <t>Validade</t>
  </si>
  <si>
    <t>Código_Terapia</t>
  </si>
  <si>
    <t>Sessões Autrizadas</t>
  </si>
  <si>
    <t>0064.2959.000015.11-1</t>
  </si>
  <si>
    <t>BERNARDO ANTUNES DE OLIVEIRA</t>
  </si>
  <si>
    <t>23/05/2027</t>
  </si>
  <si>
    <t>28/05/2026</t>
  </si>
  <si>
    <t>24/11/2026</t>
  </si>
  <si>
    <t>0064.8000.022820.10-1</t>
  </si>
  <si>
    <t>RAVI FIGUEIREDO CABRAL</t>
  </si>
  <si>
    <t>04/04/2025</t>
  </si>
  <si>
    <t>0064.8000.396111.30-4</t>
  </si>
  <si>
    <t>RAPHAELLA MARIA DE PAULA OLIVEIRA</t>
  </si>
  <si>
    <t>20/09/2025</t>
  </si>
  <si>
    <t>18/05/2026</t>
  </si>
  <si>
    <t>23/05/2025</t>
  </si>
  <si>
    <t>19/03/2026</t>
  </si>
  <si>
    <t>0064.8000.392864.00-6</t>
  </si>
  <si>
    <t>JULIA MELO LINHARES</t>
  </si>
  <si>
    <t>30/09/2025</t>
  </si>
  <si>
    <t>0064.3914.000357.10-7</t>
  </si>
  <si>
    <t>SAMUEL NUNES PINHEIRO</t>
  </si>
  <si>
    <t>29/12/2026</t>
  </si>
  <si>
    <t>03/01/2026</t>
  </si>
  <si>
    <t>0064.8000.386499.67-9</t>
  </si>
  <si>
    <t>BEATRIZ CRISOSTOMO ALVES LIMA</t>
  </si>
  <si>
    <t>30/01/2026</t>
  </si>
  <si>
    <t>26/03/2027</t>
  </si>
  <si>
    <t>03/08/2025</t>
  </si>
  <si>
    <t>31/03/2026</t>
  </si>
  <si>
    <t>0064.8000.386499.00-8</t>
  </si>
  <si>
    <t>BELLA CRISOSTOMO ALVES LIMA</t>
  </si>
  <si>
    <t>02/08/2026</t>
  </si>
  <si>
    <t>26/09/2027</t>
  </si>
  <si>
    <t>01/10/2026</t>
  </si>
  <si>
    <t>0064.8000.400948.00-5</t>
  </si>
  <si>
    <t>ACSA CAMPOS GARCIA</t>
  </si>
  <si>
    <t>17/07/2026</t>
  </si>
  <si>
    <t>0064.8000.411348.32-2</t>
  </si>
  <si>
    <t>VALENTINA LUIZ SILVA</t>
  </si>
  <si>
    <t>30/03/2027</t>
  </si>
  <si>
    <t>03/06/2026</t>
  </si>
  <si>
    <t>0064.2959.000015.10-3</t>
  </si>
  <si>
    <t>HEITOR ANTUNES DE OLIVEIRA</t>
  </si>
  <si>
    <t>25/11/2026</t>
  </si>
  <si>
    <t>0064.8000.084688.11-8</t>
  </si>
  <si>
    <t>JOAO VITOR OLANDA CARNEIRO PEDUZZI</t>
  </si>
  <si>
    <t>24/10/2026</t>
  </si>
  <si>
    <t>03/03/2025</t>
  </si>
  <si>
    <t>26/02/2026</t>
  </si>
  <si>
    <t>0064.8000.375441.10-0</t>
  </si>
  <si>
    <t>NOAH ANDRADE MORAIS</t>
  </si>
  <si>
    <t>04/03/2026</t>
  </si>
  <si>
    <t>03/05/2026</t>
  </si>
  <si>
    <t>08/05/2025</t>
  </si>
  <si>
    <t>0064.8000.391158.00-0</t>
  </si>
  <si>
    <t>ARTHUR KOJIMA MAGALHAES</t>
  </si>
  <si>
    <t>15/04/2025</t>
  </si>
  <si>
    <t>05/08/2025</t>
  </si>
  <si>
    <t>06/06/2025</t>
  </si>
  <si>
    <t>01/05/2026</t>
  </si>
  <si>
    <t>01/01/2026</t>
  </si>
  <si>
    <t>03/09/2025</t>
  </si>
  <si>
    <t>0064.8000.380091.00-7</t>
  </si>
  <si>
    <t>GABRIEL DE OLIVEIRA CARVALHO</t>
  </si>
  <si>
    <t>30/03/2025</t>
  </si>
  <si>
    <t>0064.0317.012839.00-4</t>
  </si>
  <si>
    <t>NOAH MORAIS ALVES SILVA</t>
  </si>
  <si>
    <t>0064.8000.400948.67-6</t>
  </si>
  <si>
    <t>MATHEUS CAMPOS GARCIA</t>
  </si>
  <si>
    <t>06/06/2026</t>
  </si>
  <si>
    <t>06/02/2026</t>
  </si>
  <si>
    <t>0064.8000.395172.00-8</t>
  </si>
  <si>
    <t>GUILHERME GONCALVES BARROS</t>
  </si>
  <si>
    <t>28/12/2025</t>
  </si>
  <si>
    <t>21/02/2027</t>
  </si>
  <si>
    <t>30/08/2025</t>
  </si>
  <si>
    <t>29/10/2025</t>
  </si>
  <si>
    <t>0064.8000.391283.00-0</t>
  </si>
  <si>
    <t>HEITOR BATISTA SOUZA</t>
  </si>
  <si>
    <t>12/01/2026</t>
  </si>
  <si>
    <t>08/03/2027</t>
  </si>
  <si>
    <t>13/11/2025</t>
  </si>
  <si>
    <t>0064.8000.005744.10-9</t>
  </si>
  <si>
    <t>DAVI RODRIGUES FARIAS</t>
  </si>
  <si>
    <t>18/12/2027</t>
  </si>
  <si>
    <t>25/08/2026</t>
  </si>
  <si>
    <t>0064.0317.020020.00-0</t>
  </si>
  <si>
    <t>RENATA SILVA MACHADO</t>
  </si>
  <si>
    <t>21/11/2025</t>
  </si>
  <si>
    <t>0064.8000.394100.67-4</t>
  </si>
  <si>
    <t>JOAO LUCAS BEZERRA DE OLIVEIRA</t>
  </si>
  <si>
    <t>12/06/2025</t>
  </si>
  <si>
    <t>11/04/2025</t>
  </si>
  <si>
    <t>23/11/2026</t>
  </si>
  <si>
    <t>31/07/2025</t>
  </si>
  <si>
    <t>0064.8000.401567.00-5</t>
  </si>
  <si>
    <t>MARIA CECILIA GOMES ALVARENGA</t>
  </si>
  <si>
    <t>0865.0003.180471.10-5</t>
  </si>
  <si>
    <t>22/03/2025</t>
  </si>
  <si>
    <t>01/03/2025</t>
  </si>
  <si>
    <t>0064.6557.000011.10-8</t>
  </si>
  <si>
    <t>FELIPE BARROS LIMA</t>
  </si>
  <si>
    <t>19/10/2027</t>
  </si>
  <si>
    <t>23/12/2026</t>
  </si>
  <si>
    <t>27/04/2026</t>
  </si>
  <si>
    <t>21/06/2027</t>
  </si>
  <si>
    <t>0064.8000.386355.00-6</t>
  </si>
  <si>
    <t>MATEUS MENDES OLIVEIRA</t>
  </si>
  <si>
    <t>08/10/2025</t>
  </si>
  <si>
    <t>23/12/2027</t>
  </si>
  <si>
    <t>02/05/2026</t>
  </si>
  <si>
    <t>03/03/2026</t>
  </si>
  <si>
    <t>0064.8000.159083.00-5</t>
  </si>
  <si>
    <t>JEANINE VIEIRA FARIA DOS SANTOS</t>
  </si>
  <si>
    <t>01/12/2025</t>
  </si>
  <si>
    <t>05/04/2025</t>
  </si>
  <si>
    <t>02/10/2025</t>
  </si>
  <si>
    <t>0064.0530.000127.10-1</t>
  </si>
  <si>
    <t>FELIPE NUNES LIMA</t>
  </si>
  <si>
    <t>09/11/2025</t>
  </si>
  <si>
    <t>31/08/2027</t>
  </si>
  <si>
    <t>05/09/2026</t>
  </si>
  <si>
    <t>0994.0067.500404.10-7</t>
  </si>
  <si>
    <t>ISAQUE RODRIGUES MARTINS</t>
  </si>
  <si>
    <t>0064.8000.036678.10-8</t>
  </si>
  <si>
    <t>GUSTTAVO DE OLIVEIRA NUNES DOS REIS</t>
  </si>
  <si>
    <t>28/08/2026</t>
  </si>
  <si>
    <t>0064.8000.079622.00-7</t>
  </si>
  <si>
    <t>HEITOR MAIA MACHADO</t>
  </si>
  <si>
    <t>30/07/2025</t>
  </si>
  <si>
    <t>27/11/2025</t>
  </si>
  <si>
    <t>01/04/2025</t>
  </si>
  <si>
    <t>15/01/2026</t>
  </si>
  <si>
    <t>0064.8000.411348.31-4</t>
  </si>
  <si>
    <t>VITORIA LUIZ SILVA</t>
  </si>
  <si>
    <t>04/04/2026</t>
  </si>
  <si>
    <t>0064.8085.000001.30-1</t>
  </si>
  <si>
    <t>LUISA MARTINS FRANCA</t>
  </si>
  <si>
    <t>17/10/2026</t>
  </si>
  <si>
    <t>26/10/2026</t>
  </si>
  <si>
    <t>28/06/2026</t>
  </si>
  <si>
    <t>0064.0621.010989.30-8</t>
  </si>
  <si>
    <t>HELENA BATISTA DA SILVA ARAUJO</t>
  </si>
  <si>
    <t>12/07/2025</t>
  </si>
  <si>
    <t>0064.8000.384192.00-2</t>
  </si>
  <si>
    <t>DAVID LIAN GOMES RODRIGUES</t>
  </si>
  <si>
    <t>21/05/2025</t>
  </si>
  <si>
    <t>0064.8000.228661.00-9</t>
  </si>
  <si>
    <t>RAFAEL RODRIGUES</t>
  </si>
  <si>
    <t>05/11/2025</t>
  </si>
  <si>
    <t>10/03/2025</t>
  </si>
  <si>
    <t>0064.9999.003666.30-7</t>
  </si>
  <si>
    <t>ALICE DE PAULA MORAIS</t>
  </si>
  <si>
    <t>0064.8000.419933.00-3</t>
  </si>
  <si>
    <t>JADE OLIVEIRA BORGES CAMPOS</t>
  </si>
  <si>
    <t>03/11/2025</t>
  </si>
  <si>
    <t>01/07/2026</t>
  </si>
  <si>
    <t>30/08/2026</t>
  </si>
  <si>
    <t>0064.0317.006145.11-0</t>
  </si>
  <si>
    <t>RAFAEL GARCIA DE MELO GOULART</t>
  </si>
  <si>
    <t>17/12/2029</t>
  </si>
  <si>
    <t>04/09/2026</t>
  </si>
  <si>
    <t>07/05/2026</t>
  </si>
  <si>
    <t>09/09/2025</t>
  </si>
  <si>
    <t>13/03/2025</t>
  </si>
  <si>
    <t>0064.8000.142040.00-6</t>
  </si>
  <si>
    <t>ENRICO OLIVEIRA COSTA</t>
  </si>
  <si>
    <t>09/08/2025</t>
  </si>
  <si>
    <t>0064.8000.057524.69-0</t>
  </si>
  <si>
    <t>MARIA FERNANDA LEMES PINHEIRO</t>
  </si>
  <si>
    <t>0064.9999.034113.10-5</t>
  </si>
  <si>
    <t>PEDRO OLIVEIRA MANZAN</t>
  </si>
  <si>
    <t>21/04/2028</t>
  </si>
  <si>
    <t>0064.8000.378500.00-0</t>
  </si>
  <si>
    <t>PIETRO PANTALEAO SIMIEMA CAVALCANTE</t>
  </si>
  <si>
    <t>17/11/2025</t>
  </si>
  <si>
    <t>13/09/2026</t>
  </si>
  <si>
    <t>15/07/2026</t>
  </si>
  <si>
    <t>20/07/2025</t>
  </si>
  <si>
    <t>29/01/2027</t>
  </si>
  <si>
    <t>0064.8000.122353.10-6</t>
  </si>
  <si>
    <t>JOSE MANOEL DA SILVA NETO</t>
  </si>
  <si>
    <t>0064.8000.373605.68-8</t>
  </si>
  <si>
    <t>HENRY BORGES TEIXEIRA</t>
  </si>
  <si>
    <t>14/03/2025</t>
  </si>
  <si>
    <t>0064.8000.377258.67-2</t>
  </si>
  <si>
    <t>VIKTOR DE PAIVA ALVES</t>
  </si>
  <si>
    <t>12/07/2026</t>
  </si>
  <si>
    <t>09/03/2027</t>
  </si>
  <si>
    <t>0064.2013.000001.30-1</t>
  </si>
  <si>
    <t>FERNANNDA SILVA DO NASCIMENTO</t>
  </si>
  <si>
    <t>17/05/2026</t>
  </si>
  <si>
    <t>17/01/2026</t>
  </si>
  <si>
    <t>0064.8000.135031.10-2</t>
  </si>
  <si>
    <t>THEO CAMARGO BREGOLIN</t>
  </si>
  <si>
    <t>24/02/2027</t>
  </si>
  <si>
    <t>0064.3964.001027.31-0</t>
  </si>
  <si>
    <t>MARIA FERNANDA ARRUDA PRADO</t>
  </si>
  <si>
    <t>06/03/2026</t>
  </si>
  <si>
    <t>0064.8000.114826.30-0</t>
  </si>
  <si>
    <t>JULIA CANDIDO PEREIRA</t>
  </si>
  <si>
    <t>05/05/2026</t>
  </si>
  <si>
    <t>28/02/2025</t>
  </si>
  <si>
    <t>28/06/2025</t>
  </si>
  <si>
    <t>0064.8000.104022.10-1</t>
  </si>
  <si>
    <t>ENRICO ELIAS SOUSA DE FREITAS</t>
  </si>
  <si>
    <t>12/09/2025</t>
  </si>
  <si>
    <t>0064.0317.025269.00-7</t>
  </si>
  <si>
    <t>MATHEUS NUNES BLANCO</t>
  </si>
  <si>
    <t>07/07/2026</t>
  </si>
  <si>
    <t>21/02/2029</t>
  </si>
  <si>
    <t>08/05/2026</t>
  </si>
  <si>
    <t>09/03/2026</t>
  </si>
  <si>
    <t>0064.8000.104022.30-6</t>
  </si>
  <si>
    <t>BELLA ELIAS SOUSA DE FREITAS</t>
  </si>
  <si>
    <t>05/01/2026</t>
  </si>
  <si>
    <t>02/05/2025</t>
  </si>
  <si>
    <t>0064.0280.000804.69-0</t>
  </si>
  <si>
    <t>JOSE CARLOS RODRIGUES DE OLIVEIRA</t>
  </si>
  <si>
    <t>28/04/2026</t>
  </si>
  <si>
    <t>30/06/2026</t>
  </si>
  <si>
    <t>04/03/2025</t>
  </si>
  <si>
    <t>0064.8000.383372.00-7</t>
  </si>
  <si>
    <t>ESTHER LOPES MALDONADO</t>
  </si>
  <si>
    <t>0064.8000.406240.00-4</t>
  </si>
  <si>
    <t>ALVARO OLIVEIRA DOS ANJOS</t>
  </si>
  <si>
    <t>26/06/2027</t>
  </si>
  <si>
    <t>28/12/2026</t>
  </si>
  <si>
    <t>0064.8000.147039.30-8</t>
  </si>
  <si>
    <t>ISABELLA SOUSA DE JESUS</t>
  </si>
  <si>
    <t>0064.0317.009362.00-6</t>
  </si>
  <si>
    <t>STANLEY BRAGA MARTINS BORGES</t>
  </si>
  <si>
    <t>12/04/2025</t>
  </si>
  <si>
    <t>11/06/2025</t>
  </si>
  <si>
    <t>0064.8000.417100.30-6</t>
  </si>
  <si>
    <t>ISABELLE NEVES RESENDE</t>
  </si>
  <si>
    <t>22/07/2027</t>
  </si>
  <si>
    <t>0064.8000.153787.00-0</t>
  </si>
  <si>
    <t>MIGUEL HENRIQUE ONOFRE DUARTE</t>
  </si>
  <si>
    <t>27/08/2026</t>
  </si>
  <si>
    <t>0064.8000.140743.10-7</t>
  </si>
  <si>
    <t>RAFAEL OLIVEIRA</t>
  </si>
  <si>
    <t>08/03/2025</t>
  </si>
  <si>
    <t>0064.8000.132929.10-8</t>
  </si>
  <si>
    <t>JOAO VITOR MOTA LACERDA</t>
  </si>
  <si>
    <t>0064.0317.013178.00-1</t>
  </si>
  <si>
    <t>BENJAMIM REZENDE MORATORI</t>
  </si>
  <si>
    <t>11/03/2026</t>
  </si>
  <si>
    <t>16/03/2025</t>
  </si>
  <si>
    <t>0064.8000.123873.00-6</t>
  </si>
  <si>
    <t>VITOR GOMES CHAGAS</t>
  </si>
  <si>
    <t>28/03/2025</t>
  </si>
  <si>
    <t>23/03/2026</t>
  </si>
  <si>
    <t>22/01/2027</t>
  </si>
  <si>
    <t>0064.6080.000001.10-5</t>
  </si>
  <si>
    <t>DAVI FERREIRA VALIM</t>
  </si>
  <si>
    <t>0064.8000.143275.00-7</t>
  </si>
  <si>
    <t>RAFAEL ALVES AZEVEDO</t>
  </si>
  <si>
    <t>12/09/2026</t>
  </si>
  <si>
    <t>0064.8000.113187.30-4</t>
  </si>
  <si>
    <t>LUISA DE MORAIS PIRES</t>
  </si>
  <si>
    <t>0064.8000.108114.00-0</t>
  </si>
  <si>
    <t>BENJAMIN MOREIRA RIBEIRO MARCAL</t>
  </si>
  <si>
    <t>30/05/2026</t>
  </si>
  <si>
    <t>21/07/2027</t>
  </si>
  <si>
    <t>10/05/2025</t>
  </si>
  <si>
    <t>02/09/2026</t>
  </si>
  <si>
    <t>09/07/2025</t>
  </si>
  <si>
    <t>0064.9999.019974.10-3</t>
  </si>
  <si>
    <t>THEO TRISTAO SABATH</t>
  </si>
  <si>
    <t>05/02/2026</t>
  </si>
  <si>
    <t>28/09/2027</t>
  </si>
  <si>
    <t>03/10/2026</t>
  </si>
  <si>
    <t>11/07/2026</t>
  </si>
  <si>
    <t>0064.8000.122818.00-1</t>
  </si>
  <si>
    <t>JAILMA MEDEIROS CAMURCA</t>
  </si>
  <si>
    <t>0064.8000.394804.30-2</t>
  </si>
  <si>
    <t>AURORA RODRIGUES DE LIMA</t>
  </si>
  <si>
    <t>31/03/2025</t>
  </si>
  <si>
    <t>29/07/2025</t>
  </si>
  <si>
    <t>0064.8000.139915.00-5</t>
  </si>
  <si>
    <t>ANTONIO BORELA PELLIZZER</t>
  </si>
  <si>
    <t>0064.9634.000001.10-6</t>
  </si>
  <si>
    <t>BENTO HONORIO LOPES RIBEIRO MOURA</t>
  </si>
  <si>
    <t>07/09/2025</t>
  </si>
  <si>
    <t>31/12/2026</t>
  </si>
  <si>
    <t>0994.1256.266214.10-9</t>
  </si>
  <si>
    <t>ISRAEL FILHO FRANCO COELHO</t>
  </si>
  <si>
    <t>0064.8000.397341.30-3</t>
  </si>
  <si>
    <t>ANGELINE AZEVEDO MARTINS</t>
  </si>
  <si>
    <t>19/02/2028</t>
  </si>
  <si>
    <t>0064.0317.011584.11-8</t>
  </si>
  <si>
    <t>HENRIQUE PRATEADO MAXIMO DO PRADO</t>
  </si>
  <si>
    <t>22/04/2025</t>
  </si>
  <si>
    <t>17/04/2026</t>
  </si>
  <si>
    <t>24/09/2025</t>
  </si>
  <si>
    <t>0064.8000.068719.00-4</t>
  </si>
  <si>
    <t>NICOLE LOURENCO RIOS</t>
  </si>
  <si>
    <t>28/09/2025</t>
  </si>
  <si>
    <t>0064.8000.401432.00-2</t>
  </si>
  <si>
    <t>DAVI PACHECO GONCALVES</t>
  </si>
  <si>
    <t>0064.0621.013046.30-7</t>
  </si>
  <si>
    <t>MARIA CLARA OLIVEIRA SILVA</t>
  </si>
  <si>
    <t>09/03/2025</t>
  </si>
  <si>
    <t>22/02/2028</t>
  </si>
  <si>
    <t>0994.2541.261843.10-4</t>
  </si>
  <si>
    <t>HEITOR ALVES NASCIMENTO</t>
  </si>
  <si>
    <t>07/04/2025</t>
  </si>
  <si>
    <t>0064.5225.000344.31-7</t>
  </si>
  <si>
    <t>BIANCA VALENS KOLAILAT</t>
  </si>
  <si>
    <t>12/02/2026</t>
  </si>
  <si>
    <t>15/10/2025</t>
  </si>
  <si>
    <t>0064.8000.376453.10-2</t>
  </si>
  <si>
    <t>DAVI ALVES MOTA</t>
  </si>
  <si>
    <t>02/01/2026</t>
  </si>
  <si>
    <t>16/11/2025</t>
  </si>
  <si>
    <t>0064.0986.000406.10-9</t>
  </si>
  <si>
    <t>ERICK MARQUES LIMA</t>
  </si>
  <si>
    <t>09/05/2026</t>
  </si>
  <si>
    <t>0064.8000.085898.00-0</t>
  </si>
  <si>
    <t>DANIELLY MESSIAS DE OLIVEIRA</t>
  </si>
  <si>
    <t>0064.8000.142061.00-3</t>
  </si>
  <si>
    <t>LORENZO CESAR DE SA LIMA</t>
  </si>
  <si>
    <t>26/07/2025</t>
  </si>
  <si>
    <t>27/05/2025</t>
  </si>
  <si>
    <t>23/02/2026</t>
  </si>
  <si>
    <t>19/04/2027</t>
  </si>
  <si>
    <t>0064.8000.064256.69-7</t>
  </si>
  <si>
    <t>BERNARDO CORONEL GONCALVES</t>
  </si>
  <si>
    <t>0064.8000.387433.00-0</t>
  </si>
  <si>
    <t>MIGUEL ALEXANDRE MARQUES MIRANDA</t>
  </si>
  <si>
    <t>05/10/2025</t>
  </si>
  <si>
    <t>22/05/2028</t>
  </si>
  <si>
    <t>24/11/2027</t>
  </si>
  <si>
    <t>01/08/2026</t>
  </si>
  <si>
    <t>0064.0986.000406.02-8</t>
  </si>
  <si>
    <t>NEIRIA KATIA MARQUES LEMES</t>
  </si>
  <si>
    <t>0064.8000.064256.70-0</t>
  </si>
  <si>
    <t>HEITOR CORONEL GONCALVES</t>
  </si>
  <si>
    <t>0064.8000.383817.10-6</t>
  </si>
  <si>
    <t>ARTHUR HENRIQUE ARAO</t>
  </si>
  <si>
    <t>05/06/2025</t>
  </si>
  <si>
    <t>06/04/2025</t>
  </si>
  <si>
    <t>16/07/2025</t>
  </si>
  <si>
    <t>0064.8000.162178.00-3</t>
  </si>
  <si>
    <t>DAVI LUIZ BUENO NUNES</t>
  </si>
  <si>
    <t>23/12/2028</t>
  </si>
  <si>
    <t>03/01/2027</t>
  </si>
  <si>
    <t>0064.8000.401265.30-0</t>
  </si>
  <si>
    <t>ANA CLARA DIAS SALES</t>
  </si>
  <si>
    <t>27/12/2027</t>
  </si>
  <si>
    <t>02/11/2026</t>
  </si>
  <si>
    <t>08/09/2025</t>
  </si>
  <si>
    <t>14/10/2028</t>
  </si>
  <si>
    <t>0064.0621.013045.10-6</t>
  </si>
  <si>
    <t>RODRIGO MORELLI CALDEIRA</t>
  </si>
  <si>
    <t>0064.3289.000001.10-5</t>
  </si>
  <si>
    <t>AUGUSTO FERRO DE OLIVEIRA</t>
  </si>
  <si>
    <t>12/03/2027</t>
  </si>
  <si>
    <t>0064.8000.008190.69-4</t>
  </si>
  <si>
    <t>LUIS GUSTAVO CARVALHO MACARANDUBA</t>
  </si>
  <si>
    <t>17/03/2025</t>
  </si>
  <si>
    <t>0064.8000.143586.10-0</t>
  </si>
  <si>
    <t>DAVI CARDOSO SOARES</t>
  </si>
  <si>
    <t>0064.8000.416814.30-5</t>
  </si>
  <si>
    <t>MANUELA MENDES CARDOSO</t>
  </si>
  <si>
    <t>17/02/2028</t>
  </si>
  <si>
    <t>19/12/2027</t>
  </si>
  <si>
    <t>0064.8000.128090.12-3</t>
  </si>
  <si>
    <t>PEDRO MARANHAO SILVA</t>
  </si>
  <si>
    <t>0064.8000.031628.30-7</t>
  </si>
  <si>
    <t>LUANA CAMPOS QUEIROZ</t>
  </si>
  <si>
    <t>15/03/2025</t>
  </si>
  <si>
    <t>05/09/2025</t>
  </si>
  <si>
    <t>0064.7821.000001.31-9</t>
  </si>
  <si>
    <t>ISABELLA PEIXOTO SILVA</t>
  </si>
  <si>
    <t>11/03/2028</t>
  </si>
  <si>
    <t>0064.8000.062944.12-0</t>
  </si>
  <si>
    <t>WESLEY BORGES FILHO</t>
  </si>
  <si>
    <t>0064.5879.000186.30-1</t>
  </si>
  <si>
    <t>GABRIELA JACAUNA SANTOS</t>
  </si>
  <si>
    <t>0064.8000.071349.10-7</t>
  </si>
  <si>
    <t>WALBERTY GONCALVES BATISTA FILHO</t>
  </si>
  <si>
    <t>16/06/2028</t>
  </si>
  <si>
    <t>0064.2979.000001.10-7</t>
  </si>
  <si>
    <t>DIOGO HENRIQUE SOARES SOUZA</t>
  </si>
  <si>
    <t>10/11/2025</t>
  </si>
  <si>
    <t>19/07/2026</t>
  </si>
  <si>
    <t>0064.2830.000010.31-0</t>
  </si>
  <si>
    <t>REBECA SILVA PEREIRA</t>
  </si>
  <si>
    <t>05/03/2026</t>
  </si>
  <si>
    <t>0064.8000.145156.67-6</t>
  </si>
  <si>
    <t>MARIA EDUARDA FILGUEIRA LOPES MEDEIROS</t>
  </si>
  <si>
    <t>05/07/2025</t>
  </si>
  <si>
    <t>29/08/2026</t>
  </si>
  <si>
    <t>0064.9999.034323.10-0</t>
  </si>
  <si>
    <t>BERNARDO RESENDE BASSI</t>
  </si>
  <si>
    <t>0064.0317.008319.10-7</t>
  </si>
  <si>
    <t>HEITOR SOUZA ARAUJO COUTO</t>
  </si>
  <si>
    <t>0064.3859.000709.31-7</t>
  </si>
  <si>
    <t>LAVINIA FERREIRA DO NASCIMENTO</t>
  </si>
  <si>
    <t>0064.8000.145156.00-5</t>
  </si>
  <si>
    <t>MIGUEL ROMULO FILGUEIRA LOPES MEDEIROS</t>
  </si>
  <si>
    <t>23/01/2026</t>
  </si>
  <si>
    <t>23/05/2026</t>
  </si>
  <si>
    <t>24/11/2025</t>
  </si>
  <si>
    <t>0064.0317.020818.32-0</t>
  </si>
  <si>
    <t>SOPHIA PASSOS SANTOS</t>
  </si>
  <si>
    <t>07/12/2025</t>
  </si>
  <si>
    <t>05/06/2026</t>
  </si>
  <si>
    <t>0064.8000.091035.67-1</t>
  </si>
  <si>
    <t>ENZO DAVI MAXIMO DE OLIVEIRA</t>
  </si>
  <si>
    <t>0064.0907.002088.30-9</t>
  </si>
  <si>
    <t>MARIA CAROLINA PORTO PRADOS MAIA</t>
  </si>
  <si>
    <t>13/05/2026</t>
  </si>
  <si>
    <t>10/09/2026</t>
  </si>
  <si>
    <t>0064.8000.047944.69-6</t>
  </si>
  <si>
    <t>SARAH OLIVEIRA DOS REIS</t>
  </si>
  <si>
    <t>0064.0317.020797.10-2</t>
  </si>
  <si>
    <t>DANIEL SANTOS OLIVEIRA PINTO</t>
  </si>
  <si>
    <t>11/09/2027</t>
  </si>
  <si>
    <t>0064.0317.020797.30-7</t>
  </si>
  <si>
    <t>EVELYN SANTOS OLIVEIRA PINTO</t>
  </si>
  <si>
    <t>02/03/2027</t>
  </si>
  <si>
    <t>05/07/2026</t>
  </si>
  <si>
    <t>0064.8000.137213.10-0</t>
  </si>
  <si>
    <t>MIGUEL PIRES FERREIRA</t>
  </si>
  <si>
    <t>0064.8000.043521.69-3</t>
  </si>
  <si>
    <t>GUILHERME AUGUSTO GUIMARAES DE ALBUQUERQUE</t>
  </si>
  <si>
    <t>19/06/2026</t>
  </si>
  <si>
    <t>0064.8000.385010.10-2</t>
  </si>
  <si>
    <t>DIORGES BATISTA DE SOUSA FILHO</t>
  </si>
  <si>
    <t>29/03/2025</t>
  </si>
  <si>
    <t>0064.0317.020818.31-2</t>
  </si>
  <si>
    <t>MANUELA PASSOS SANTOS</t>
  </si>
  <si>
    <t>14/12/2025</t>
  </si>
  <si>
    <t>16/08/2025</t>
  </si>
  <si>
    <t>0064.8000.406441.00-0</t>
  </si>
  <si>
    <t>LAIS GRANJA NUNES</t>
  </si>
  <si>
    <t>06/11/2025</t>
  </si>
  <si>
    <t>01/03/2027</t>
  </si>
  <si>
    <t>0064.8000.023240.67-2</t>
  </si>
  <si>
    <t>LUAN JOSE OLIVEIRA LINHARES</t>
  </si>
  <si>
    <t>03/04/2026</t>
  </si>
  <si>
    <t>0064.8000.028898.68-4</t>
  </si>
  <si>
    <t>LAURA HERTER MENDONCA</t>
  </si>
  <si>
    <t>0064.8000.120877.00-0</t>
  </si>
  <si>
    <t>MARIANA BORBA BARSI ITABAIANA</t>
  </si>
  <si>
    <t>26/08/2026</t>
  </si>
  <si>
    <t>15/08/2028</t>
  </si>
  <si>
    <t>0064.8000.044810.00-1</t>
  </si>
  <si>
    <t>LUCAS JALES LOPES PEIXOTO DE ABREU</t>
  </si>
  <si>
    <t>0064.8000.053779.67-7</t>
  </si>
  <si>
    <t>MIGUEL ARAUJO SOARES</t>
  </si>
  <si>
    <t>27/04/2027</t>
  </si>
  <si>
    <t>0064.8000.053759.67-6</t>
  </si>
  <si>
    <t>MARIANNA PAMPLONA SILVA</t>
  </si>
  <si>
    <t>0064.8000.023240.68-0</t>
  </si>
  <si>
    <t>LUCAS DANIEL OLIVEIRA LINHARES</t>
  </si>
  <si>
    <t>0064.0266.000014.31-7</t>
  </si>
  <si>
    <t>BEATRIZ JORGE ALCANTARA</t>
  </si>
  <si>
    <t>0064.8000.374747.30-3</t>
  </si>
  <si>
    <t>MARIANNA GOMES COSTA</t>
  </si>
  <si>
    <t>0064.8000.093095.10-8</t>
  </si>
  <si>
    <t>BRUNO INACIO DE SOUSA GONCALVES</t>
  </si>
  <si>
    <t>15/05/2025</t>
  </si>
  <si>
    <t>10/01/2026</t>
  </si>
  <si>
    <t>0064.8000.035767.67-0</t>
  </si>
  <si>
    <t>ANA JULIA QUINTILIANO PAES</t>
  </si>
  <si>
    <t>0064.8000.059036.33-1</t>
  </si>
  <si>
    <t>IASMIN GONZAGA DO PRADO LOPES</t>
  </si>
  <si>
    <t>19/01/2026</t>
  </si>
  <si>
    <t>25/03/2025</t>
  </si>
  <si>
    <t>0064.8000.158776.31-7</t>
  </si>
  <si>
    <t>MAIA NOBRE ROSA</t>
  </si>
  <si>
    <t>0064.7312.000150.10-0</t>
  </si>
  <si>
    <t>GEOVANI JUNIO DE SOUSA SILVA</t>
  </si>
  <si>
    <t>21/10/2026</t>
  </si>
  <si>
    <t>0064.8000.158776.32-5</t>
  </si>
  <si>
    <t>JASMIM NOBRE ROSA</t>
  </si>
  <si>
    <t>18/11/2026</t>
  </si>
  <si>
    <t>19/09/2026</t>
  </si>
  <si>
    <t>0064.0556.000353.10-5</t>
  </si>
  <si>
    <t>CAIO GUIMARAES DIAS</t>
  </si>
  <si>
    <t>0064.8000.072147.67-2</t>
  </si>
  <si>
    <t>JORGE FRITZ FREITAS MOHN</t>
  </si>
  <si>
    <t>24/08/2027</t>
  </si>
  <si>
    <t>0064.0317.016478.67-7</t>
  </si>
  <si>
    <t>ARTUR ROSA E SILVA RAMOS</t>
  </si>
  <si>
    <t>25/12/2025</t>
  </si>
  <si>
    <t>26/10/2025</t>
  </si>
  <si>
    <t>29/04/2025</t>
  </si>
  <si>
    <t>0064.8000.061963.00-7</t>
  </si>
  <si>
    <t>KAUA ALVARINO SOUZA SIMOES</t>
  </si>
  <si>
    <t>0064.8000.055255.00-4</t>
  </si>
  <si>
    <t>DHENNIFER LEINY GOMES RODRIGUES</t>
  </si>
  <si>
    <t>0064.0924.000701.10-0</t>
  </si>
  <si>
    <t>JOAO PEDRO BELARMINO LEITE</t>
  </si>
  <si>
    <t>24/02/2025</t>
  </si>
  <si>
    <t>15/04/2027</t>
  </si>
  <si>
    <t>20/04/2026</t>
  </si>
  <si>
    <t>0064.8000.381970.67-5</t>
  </si>
  <si>
    <t>HENRIQUE PORTELA CARVALHO</t>
  </si>
  <si>
    <t>23/11/2025</t>
  </si>
  <si>
    <t>21/03/2026</t>
  </si>
  <si>
    <t>20/01/2026</t>
  </si>
  <si>
    <t>0064.8000.410834.00-2</t>
  </si>
  <si>
    <t>DAVI LUCCA COSTA BORGES</t>
  </si>
  <si>
    <t>0064.0317.003517.10-5</t>
  </si>
  <si>
    <t>SAMUEL PEREIRA CROSARA</t>
  </si>
  <si>
    <t>13/02/2026</t>
  </si>
  <si>
    <t>12/08/2026</t>
  </si>
  <si>
    <t>10/12/2026</t>
  </si>
  <si>
    <t>15/12/2025</t>
  </si>
  <si>
    <t>16/10/2025</t>
  </si>
  <si>
    <t>0064.8000.421845.00-0</t>
  </si>
  <si>
    <t>GABRIEL ALVES DE SANTANA REGIS</t>
  </si>
  <si>
    <t>0064.8000.400787.00-1</t>
  </si>
  <si>
    <t>JOAO MIGUEL FREIRE COSTA</t>
  </si>
  <si>
    <t>24/03/2026</t>
  </si>
  <si>
    <t>25/09/2025</t>
  </si>
  <si>
    <t>0064.8000.054870.68-6</t>
  </si>
  <si>
    <t>ANNA LAURA MENDES NUNES VIEIRA</t>
  </si>
  <si>
    <t>0064.8000.050086.67-0</t>
  </si>
  <si>
    <t>MARIAH NUNES COSTA</t>
  </si>
  <si>
    <t>0994.2135.535869.10-5</t>
  </si>
  <si>
    <t>ALVARO SA BORGES JUKEMURA</t>
  </si>
  <si>
    <t>0064.0621.009265.31-8</t>
  </si>
  <si>
    <t>RAFAELA FERREIRA REZENDE ROCHA</t>
  </si>
  <si>
    <t>25/02/2028</t>
  </si>
  <si>
    <t>0064.8000.400493.00-8</t>
  </si>
  <si>
    <t>CARLOS EDUARDO APOLLO RODRIGUES DE ARAUJO PINHEIRO</t>
  </si>
  <si>
    <t>20/06/2028</t>
  </si>
  <si>
    <t>0064.8000.157369.00-9</t>
  </si>
  <si>
    <t>JOAO GABRIEL GOMIDES DA SILVA ROCHA</t>
  </si>
  <si>
    <t>0064.8000.026064.10-7</t>
  </si>
  <si>
    <t>DAVI CAVALIERE ECHEGARAY</t>
  </si>
  <si>
    <t>15/07/2025</t>
  </si>
  <si>
    <t>0064.8000.382178.30-4</t>
  </si>
  <si>
    <t>LIZ TELES DE QUEIROZ</t>
  </si>
  <si>
    <t>0064.0317.030775.67-5</t>
  </si>
  <si>
    <t>SARA FERNANDES MELO</t>
  </si>
  <si>
    <t>0064.8000.053319.10-2</t>
  </si>
  <si>
    <t>WILLIAM VIEIRA CINTRA</t>
  </si>
  <si>
    <t>0064.8000.014383.72-5</t>
  </si>
  <si>
    <t>JOSE DE PAIVA SARMENTO</t>
  </si>
  <si>
    <t>0064.8000.397912.10-6</t>
  </si>
  <si>
    <t>LUIZ CAETANO LIMA THEISS</t>
  </si>
  <si>
    <t>23/09/2026</t>
  </si>
  <si>
    <t>0064.8000.392334.00-7</t>
  </si>
  <si>
    <t>YURI EVANGELISTA SILVA</t>
  </si>
  <si>
    <t>17/01/2027</t>
  </si>
  <si>
    <t>0064.8000.130804.00-6</t>
  </si>
  <si>
    <t>LORENZO GREGORIO NOGUEIRA ALVES</t>
  </si>
  <si>
    <t>16/05/2025</t>
  </si>
  <si>
    <t>13/09/2025</t>
  </si>
  <si>
    <t>10/07/2026</t>
  </si>
  <si>
    <t>PEI Semanal</t>
  </si>
  <si>
    <t>Solicitado</t>
  </si>
  <si>
    <t>0064.0273.000362.10-5</t>
  </si>
  <si>
    <t>JOAO FRANCISCO OLIVEIRA LEAO</t>
  </si>
  <si>
    <t>05/02/2027</t>
  </si>
  <si>
    <t>0064.8000.047951.10-2</t>
  </si>
  <si>
    <t>GABRIEL GODOY SILVA</t>
  </si>
  <si>
    <t>18/06/2025</t>
  </si>
  <si>
    <t>19/04/2025</t>
  </si>
  <si>
    <t>0064.8000.079924.70-4</t>
  </si>
  <si>
    <t>HECTOR VIEIRA DE OLIVEIRA</t>
  </si>
  <si>
    <t>16/09/2026</t>
  </si>
  <si>
    <t>0064.5647.000100.31-7</t>
  </si>
  <si>
    <t>MARINA MARTINS GRACELLI</t>
  </si>
  <si>
    <t>0064.8000.205614.30-6</t>
  </si>
  <si>
    <t>MELISSA BORGES SABINO MARRA</t>
  </si>
  <si>
    <t>0064.0317.003394.10-0</t>
  </si>
  <si>
    <t>ARTHUR BEZERRA GENARO</t>
  </si>
  <si>
    <t>07/04/2026</t>
  </si>
  <si>
    <t>05/08/2026</t>
  </si>
  <si>
    <t>0064.8000.376555.00-2</t>
  </si>
  <si>
    <t>ARTHUR SANTOS NUNES</t>
  </si>
  <si>
    <t>28/07/2026</t>
  </si>
  <si>
    <t>0064.5870.000055.30-0</t>
  </si>
  <si>
    <t>ANA LUISA LUDOVICO ALVES TEIXEIRA</t>
  </si>
  <si>
    <t>18/04/2025</t>
  </si>
  <si>
    <t>0064.8000.396025.00-9</t>
  </si>
  <si>
    <t>EMILY PIETRA SILVA RODRIGUES</t>
  </si>
  <si>
    <t>31/05/2027</t>
  </si>
  <si>
    <t>0064.8000.156954.00-5</t>
  </si>
  <si>
    <t>GAEL DANTAS RAMALHO</t>
  </si>
  <si>
    <t>0064.8000.079924.73-9</t>
  </si>
  <si>
    <t>CARLOS EDUARDO DE OLIVEIRA PAULINO</t>
  </si>
  <si>
    <t>0064.8000.155695.00-6</t>
  </si>
  <si>
    <t>LUIS AUGUSTO GONCALVES SILVA</t>
  </si>
  <si>
    <t>11/11/2026</t>
  </si>
  <si>
    <t>0064.8000.036939.10-6</t>
  </si>
  <si>
    <t>CAIO VICTOR AFONSO DA SILVA</t>
  </si>
  <si>
    <t>26/11/2025</t>
  </si>
  <si>
    <t>0064.0317.024622.00-5</t>
  </si>
  <si>
    <t>JOSE BENICIO ALVES VIEIRA</t>
  </si>
  <si>
    <t>07/05/2027</t>
  </si>
  <si>
    <t>30/06/2028</t>
  </si>
  <si>
    <t>08/11/2026</t>
  </si>
  <si>
    <t>18/01/2026</t>
  </si>
  <si>
    <t>0064.8000.035869.10-4</t>
  </si>
  <si>
    <t>RENATO DUTRA LIMA FILHO</t>
  </si>
  <si>
    <t>17/06/2025</t>
  </si>
  <si>
    <t>0064.8000.401088.10-7</t>
  </si>
  <si>
    <t>BENJAMIM BAIA GONCALVES VELOZO</t>
  </si>
  <si>
    <t>03/04/2028</t>
  </si>
  <si>
    <t>0064.8000.382453.00-3</t>
  </si>
  <si>
    <t>THALLES OLIVEIRA GOMES CAPARROSA</t>
  </si>
  <si>
    <t>26/06/2026</t>
  </si>
  <si>
    <t>0064.8000.401349.00-8</t>
  </si>
  <si>
    <t>CECILIA SANTOS OLIVEIRA PINTO</t>
  </si>
  <si>
    <t>0064.0943.002789.10-9</t>
  </si>
  <si>
    <t>VICTOR GABRIEL BELMIRO NEVES</t>
  </si>
  <si>
    <t>26/01/2026</t>
  </si>
  <si>
    <t>0064.8000.063068.70-6</t>
  </si>
  <si>
    <t>ARTHUR RESENDE ROCHA</t>
  </si>
  <si>
    <t>27/02/2026</t>
  </si>
  <si>
    <t>0064.9999.012809.10-7</t>
  </si>
  <si>
    <t>MIGUEL DE MORAIS MORATO</t>
  </si>
  <si>
    <t>25/08/2028</t>
  </si>
  <si>
    <t>0064.0317.020587.10-8</t>
  </si>
  <si>
    <t>NICOLAS VIEIRA LIMA DE CASTRO MELO</t>
  </si>
  <si>
    <t>31/08/2026</t>
  </si>
  <si>
    <t>0064.8000.413347.00-5</t>
  </si>
  <si>
    <t>JOAO PEDRO LUIZ DOS SANTOS</t>
  </si>
  <si>
    <t>04/03/2027</t>
  </si>
  <si>
    <t>13/08/2025</t>
  </si>
  <si>
    <t>14/06/2025</t>
  </si>
  <si>
    <t>0064.9999.000010.10-9</t>
  </si>
  <si>
    <t>MIGUEL MARQUES SPERANDIO</t>
  </si>
  <si>
    <t>22/10/2026</t>
  </si>
  <si>
    <t>0064.8000.381970.00-4</t>
  </si>
  <si>
    <t>DANIEL PORTELA CARVALHO</t>
  </si>
  <si>
    <t>23/10/2025</t>
  </si>
  <si>
    <t>24/08/2025</t>
  </si>
  <si>
    <t>0064.8000.159985.00-9</t>
  </si>
  <si>
    <t>HELENA DE MORAIS SARAIVA</t>
  </si>
  <si>
    <t>0064.8000.125942.00-5</t>
  </si>
  <si>
    <t>LUCAS GONCALVES DE MORAIS</t>
  </si>
  <si>
    <t>09/06/2025</t>
  </si>
  <si>
    <t>02/10/2026</t>
  </si>
  <si>
    <t>04/02/2026</t>
  </si>
  <si>
    <t>18/03/2025</t>
  </si>
  <si>
    <t>0064.9999.033526.10-4</t>
  </si>
  <si>
    <t>MATIAS PANAZZOLLO BELFORTE LICIO</t>
  </si>
  <si>
    <t>0064.8000.078407.30-7</t>
  </si>
  <si>
    <t>HELENA REIS CARDOSO SANTANA</t>
  </si>
  <si>
    <t>01/12/2026</t>
  </si>
  <si>
    <t>03/08/2026</t>
  </si>
  <si>
    <t>04/06/2026</t>
  </si>
  <si>
    <t>0064.9999.025186.10-3</t>
  </si>
  <si>
    <t>ARTHUR RODRIGUES BARBOSA</t>
  </si>
  <si>
    <t>06/04/2026</t>
  </si>
  <si>
    <t>0064.8000.385257.00-0</t>
  </si>
  <si>
    <t>GABRIEL BARROS PIMENTEL</t>
  </si>
  <si>
    <t>0064.8000.121484.11-8</t>
  </si>
  <si>
    <t>GABRIEL CANUTO OLIVEIRA</t>
  </si>
  <si>
    <t>04/01/2026</t>
  </si>
  <si>
    <t>0064.8000.418052.30-5</t>
  </si>
  <si>
    <t>ANA LYIS NUNES MARTINS</t>
  </si>
  <si>
    <t>26/11/2027</t>
  </si>
  <si>
    <t>0064.8000.109701.10-4</t>
  </si>
  <si>
    <t>MIGUEL FERREIRA NEIVA</t>
  </si>
  <si>
    <t>0064.8000.404973.00-4</t>
  </si>
  <si>
    <t>JOSE MIGUEL CASTRO JUBE</t>
  </si>
  <si>
    <t>0064.9999.006596.10-5</t>
  </si>
  <si>
    <t>ANTONIO MARTINS DE SANTANA RIBEIRO</t>
  </si>
  <si>
    <t>22/04/2027</t>
  </si>
  <si>
    <t>0064.8000.385751.00-5</t>
  </si>
  <si>
    <t>HEITOR RESENDE LIGORIO</t>
  </si>
  <si>
    <t>06/01/2028</t>
  </si>
  <si>
    <t>0064.8000.042438.30-0</t>
  </si>
  <si>
    <t>ANA LUIZA WAHNON BONFIM</t>
  </si>
  <si>
    <t>0064.8000.102538.00-3</t>
  </si>
  <si>
    <t>ALBERTO POSSE MARTINS FINOTTI</t>
  </si>
  <si>
    <t>23/03/2025</t>
  </si>
  <si>
    <t>0064.8000.147336.30-2</t>
  </si>
  <si>
    <t>LIZ CORDEIRO RIBEIRO RODRIGUES</t>
  </si>
  <si>
    <t>16/01/2026</t>
  </si>
  <si>
    <t>0064.8000.011990.30-2</t>
  </si>
  <si>
    <t>ALICIA MARIA SAMPAIO OLIVIERI</t>
  </si>
  <si>
    <t>0064.1340.000085.10-7</t>
  </si>
  <si>
    <t>ABNER DE OLIVEIRA MACIEL</t>
  </si>
  <si>
    <t>0064.9999.006833.97-2</t>
  </si>
  <si>
    <t>BRUNNO DAVI SAMPAIO SOUZA DOS REIS</t>
  </si>
  <si>
    <t>29/10/2026</t>
  </si>
  <si>
    <t>0064.4193.000001.10-2</t>
  </si>
  <si>
    <t>ADRIEL KALLED CAMPOS NEVES</t>
  </si>
  <si>
    <t>02/01/2028</t>
  </si>
  <si>
    <t>0064.8000.420972.00-9</t>
  </si>
  <si>
    <t>LUCA MESQUITA MARTINS</t>
  </si>
  <si>
    <t>12/12/2028</t>
  </si>
  <si>
    <t>0064.8000.128281.10-7</t>
  </si>
  <si>
    <t>LORENZO ALVES COSER</t>
  </si>
  <si>
    <t>0064.9999.000729.00-6</t>
  </si>
  <si>
    <t>GEORGELLIS MARTINS DA COSTA</t>
  </si>
  <si>
    <t>22/05/2026</t>
  </si>
  <si>
    <t>0064.8000.145332.00-8</t>
  </si>
  <si>
    <t>ARTHUR FARAH SILVEIRA LEITE</t>
  </si>
  <si>
    <t>13/02/2029</t>
  </si>
  <si>
    <t>11/10/2029</t>
  </si>
  <si>
    <t>16/10/2028</t>
  </si>
  <si>
    <t>30/04/2026</t>
  </si>
  <si>
    <t>04/07/2025</t>
  </si>
  <si>
    <t>27/10/2026</t>
  </si>
  <si>
    <t>0064.8000.397964.67-0</t>
  </si>
  <si>
    <t>LORENZO GOMES MOURA</t>
  </si>
  <si>
    <t>28/10/2026</t>
  </si>
  <si>
    <t>0064.8000.376632.00-7</t>
  </si>
  <si>
    <t>SAMUEL FREITAS CABRAL</t>
  </si>
  <si>
    <t>0064.8000.374755.00-4</t>
  </si>
  <si>
    <t>GAEL NOGUEIRA VOGEL</t>
  </si>
  <si>
    <t>0064.8000.015150.68-6</t>
  </si>
  <si>
    <t>HUGO MENDONCA SANTANA</t>
  </si>
  <si>
    <t>0064.8000.102378.00-6</t>
  </si>
  <si>
    <t>VALENTINA FERREIRA DOMINGOS CARDOSO</t>
  </si>
  <si>
    <t>11/04/2026</t>
  </si>
  <si>
    <t>10/02/2026</t>
  </si>
  <si>
    <t>27/09/2026</t>
  </si>
  <si>
    <t>0064.8000.380049.00-0</t>
  </si>
  <si>
    <t>LUCA DIAS DE MOURA</t>
  </si>
  <si>
    <t>0064.1066.002219.30-0</t>
  </si>
  <si>
    <t>LAURA SERBETO MEDINA LIMA</t>
  </si>
  <si>
    <t>06/07/2025</t>
  </si>
  <si>
    <t>0064.8000.394271.00-2</t>
  </si>
  <si>
    <t>HENRIQUE FERNANDES MACHADO</t>
  </si>
  <si>
    <t>20/04/2025</t>
  </si>
  <si>
    <t>0064.8000.045829.30-0</t>
  </si>
  <si>
    <t>MARIA PAULA MAIA MARCORIO</t>
  </si>
  <si>
    <t>22/07/2026</t>
  </si>
  <si>
    <t>0064.8000.382550.11-4</t>
  </si>
  <si>
    <t>DAVI SILVA FERRAZ ALVES</t>
  </si>
  <si>
    <t>0064.3830.000149.10-0</t>
  </si>
  <si>
    <t>ARTHUR PAES LANDIM E SILVA</t>
  </si>
  <si>
    <t>0064.8000.008190.68-6</t>
  </si>
  <si>
    <t>SHIRLEY PEREIRA DE CARVALHO</t>
  </si>
  <si>
    <t>0064.8000.150969.10-8</t>
  </si>
  <si>
    <t>DAVI VIEIRA DE BARROS</t>
  </si>
  <si>
    <t>0064.8000.413667.30-1</t>
  </si>
  <si>
    <t>LIV LIMA COSTA</t>
  </si>
  <si>
    <t>13/04/2026</t>
  </si>
  <si>
    <t>0064.8000.386244.10-7</t>
  </si>
  <si>
    <t>PEDRO GETULIO MOREIRA DE MELO</t>
  </si>
  <si>
    <t>0064.8982.000002.10-6</t>
  </si>
  <si>
    <t>BERNARDO DE SIQUEIRA LEAL</t>
  </si>
  <si>
    <t>0064.8000.381503.00-7</t>
  </si>
  <si>
    <t>JOAO VALENTIM BARROS NOGUEIRA</t>
  </si>
  <si>
    <t>0064.8000.053101.10-7</t>
  </si>
  <si>
    <t>JOAO GABRIEL VILACA ARAUJO</t>
  </si>
  <si>
    <t>0970.0022.006833.91-9</t>
  </si>
  <si>
    <t>LUCA MARTINS ALMEIDA</t>
  </si>
  <si>
    <t>0064.6429.000001.11-9</t>
  </si>
  <si>
    <t>RAFAEL MESQUITA BENTO FERREIRA</t>
  </si>
  <si>
    <t>0064.0317.001441.10-1</t>
  </si>
  <si>
    <t>MIGUEL CARNEIRO DIONIZIO ALVES TORMIN</t>
  </si>
  <si>
    <t>18/12/2025</t>
  </si>
  <si>
    <t>0064.8000.387821.00-0</t>
  </si>
  <si>
    <t>TOMAZ SILVESTRE DURAO</t>
  </si>
  <si>
    <t>0064.7312.000125.30-0</t>
  </si>
  <si>
    <t>KALEBE OLIVEIRA DOS SANTOS</t>
  </si>
  <si>
    <t>22/01/2026</t>
  </si>
  <si>
    <t>0064.8000.140730.00-5</t>
  </si>
  <si>
    <t>LUCAS ARANHA ALVES</t>
  </si>
  <si>
    <t>21/04/2026</t>
  </si>
  <si>
    <t>22/12/2025</t>
  </si>
  <si>
    <t>20/02/2026</t>
  </si>
  <si>
    <t>0064.8000.414442.00-1</t>
  </si>
  <si>
    <t>BENJAMIN DOS SANTOS PEREIRA</t>
  </si>
  <si>
    <t>08/04/2025</t>
  </si>
  <si>
    <t>04/12/2025</t>
  </si>
  <si>
    <t>30/03/2026</t>
  </si>
  <si>
    <t>0064.8000.156042.10-3</t>
  </si>
  <si>
    <t>DAVI MAGALHAES BORGES</t>
  </si>
  <si>
    <t>30/08/2027</t>
  </si>
  <si>
    <t>0064.8000.390379.00-3</t>
  </si>
  <si>
    <t>BENTO CHAGAS BRITO</t>
  </si>
  <si>
    <t>0064.8000.140548.00-2</t>
  </si>
  <si>
    <t>LAURA FERNANDA ALVES VIEIRA</t>
  </si>
  <si>
    <t>17/08/2028</t>
  </si>
  <si>
    <t>21/12/2027</t>
  </si>
  <si>
    <t>22/10/2027</t>
  </si>
  <si>
    <t>0064.8000.098534.30-4</t>
  </si>
  <si>
    <t>ANNA NAYLA BARBOSA AMAZONAS</t>
  </si>
  <si>
    <t>0064.2895.000048.10-9</t>
  </si>
  <si>
    <t>LORENZO MORIS AFONSO SILVA</t>
  </si>
  <si>
    <t>05/03/2027</t>
  </si>
  <si>
    <t>14/05/2025</t>
  </si>
  <si>
    <t>0064.3879.000810.00-4</t>
  </si>
  <si>
    <t>JULIA DE SOUZA VAZ CALACA</t>
  </si>
  <si>
    <t>02/03/2026</t>
  </si>
  <si>
    <t>0064.8000.417489.10-6</t>
  </si>
  <si>
    <t>VICTOR ALEXANDRE SILVA FERREIRA</t>
  </si>
  <si>
    <t>04/08/2026</t>
  </si>
  <si>
    <t>0064.5738.000001.11-1</t>
  </si>
  <si>
    <t>FELIPE OLIVEIRA VEIGA</t>
  </si>
  <si>
    <t>07/05/2025</t>
  </si>
  <si>
    <t>0064.9117.004355.30-0</t>
  </si>
  <si>
    <t>JULLIA ALVES DE CASTRO</t>
  </si>
  <si>
    <t>0064.8000.411509.00-8</t>
  </si>
  <si>
    <t>MARIA CECILIA SOARES SERRANO DOS SANTOS SILVA</t>
  </si>
  <si>
    <t>14/04/2025</t>
  </si>
  <si>
    <t>12/08/2025</t>
  </si>
  <si>
    <t>29/05/2025</t>
  </si>
  <si>
    <t>0064.8000.164116.10-2</t>
  </si>
  <si>
    <t>MATEUS GONTIJO ROCHA</t>
  </si>
  <si>
    <t>07/02/2027</t>
  </si>
  <si>
    <t>0064.8000.123577.00-8</t>
  </si>
  <si>
    <t>GUSTAVO HENRIQUE SILVA</t>
  </si>
  <si>
    <t>0064.0317.011904.67-8</t>
  </si>
  <si>
    <t>ENZO GABRIEL OLIVEIRA DE ALMEIDA</t>
  </si>
  <si>
    <t>23/08/2025</t>
  </si>
  <si>
    <t>22/10/2025</t>
  </si>
  <si>
    <t>25/04/2025</t>
  </si>
  <si>
    <t>0064.8000.144940.10-1</t>
  </si>
  <si>
    <t>JOAO LUCAS NAZARO SOUSA</t>
  </si>
  <si>
    <t>0064.9020.000001.10-8</t>
  </si>
  <si>
    <t>RAFAEL MACEDO DA SILVEIRA</t>
  </si>
  <si>
    <t>13/06/2025</t>
  </si>
  <si>
    <t>0994.2174.524784.30-9</t>
  </si>
  <si>
    <t>ANA BEATRIZ RESENDE DE PAIVA SILVA</t>
  </si>
  <si>
    <t>0064.0317.012517.10-4</t>
  </si>
  <si>
    <t>BENICIO MOREIRA MORAIS</t>
  </si>
  <si>
    <t>0064.8000.405245.10-0</t>
  </si>
  <si>
    <t>RAFAEL COELHO MARINHO</t>
  </si>
  <si>
    <t>0064.8000.097797.31-0</t>
  </si>
  <si>
    <t>HELOISA FERREIRA PACHECO LOPES DIAS</t>
  </si>
  <si>
    <t>0064.0317.010222.30-1</t>
  </si>
  <si>
    <t>LUISA CAVALCANTE LANDIM DE SOUSA</t>
  </si>
  <si>
    <t>0064.3134.000232.30-8</t>
  </si>
  <si>
    <t>ISABELLA LEAO FAGUNDES</t>
  </si>
  <si>
    <t>0064.8000.055305.67-2</t>
  </si>
  <si>
    <t>MARIA EDUARDA GALON DE MENEZES</t>
  </si>
  <si>
    <t>0064.8000.374718.00-1</t>
  </si>
  <si>
    <t>ISIS ROCHA CARNEIRO DIONIZIO</t>
  </si>
  <si>
    <t>27/08/2025</t>
  </si>
  <si>
    <t>0064.6281.000001.30-0</t>
  </si>
  <si>
    <t>JULIA NASCIMENTO GONCALVES</t>
  </si>
  <si>
    <t>24/05/2025</t>
  </si>
  <si>
    <t>02/07/2025</t>
  </si>
  <si>
    <t>0064.8000.055300.10-7</t>
  </si>
  <si>
    <t>RAFAEL FREIRE NOBREGA</t>
  </si>
  <si>
    <t>0064.8318.000013.10-8</t>
  </si>
  <si>
    <t>SAULO GUIMARAES DE MOURA</t>
  </si>
  <si>
    <t>0064.8000.410872.00-1</t>
  </si>
  <si>
    <t>SAMANTHA ALVES DE MORAIS</t>
  </si>
  <si>
    <t>0064.0317.032091.10-2</t>
  </si>
  <si>
    <t>GUSTAVO CORDEIRO FARIA</t>
  </si>
  <si>
    <t>0064.8000.398127.00-3</t>
  </si>
  <si>
    <t>ISAQUE ARAUJO DIAS DA SILVA</t>
  </si>
  <si>
    <t>0064.0317.004510.10-4</t>
  </si>
  <si>
    <t>ARTHUR RODRIGUES E MENDONCA</t>
  </si>
  <si>
    <t>25/04/2026</t>
  </si>
  <si>
    <t>11/10/2028</t>
  </si>
  <si>
    <t>0064.8000.231527.00-8</t>
  </si>
  <si>
    <t>LAURA NUNES VIEIRA</t>
  </si>
  <si>
    <t>0064.5647.000048.30-7</t>
  </si>
  <si>
    <t>ANA CAROLINE DE SANTANA</t>
  </si>
  <si>
    <t>0064.0671.001395.10-3</t>
  </si>
  <si>
    <t>ARTHUR AVELINO QUINTANILHA</t>
  </si>
  <si>
    <t>12/05/2026</t>
  </si>
  <si>
    <t>13/03/2026</t>
  </si>
  <si>
    <t>0064.0671.001395.30-8</t>
  </si>
  <si>
    <t>ISIS MARIA AVELINO QUINTANILHA</t>
  </si>
  <si>
    <t>0064.6738.000001.11-7</t>
  </si>
  <si>
    <t>BENICIO GOMES MEIRELES DE OLIVEIRA</t>
  </si>
  <si>
    <t>0064.6738.000001.10-9</t>
  </si>
  <si>
    <t>CARLOS AUGUSTO GOMES MEIRELES DE OLIVEIRA</t>
  </si>
  <si>
    <t>0064.8000.393229.00-2</t>
  </si>
  <si>
    <t>LIZ JORDANA SANTOS ZIOLKOWSKI</t>
  </si>
  <si>
    <t>0064.8000.414865.30-1</t>
  </si>
  <si>
    <t>AURORA RODRIGUES MELO</t>
  </si>
  <si>
    <t>0064.9999.032056.30-9</t>
  </si>
  <si>
    <t>AYLLA GABRIELA ANDRADE MORAES</t>
  </si>
  <si>
    <t>0064.8000.101196.30-3</t>
  </si>
  <si>
    <t>EDUARDA FERREIRA BRANDAO</t>
  </si>
  <si>
    <t>0064.8000.422423.00-2</t>
  </si>
  <si>
    <t>RENAN SANTOS RODRIGUES FILHO</t>
  </si>
  <si>
    <t>13/06/2028</t>
  </si>
  <si>
    <t>04/04/2030</t>
  </si>
  <si>
    <t>0994.1885.505293.10-3</t>
  </si>
  <si>
    <t>HEITOR LUCINA MATOS AMORIM</t>
  </si>
  <si>
    <t>0064.8000.384328.30-3</t>
  </si>
  <si>
    <t>JULIA ALVES SILVA</t>
  </si>
  <si>
    <t>0064.8000.397762.00-7</t>
  </si>
  <si>
    <t>DAVI FELIX LOPES</t>
  </si>
  <si>
    <t>0064.0924.000716.11-6</t>
  </si>
  <si>
    <t>FELIPE FOLLY FARIA SEABRA</t>
  </si>
  <si>
    <t>0064.0621.003088.10-4</t>
  </si>
  <si>
    <t>JOAO ANTONIO DUARTE RIBEIRO</t>
  </si>
  <si>
    <t>02/07/2026</t>
  </si>
  <si>
    <t>0064.5525.000001.30-3</t>
  </si>
  <si>
    <t>MIGUEL DE CARVALHO FARIA</t>
  </si>
  <si>
    <t>0064.8000.101897.00-0</t>
  </si>
  <si>
    <t>LAURA LOURENCO SANTIAGO</t>
  </si>
  <si>
    <t>0064.8000.015850.10-6</t>
  </si>
  <si>
    <t>JOSE EDUARDO FARIA NETO</t>
  </si>
  <si>
    <t>30/07/2027</t>
  </si>
  <si>
    <t>0064.8000.039739.67-1</t>
  </si>
  <si>
    <t>HELENA NAVES BORGES SANTOS</t>
  </si>
  <si>
    <t>26/11/2026</t>
  </si>
  <si>
    <t>0064.5932.000002.10-3</t>
  </si>
  <si>
    <t>ENZO DANIEL LOPES</t>
  </si>
  <si>
    <t>21/12/2026</t>
  </si>
  <si>
    <t>29/01/2031</t>
  </si>
  <si>
    <t>18/08/2027</t>
  </si>
  <si>
    <t>28/08/2025</t>
  </si>
  <si>
    <t>0064.8000.395454.67-4</t>
  </si>
  <si>
    <t>LAURA RAPHAELLA BEZERRA LIMA</t>
  </si>
  <si>
    <t>0064.9999.014745.11-4</t>
  </si>
  <si>
    <t>MIGUEL PESSONI GIACON</t>
  </si>
  <si>
    <t>0064.9999.033539.10-9</t>
  </si>
  <si>
    <t>GABRIEL BATISTA JORGE MOREIRA</t>
  </si>
  <si>
    <t>12/04/2029</t>
  </si>
  <si>
    <t>27/06/2026</t>
  </si>
  <si>
    <t>23/04/2027</t>
  </si>
  <si>
    <t>18/10/2028</t>
  </si>
  <si>
    <t>0064.8000.112875.10-0</t>
  </si>
  <si>
    <t>RAUL PECANHA GUIMARAES</t>
  </si>
  <si>
    <t>0970.0022.006833.93-5</t>
  </si>
  <si>
    <t>DERIK MARTINS ALMEIDA</t>
  </si>
  <si>
    <t>17/08/2025</t>
  </si>
  <si>
    <t>0865.0004.527257.10-8</t>
  </si>
  <si>
    <t>THEO HENRIQUE RIBEIRO DE</t>
  </si>
  <si>
    <t>0064.8000.132788.00-8</t>
  </si>
  <si>
    <t>HELENA GOMES LUZ</t>
  </si>
  <si>
    <t>0064.8000.017306.10-1</t>
  </si>
  <si>
    <t>CAIO MARTINS FRANCA</t>
  </si>
  <si>
    <t>0994.2322.252750.30-2</t>
  </si>
  <si>
    <t>MANUELA VILAR BORGES</t>
  </si>
  <si>
    <t>0064.8000.108779.09-6</t>
  </si>
  <si>
    <t>DANIELA SOARES DE QUEIROZ MENDES</t>
  </si>
  <si>
    <t>0064.8000.144959.00-7</t>
  </si>
  <si>
    <t>LIS FRANCO DE ABREU</t>
  </si>
  <si>
    <t>0064.8000.108779.10-0</t>
  </si>
  <si>
    <t>CALEB QUEIROZ MENDES</t>
  </si>
  <si>
    <t>0064.8000.097144.00-6</t>
  </si>
  <si>
    <t>DAVI COSTA SILVA</t>
  </si>
  <si>
    <t>0064.8000.043342.00-4</t>
  </si>
  <si>
    <t>ARTHUR FAGUNDES SILVA</t>
  </si>
  <si>
    <t>0064.8000.383217.10-9</t>
  </si>
  <si>
    <t>FELIPE MORAES MARQUES</t>
  </si>
  <si>
    <t>0064.8000.097623.00-1</t>
  </si>
  <si>
    <t>DAVI CASTRO DINIZ</t>
  </si>
  <si>
    <t>0064.8000.093529.69-8</t>
  </si>
  <si>
    <t>ARTHUR ALVES MARCOS</t>
  </si>
  <si>
    <t>21/04/2025</t>
  </si>
  <si>
    <t>0064.8000.022751.10-0</t>
  </si>
  <si>
    <t>MATHEUS NUNES OLIVEIRA</t>
  </si>
  <si>
    <t>01/04/2027</t>
  </si>
  <si>
    <t>0064.8000.383561.00-4</t>
  </si>
  <si>
    <t>JOAO MIGUEL SILVEIRA DO NASCIMENTO</t>
  </si>
  <si>
    <t>0064.0621.003088.30-9</t>
  </si>
  <si>
    <t>ANA JULIA DUARTE RIBEIRO</t>
  </si>
  <si>
    <t>0064.8000.051363.00-7</t>
  </si>
  <si>
    <t>CAROLLINY SOUSA SANTOS</t>
  </si>
  <si>
    <t>0064.8000.423249.67-7</t>
  </si>
  <si>
    <t>LUIZ CARLOS ALVES PEDRAZA</t>
  </si>
  <si>
    <t>0064.0317.004505.10-0</t>
  </si>
  <si>
    <t>RAFAEL MOREIRA DE PINA CARVALHO</t>
  </si>
  <si>
    <t>0064.8000.143958.00-7</t>
  </si>
  <si>
    <t>GABRIEL PEIXOTO MARTINS</t>
  </si>
  <si>
    <t>0064.0489.000524.10-4</t>
  </si>
  <si>
    <t>ARTHUR HENRIQUE LAURINDO DA SILVA</t>
  </si>
  <si>
    <t>0064.8000.133718.10-0</t>
  </si>
  <si>
    <t>HEITOR SANTOS DE OLIVEIRA</t>
  </si>
  <si>
    <t>0064.8000.078056.68-7</t>
  </si>
  <si>
    <t>FRANCISCO PORTELA AGUIAR NETO</t>
  </si>
  <si>
    <t>03/05/2025</t>
  </si>
  <si>
    <t>24/12/2026</t>
  </si>
  <si>
    <t>0064.8000.084612.00-6</t>
  </si>
  <si>
    <t>HENRIQUE AZEVEDO GOMES</t>
  </si>
  <si>
    <t>0064.8000.132854.30-2</t>
  </si>
  <si>
    <t>MARIA FERNANDA LEVINDO DE OLIVEIRA ARAUJO MARQUES</t>
  </si>
  <si>
    <t>0064.0317.026532.10-0</t>
  </si>
  <si>
    <t>PEDRO LEANDRO VIEIRA SIMAS OLIVEIRA</t>
  </si>
  <si>
    <t>15/08/2027</t>
  </si>
  <si>
    <t>09/08/2028</t>
  </si>
  <si>
    <t>19/10/2026</t>
  </si>
  <si>
    <t>13/12/2027</t>
  </si>
  <si>
    <t>18/12/2026</t>
  </si>
  <si>
    <t>07/12/2028</t>
  </si>
  <si>
    <t>0064.8000.402079.10-1</t>
  </si>
  <si>
    <t>PEDRO ASSUNCAO MENDONCA</t>
  </si>
  <si>
    <t>22/08/2026</t>
  </si>
  <si>
    <t>0064.6439.000002.10-4</t>
  </si>
  <si>
    <t>JOAO LUCAS MOREIRA TEIXEIRA</t>
  </si>
  <si>
    <t>0064.9999.020570.10-0</t>
  </si>
  <si>
    <t>ANTHONY OLIVEIRA MOURA</t>
  </si>
  <si>
    <t>23/06/2026</t>
  </si>
  <si>
    <t>11/08/2028</t>
  </si>
  <si>
    <t>07/02/2029</t>
  </si>
  <si>
    <t>0064.8000.160605.11-7</t>
  </si>
  <si>
    <t>CALEBE AZEVEDO NASCIMENTO PEREIRA</t>
  </si>
  <si>
    <t>0064.0692.000874.11-6</t>
  </si>
  <si>
    <t>FELIPE BRANDSTETTER PRADO</t>
  </si>
  <si>
    <t>20/11/2025</t>
  </si>
  <si>
    <t>25/08/2027</t>
  </si>
  <si>
    <t>0064.8000.034085.30-4</t>
  </si>
  <si>
    <t>ANA CLARA CAVALCANTE CHAVES</t>
  </si>
  <si>
    <t>0064.8000.098747.00-6</t>
  </si>
  <si>
    <t>SAMUEL VALDEZ PEREIRA DE JESUS</t>
  </si>
  <si>
    <t>0064.8000.038892.00-0</t>
  </si>
  <si>
    <t>DANIEL EVANGELISTA DE MELO</t>
  </si>
  <si>
    <t>0064.8000.383394.00-0</t>
  </si>
  <si>
    <t>FELIPE DE MORAIS AZEVEDO</t>
  </si>
  <si>
    <t>0064.8000.094635.10-6</t>
  </si>
  <si>
    <t>LEONARDO CAETANO ALVARES MAGALHAES</t>
  </si>
  <si>
    <t>0064.8000.420211.00-8</t>
  </si>
  <si>
    <t>FRANCISCO CANEDO DE MACEDO RAMOS</t>
  </si>
  <si>
    <t>0064.8000.087257.00-2</t>
  </si>
  <si>
    <t>BERNARDO PIRES QUINTINO</t>
  </si>
  <si>
    <t>0064.8000.143275.67-8</t>
  </si>
  <si>
    <t>JOAO PEDRO ALVES LOPES</t>
  </si>
  <si>
    <t>0064.8000.416477.30-9</t>
  </si>
  <si>
    <t>MALU PELEJA LIMIRIO CAVALCANTE</t>
  </si>
  <si>
    <t>0064.0317.004124.10-7</t>
  </si>
  <si>
    <t>ARTHUR ROCHA MOTA</t>
  </si>
  <si>
    <t>11/04/2028</t>
  </si>
  <si>
    <t>0064.8000.396178.00-0</t>
  </si>
  <si>
    <t>GUSTAVO DE MORAIS AZEVEDO</t>
  </si>
  <si>
    <t>0064.8000.102226.10-9</t>
  </si>
  <si>
    <t>MATHEUS HENRIQUE FRAGAS DA SILVA SANTOS</t>
  </si>
  <si>
    <t>0064.8000.078011.11-0</t>
  </si>
  <si>
    <t>DAVI LUIZ MARTINS STRICKER</t>
  </si>
  <si>
    <t>0064.8000.015150.70-8</t>
  </si>
  <si>
    <t>ANDRE RODRIGUES DE MOURA</t>
  </si>
  <si>
    <t>22/09/2025</t>
  </si>
  <si>
    <t>16/11/2026</t>
  </si>
  <si>
    <t>0064.8000.032673.10-1</t>
  </si>
  <si>
    <t>JOAO LICE SOUTO MAGALHAES</t>
  </si>
  <si>
    <t>26/03/2025</t>
  </si>
  <si>
    <t>0064.0317.028722.10-1</t>
  </si>
  <si>
    <t>PEDRO LUCAS LEITE RAMOS</t>
  </si>
  <si>
    <t>0064.8000.141365.31-9</t>
  </si>
  <si>
    <t>ANTONELLA MARIA DOS SANTOS CARVALHO</t>
  </si>
  <si>
    <t>0064.8000.087348.00-8</t>
  </si>
  <si>
    <t>ISAAC GONZAGA RIBEIRO</t>
  </si>
  <si>
    <t>0064.8000.141365.30-0</t>
  </si>
  <si>
    <t>ISABELLA MARIA DOS SANTOS CARVALHO</t>
  </si>
  <si>
    <t>0064.8000.064399.10-2</t>
  </si>
  <si>
    <t>ALVARO CLETO VICENTE DE SIQUEIRA RIBEIRO</t>
  </si>
  <si>
    <t>0994.2196.256880.11-2</t>
  </si>
  <si>
    <t>LUCA DE ALMEIDA CARDOSO</t>
  </si>
  <si>
    <t>23/07/2025</t>
  </si>
  <si>
    <t>0064.8000.393570.10-3</t>
  </si>
  <si>
    <t>MIGUEL FELIPE REGO</t>
  </si>
  <si>
    <t>0064.0635.000200.10-8</t>
  </si>
  <si>
    <t>MIGUEL EVANGELISTA DOS SANTOS</t>
  </si>
  <si>
    <t>25/01/2026</t>
  </si>
  <si>
    <t>0064.3964.001005.30-8</t>
  </si>
  <si>
    <t>LUNA SOPHIA NUNES RIBEIRO</t>
  </si>
  <si>
    <t>28/02/2027</t>
  </si>
  <si>
    <t>31/10/2026</t>
  </si>
  <si>
    <t>0064.8000.398559.00-0</t>
  </si>
  <si>
    <t>GUILHERME PIRES DE SOUSA</t>
  </si>
  <si>
    <t>20/08/2026</t>
  </si>
  <si>
    <t>0064.8000.382371.00-7</t>
  </si>
  <si>
    <t>JOSE PEDRO MATEUS</t>
  </si>
  <si>
    <t>20/12/2026</t>
  </si>
  <si>
    <t>12/10/2025</t>
  </si>
  <si>
    <t>18/02/2027</t>
  </si>
  <si>
    <t>0064.8000.159109.00-4</t>
  </si>
  <si>
    <t>MANUELA ROCHA CARNEIRO DIONIZIO</t>
  </si>
  <si>
    <t>18/10/2026</t>
  </si>
  <si>
    <t>17/12/2026</t>
  </si>
  <si>
    <t>25/02/2025</t>
  </si>
  <si>
    <t>0064.5870.000055.31-9</t>
  </si>
  <si>
    <t>ISABELA MARIA LUDOVICO ALVES TEIXEIRA</t>
  </si>
  <si>
    <t>0064.8000.400954.00-5</t>
  </si>
  <si>
    <t>DOM PIERRE PAIVA RIOS</t>
  </si>
  <si>
    <t>0064.0273.000129.32-0</t>
  </si>
  <si>
    <t>ANA LUISA GOMES SANTOS</t>
  </si>
  <si>
    <t>0064.8000.401948.00-9</t>
  </si>
  <si>
    <t>HELENA ALVES BARBOSA</t>
  </si>
  <si>
    <t>01/11/2025</t>
  </si>
  <si>
    <t>0064.9999.000010.11-7</t>
  </si>
  <si>
    <t>DAVI MARQUES SPERANDIO</t>
  </si>
  <si>
    <t>0064.8000.040293.69-0</t>
  </si>
  <si>
    <t>MIGUEL CARLOS SANTOS SILVA</t>
  </si>
  <si>
    <t>0064.8000.388886.67-0</t>
  </si>
  <si>
    <t>ANTONIO MANOEL VIEIRA PEREIRA</t>
  </si>
  <si>
    <t>0064.8000.157287.00-2</t>
  </si>
  <si>
    <t>HEITOR NOVAIS CARDOSO</t>
  </si>
  <si>
    <t>0064.9999.028995.30-4</t>
  </si>
  <si>
    <t>MARIA JULIA PEREIRA MAMEDES</t>
  </si>
  <si>
    <t>0064.8000.055561.10-5</t>
  </si>
  <si>
    <t>JOAQUIM NEVES LINS</t>
  </si>
  <si>
    <t>28/02/2026</t>
  </si>
  <si>
    <t>0064.8000.110226.00-7</t>
  </si>
  <si>
    <t>PIETRO NORTON SILVA RIOS</t>
  </si>
  <si>
    <t>0064.9999.024724.30-6</t>
  </si>
  <si>
    <t>MANUELLA MAMEDES MATOS</t>
  </si>
  <si>
    <t>0064.1185.000005.10-0</t>
  </si>
  <si>
    <t>JOAO GABRIEL MARQUES VINHAL</t>
  </si>
  <si>
    <t>0064.5829.000986.11-5</t>
  </si>
  <si>
    <t>BENJAMIN ALVES DE LIMA YOSHIDA</t>
  </si>
  <si>
    <t>0064.8000.405897.00-0</t>
  </si>
  <si>
    <t>VALLENTINA NOGUEIRA FRANCA</t>
  </si>
  <si>
    <t>0064.8000.139191.00-7</t>
  </si>
  <si>
    <t>MIGUEL OLIVEIRA PORTO</t>
  </si>
  <si>
    <t>0064.8000.156283.30-5</t>
  </si>
  <si>
    <t>ISIS MARIA VILACA DARIS</t>
  </si>
  <si>
    <t>0064.8000.048116.10-0</t>
  </si>
  <si>
    <t>BERNARDO MACHADO DE ARAUJO</t>
  </si>
  <si>
    <t>0064.8000.242889.30-5</t>
  </si>
  <si>
    <t>ISABELLA CARVALHO SILVA</t>
  </si>
  <si>
    <t>0064.8000.146975.10-7</t>
  </si>
  <si>
    <t>DAVI LUCAS MESQUITA GOMES DOS SANTOS</t>
  </si>
  <si>
    <t>18/11/2025</t>
  </si>
  <si>
    <t>0064.8000.403712.67-3</t>
  </si>
  <si>
    <t>VITO ALONSO IACOVELO</t>
  </si>
  <si>
    <t>0064.8000.040293.71-1</t>
  </si>
  <si>
    <t>ARTHUR SANTOS SILVA</t>
  </si>
  <si>
    <t>09/02/2026</t>
  </si>
  <si>
    <t>0064.8000.408952.00-1</t>
  </si>
  <si>
    <t>NICOLAS OSCAR DELOSANDES</t>
  </si>
  <si>
    <t>0064.8000.015850.30-0</t>
  </si>
  <si>
    <t>MARIA LUIZA MOREIRA VIANA</t>
  </si>
  <si>
    <t>0064.8000.405789.00-2</t>
  </si>
  <si>
    <t>NICOLAS FELIX RODRIGUES</t>
  </si>
  <si>
    <t>0064.8000.407539.00-3</t>
  </si>
  <si>
    <t>LORENZO CAVALCANTE MENDES NERI</t>
  </si>
  <si>
    <t>0064.8000.099358.00-3</t>
  </si>
  <si>
    <t>DAVI LOPES COSTA</t>
  </si>
  <si>
    <t>0064.8000.088255.00-3</t>
  </si>
  <si>
    <t>JOAO MARCELO CAMPOS MODESTO</t>
  </si>
  <si>
    <t>0064.5870.000535.30-2</t>
  </si>
  <si>
    <t>ESTHER SOUZA FARIAS</t>
  </si>
  <si>
    <t>0064.0924.001913.10-1</t>
  </si>
  <si>
    <t>JOAO PAULO LACERDA FREITAS</t>
  </si>
  <si>
    <t>0064.8000.032783.69-1</t>
  </si>
  <si>
    <t>AMANDA RODRIGUES RIBEIRO NUNES</t>
  </si>
  <si>
    <t>19/06/2025</t>
  </si>
  <si>
    <t>0064.8000.029761.00-3</t>
  </si>
  <si>
    <t>PEDRO HENRIQUE ALVES DA SILVA</t>
  </si>
  <si>
    <t>0064.3782.000116.00-4</t>
  </si>
  <si>
    <t>THIAGO GOMES CARDOSO</t>
  </si>
  <si>
    <t>0064.8000.419913.00-2</t>
  </si>
  <si>
    <t>ARTHUR SOUSA CANDIDO</t>
  </si>
  <si>
    <t>24/04/2026</t>
  </si>
  <si>
    <t>0064.0333.000852.10-0</t>
  </si>
  <si>
    <t>BERNARDO CARDOSO DE LIMA</t>
  </si>
  <si>
    <t>0064.8000.097797.30-1</t>
  </si>
  <si>
    <t>GABRIELA FERREIRA PACHECO LOPES DIAS</t>
  </si>
  <si>
    <t>0064.8000.146629.11-0</t>
  </si>
  <si>
    <t>JOAO GUILHERME GOMES DO AMARAL</t>
  </si>
  <si>
    <t>0064.9117.001347.31-4</t>
  </si>
  <si>
    <t>ALANA GONCALVES ESTACIO</t>
  </si>
  <si>
    <t>0064.8000.149725.10-1</t>
  </si>
  <si>
    <t>PEDRO DE CASTRO SIQUEIRA SANTOS</t>
  </si>
  <si>
    <t>26/02/2025</t>
  </si>
  <si>
    <t>17/04/2027</t>
  </si>
  <si>
    <t>16/02/2027</t>
  </si>
  <si>
    <t>0064.8000.392963.00-4</t>
  </si>
  <si>
    <t>EDUARDO MIGUEL SILVA SOUSA</t>
  </si>
  <si>
    <t>0064.8000.053806.10-0</t>
  </si>
  <si>
    <t>HEITOR ANTINARELLI CASTRO</t>
  </si>
  <si>
    <t>0064.8000.125652.00-7</t>
  </si>
  <si>
    <t>LEONA LEAO KAMENACH CINTRA DE OLIVEIRA</t>
  </si>
  <si>
    <t>0064.3956.001366.10-5</t>
  </si>
  <si>
    <t>PAULO VICTOR CARNEIRO DE OLIVEIRA</t>
  </si>
  <si>
    <t>0064.8000.207298.00-2</t>
  </si>
  <si>
    <t>WILLIAM CAETANO TAVARES AGUIAR</t>
  </si>
  <si>
    <t>02/07/2027</t>
  </si>
  <si>
    <t>10/05/2027</t>
  </si>
  <si>
    <t>0064.0896.000988.10-9</t>
  </si>
  <si>
    <t>DAVI FERNANDO DE OLIVEIRA DIAS</t>
  </si>
  <si>
    <t>0064.8000.157720.00-8</t>
  </si>
  <si>
    <t>ALANA SOPHIA ROSA SALES</t>
  </si>
  <si>
    <t>0064.8000.018021.68-2</t>
  </si>
  <si>
    <t>GABRIEL SCHUCHT LIMA</t>
  </si>
  <si>
    <t>0064.8000.105030.30-2</t>
  </si>
  <si>
    <t>MARIANA LISBOA RAMALHO DE PAULA</t>
  </si>
  <si>
    <t>0029.1600.151006.73-5</t>
  </si>
  <si>
    <t>LUAN MATHEUS CYSNEIROS BARROS GOMES</t>
  </si>
  <si>
    <t>0029.1600.151006.75-1</t>
  </si>
  <si>
    <t>LUIS MIGUEL CYSNEIROS BARROS GOMES</t>
  </si>
  <si>
    <t>0064.0317.014541.67-3</t>
  </si>
  <si>
    <t>HEITOR MARIANO ROCHA</t>
  </si>
  <si>
    <t>0064.8000.057534.10-5</t>
  </si>
  <si>
    <t>BERNARDO ARAUJO DE SOUSA</t>
  </si>
  <si>
    <t>0064.8000.038733.00-9</t>
  </si>
  <si>
    <t>MAIRA ALVES RAMOS</t>
  </si>
  <si>
    <t>0064.8000.122352.67-3</t>
  </si>
  <si>
    <t>FELIPE MONTEIRO ZARDINI</t>
  </si>
  <si>
    <t>0064.9999.020187.10-1</t>
  </si>
  <si>
    <t>SAMUEL MOREIRA DA CRUZ COLUCCI</t>
  </si>
  <si>
    <t>18/08/2025</t>
  </si>
  <si>
    <t>25/08/2025</t>
  </si>
  <si>
    <t>0064.8000.397644.00-4</t>
  </si>
  <si>
    <t>GUILHERME GOMES FERREIRA GUIMARAES</t>
  </si>
  <si>
    <t>15/02/2027</t>
  </si>
  <si>
    <t>10/10/2025</t>
  </si>
  <si>
    <t>0064.8000.047357.68-5</t>
  </si>
  <si>
    <t>VICENTE SANTOS ASSUNCAO</t>
  </si>
  <si>
    <t>12/06/2028</t>
  </si>
  <si>
    <t>30/07/2030</t>
  </si>
  <si>
    <t>24/10/2025</t>
  </si>
  <si>
    <t>0064.9999.002384.10-3</t>
  </si>
  <si>
    <t>AZAFFE PORTO BRASAO</t>
  </si>
  <si>
    <t>0064.0317.020779.00-7</t>
  </si>
  <si>
    <t>DANIEL MENEZES COSTA</t>
  </si>
  <si>
    <t>0064.8000.057909.10-9</t>
  </si>
  <si>
    <t>JOAQUIM SEBBA PITALUGA SANTOS DA SILVA</t>
  </si>
  <si>
    <t>0064.0317.020797.11-0</t>
  </si>
  <si>
    <t>ENZO GABRIEL SANTOS OLIVEIRA PINTO</t>
  </si>
  <si>
    <t>0064.2994.000002.31-0</t>
  </si>
  <si>
    <t>EMANUELLY MOURA NASCIMENTO</t>
  </si>
  <si>
    <t>RAFAEL PEREIRA LUCAS BEZE</t>
  </si>
  <si>
    <t>0064.8000.142244.30-2</t>
  </si>
  <si>
    <t>MARIA EDUARDA MARTINS MOTA</t>
  </si>
  <si>
    <t>19/12/2025</t>
  </si>
  <si>
    <t>0064.8000.048960.73-3</t>
  </si>
  <si>
    <t>JORGE AUGUSTO MARQUES ZAGO</t>
  </si>
  <si>
    <t>25/02/2027</t>
  </si>
  <si>
    <t>0064.8000.058487.30-5</t>
  </si>
  <si>
    <t>MARIA CLARA MARQUES DOS SANTOS</t>
  </si>
  <si>
    <t>21/09/2025</t>
  </si>
  <si>
    <t>0064.8000.163966.00-5</t>
  </si>
  <si>
    <t>THEO CARVALHO RAMOS</t>
  </si>
  <si>
    <t>0064.8000.157991.10-9</t>
  </si>
  <si>
    <t>CARLOS BITTENCOURT DOS SANTOS FILHO</t>
  </si>
  <si>
    <t>0064.3055.000505.10-6</t>
  </si>
  <si>
    <t>YAGO HENRIQUE DE CASTRO LELES</t>
  </si>
  <si>
    <t>0064.8000.374633.10-3</t>
  </si>
  <si>
    <t>MIGUEL HENRIQUE FERREIRA SILVA</t>
  </si>
  <si>
    <t>0064.8000.392504.30-1</t>
  </si>
  <si>
    <t>LETICIA VILELA FERNANDES</t>
  </si>
  <si>
    <t>10/08/2025</t>
  </si>
  <si>
    <t>0064.1755.000044.10-2</t>
  </si>
  <si>
    <t>FERNANDO FERNANDES MENEZES DE CASTRO</t>
  </si>
  <si>
    <t>0064.0150.000382.30-5</t>
  </si>
  <si>
    <t>ISABELA RIBEIRO TORSTER</t>
  </si>
  <si>
    <t>0064.8000.109929.10-5</t>
  </si>
  <si>
    <t>GAEL MELO MONSEF</t>
  </si>
  <si>
    <t>0064.1055.001083.10-7</t>
  </si>
  <si>
    <t>GUILHERME DE SANTOS PIRETT VALADARES</t>
  </si>
  <si>
    <t>0064.0983.000028.30-4</t>
  </si>
  <si>
    <t>MANUELA DE AVILA DANTAS</t>
  </si>
  <si>
    <t>0064.8000.387689.10-2</t>
  </si>
  <si>
    <t>AUGUSTO DIAS GARCIA DOS SANTOS PIO</t>
  </si>
  <si>
    <t>26/03/2026</t>
  </si>
  <si>
    <t>0064.8000.060960.68-3</t>
  </si>
  <si>
    <t>BENTO AUGUSTO NOBRE BELEM</t>
  </si>
  <si>
    <t>0064.3964.000549.11-8</t>
  </si>
  <si>
    <t>ARTHUR FERREIRA MENDES LOPES</t>
  </si>
  <si>
    <t>0064.3134.000016.11-7</t>
  </si>
  <si>
    <t>THYAGO RUANDRO BRITO ALVES MARCELINO</t>
  </si>
  <si>
    <t>0064.8000.038807.11-8</t>
  </si>
  <si>
    <t>RAFAEL DE LIMA BUENO</t>
  </si>
  <si>
    <t>0064.8000.123494.10-2</t>
  </si>
  <si>
    <t>PETRUS KLAUS MORAES REMIGIO LEAO</t>
  </si>
  <si>
    <t>0064.9999.028465.92-5</t>
  </si>
  <si>
    <t>CLARISSA RAQUEL LIMA FREIRE</t>
  </si>
  <si>
    <t>0064.8000.205912.00-5</t>
  </si>
  <si>
    <t>SAMIRA COSTA BUENO</t>
  </si>
  <si>
    <t>0064.8000.155050.10-2</t>
  </si>
  <si>
    <t>BERNARDO FRANCISCO ARAUJO DE AZEREDO BASTOS</t>
  </si>
  <si>
    <t>nomePaciente</t>
  </si>
  <si>
    <t>Cart</t>
  </si>
  <si>
    <t>Id</t>
  </si>
  <si>
    <t>ALICE SUCUPIRA MOURA</t>
  </si>
  <si>
    <t>0064.0317.010494.30-1</t>
  </si>
  <si>
    <t>ANA B R P SILVA</t>
  </si>
  <si>
    <t>ANA CLARA MARQUES DE FALCO</t>
  </si>
  <si>
    <t>0064.8000.072768.00-6</t>
  </si>
  <si>
    <t>ANA JULIA SILVA FERREIRA</t>
  </si>
  <si>
    <t>0064.8000.375069.00-7</t>
  </si>
  <si>
    <t>ANA LAURA CRISPHIS FELIX</t>
  </si>
  <si>
    <t>0064.9999.011765.30-0</t>
  </si>
  <si>
    <t>ANA LAURA MIRANDA COSTA BIOKINO</t>
  </si>
  <si>
    <t>0064.8000.404386.00-1</t>
  </si>
  <si>
    <t>ANA LAURA TEIXEIRA DA PENHA</t>
  </si>
  <si>
    <t>0064.8000.128744.00-0</t>
  </si>
  <si>
    <t>ANA LIZ MOREIRA PASSOS</t>
  </si>
  <si>
    <t>0064.8000.119071.00-6</t>
  </si>
  <si>
    <t>ANDRE FELIPE MAGALHAES MARQUES</t>
  </si>
  <si>
    <t>0064.8000.125499.10-1</t>
  </si>
  <si>
    <t>ANTONIO CARLOS PEREIRA LOPES</t>
  </si>
  <si>
    <t>0064.8000.047896.69-1</t>
  </si>
  <si>
    <t>ARTHUR LORENZO MARTINS DE SOUZA</t>
  </si>
  <si>
    <t>0064.8000.379865.00-2</t>
  </si>
  <si>
    <t>ARTHUR OLIVEIRA SILVA</t>
  </si>
  <si>
    <t>0064.8000.134237.10-6</t>
  </si>
  <si>
    <t>AUGUSTO ROCHA LIMA PEREIRA</t>
  </si>
  <si>
    <t>0064.0317.013758.00-8</t>
  </si>
  <si>
    <t>BENJAMIM MACHADO SLIACHTICAS PINHEIRO</t>
  </si>
  <si>
    <t>0064.9999.013730.10-5</t>
  </si>
  <si>
    <t>BRAYAN DOS SANTOS BARROS</t>
  </si>
  <si>
    <t>0064.8000.397565.00-7</t>
  </si>
  <si>
    <t>BRENO DIAS FROES</t>
  </si>
  <si>
    <t>0064.0317.023878.10-3</t>
  </si>
  <si>
    <t>BRUNO BANDEIRA DE SIQUEIRA</t>
  </si>
  <si>
    <t>0064.8000.383417.10-8</t>
  </si>
  <si>
    <t>BRYAN SABINO COSTA</t>
  </si>
  <si>
    <t>0064.8000.410803.00-0</t>
  </si>
  <si>
    <t>CAUA NERIS PAZ</t>
  </si>
  <si>
    <t>0865.0004.583536.10-6</t>
  </si>
  <si>
    <t>DAVI AUGUSTO BORGES ROSARIO</t>
  </si>
  <si>
    <t>0064.1262.000184.10-0</t>
  </si>
  <si>
    <t>DAVI LUIZ ALVES VIEIRA</t>
  </si>
  <si>
    <t>0064.9999.004083.11-9</t>
  </si>
  <si>
    <t>ENZO CICUTTO FELIX</t>
  </si>
  <si>
    <t>0064.9999.010648.10-6</t>
  </si>
  <si>
    <t>ENZO GABRIEL SILVA DO VALE</t>
  </si>
  <si>
    <t>0064.8000.401175.00-0</t>
  </si>
  <si>
    <t>FELIPE OTTO PARREIRA TORMIN</t>
  </si>
  <si>
    <t>0064.8000.036956.10-8</t>
  </si>
  <si>
    <t>FELIPE RIBEIRO DE SOUZA AGUIAR</t>
  </si>
  <si>
    <t>0064.0635.000063.10-0</t>
  </si>
  <si>
    <t>GABRIEL DE OLIVEIRA SANT ANA</t>
  </si>
  <si>
    <t>0064.8000.404581.00-9</t>
  </si>
  <si>
    <t>GABRIEL SOUSA FERNANDES FERRUGEM</t>
  </si>
  <si>
    <t>0064.8000.084986.00-3</t>
  </si>
  <si>
    <t>GERALDO SILVA LEAL JUNIOR</t>
  </si>
  <si>
    <t>0064.0986.000758.10-2</t>
  </si>
  <si>
    <t>GIOVANNA MARIA DE PAULA OLIVEIRA</t>
  </si>
  <si>
    <t>0064.8000.396111.31-2</t>
  </si>
  <si>
    <t>HAMMASHIAH ROBERTHLYNN GUIVETHOMASLIE VIL</t>
  </si>
  <si>
    <t>0064.8000.142320.00-9</t>
  </si>
  <si>
    <t>HEITOR AUGUSTO ALVES FELICIO</t>
  </si>
  <si>
    <t>0064.8000.138907.10-6</t>
  </si>
  <si>
    <t>HEITOR CONTI CAVALCANTE</t>
  </si>
  <si>
    <t>0064.8000.389297.10-4</t>
  </si>
  <si>
    <t>HEITOR L M AMORIM</t>
  </si>
  <si>
    <t>HEITOR MELO MORAES</t>
  </si>
  <si>
    <t>0064.8000.096252.10-7</t>
  </si>
  <si>
    <t>HEITOR RABELO DE OLIVEIRA</t>
  </si>
  <si>
    <t>0064.8000.387926.00-7</t>
  </si>
  <si>
    <t>HELEN SAMARA DA SILVA COSTA</t>
  </si>
  <si>
    <t>0064.0317.014359.00-0</t>
  </si>
  <si>
    <t>HELENA ALVES LEAL DE CASTRO</t>
  </si>
  <si>
    <t>0064.0317.005744.30-3</t>
  </si>
  <si>
    <t>HELOISA BASTOS ASEVEDO</t>
  </si>
  <si>
    <t>0064.8000.417414.00-9</t>
  </si>
  <si>
    <t>HELOISA GABRIELLY GOULART FREIRE</t>
  </si>
  <si>
    <t>0064.7342.000001.30-1</t>
  </si>
  <si>
    <t>HENRIQUE GUIMARAES DUTRA</t>
  </si>
  <si>
    <t>0064.8000.118494.67-1</t>
  </si>
  <si>
    <t>ISAAC DE OLIVEIRA MORAES</t>
  </si>
  <si>
    <t>0064.8000.079924.68-2</t>
  </si>
  <si>
    <t>ISAAC RIBEIRO DOS SANTOS</t>
  </si>
  <si>
    <t>0064.8000.061030.67-1</t>
  </si>
  <si>
    <t>ISABELA DE MORAIS PIRES</t>
  </si>
  <si>
    <t>0064.8000.113187.31-2</t>
  </si>
  <si>
    <t>ITALO AUGUSTO COSTA MELO</t>
  </si>
  <si>
    <t>0064.8000.082211.69-1</t>
  </si>
  <si>
    <t>JOAO AUGUSTO CARVALHO MACARANDUBA</t>
  </si>
  <si>
    <t>0064.8000.008190.67-8</t>
  </si>
  <si>
    <t>JOAO FELIPE PALMEIRAS DE OLIVEIRA</t>
  </si>
  <si>
    <t>0064.0349.000762.10-7</t>
  </si>
  <si>
    <t>JOAO GABRIEL BENTO PINHEIRO</t>
  </si>
  <si>
    <t>0064.8000.102376.69-0</t>
  </si>
  <si>
    <t>JOAO K S VALVERDE</t>
  </si>
  <si>
    <t>0994.2309.259820.10-4</t>
  </si>
  <si>
    <t>JOAO MIGUEL SANTOS BARBOSA</t>
  </si>
  <si>
    <t>0064.8000.096441.00-7</t>
  </si>
  <si>
    <t>JOAO PEDRO DE SOUZA MENDONCA</t>
  </si>
  <si>
    <t>0064.9999.002527.10-9</t>
  </si>
  <si>
    <t>JOSE MIGUEL FARIA DE ASSIS FREITAS</t>
  </si>
  <si>
    <t>0064.5647.000055.11-7</t>
  </si>
  <si>
    <t>JOSE PEDRO BERNARDES PRADO</t>
  </si>
  <si>
    <t>0064.6451.000036.10-5</t>
  </si>
  <si>
    <t>JULIA DIAS JORGE DA CUNHA</t>
  </si>
  <si>
    <t>0064.0692.003505.30-8</t>
  </si>
  <si>
    <t>LAURA GOMES COSTA</t>
  </si>
  <si>
    <t>0064.8000.374747.31-1</t>
  </si>
  <si>
    <t>LAURA GOMES MOURA</t>
  </si>
  <si>
    <t>0064.8000.397964.00-9</t>
  </si>
  <si>
    <t>LEVI PINHEIRO LAUDRUP</t>
  </si>
  <si>
    <t>0064.8000.159225.10-1</t>
  </si>
  <si>
    <t>LORENZO LIMA MOTA</t>
  </si>
  <si>
    <t>0064.0150.000198.10-5</t>
  </si>
  <si>
    <t>LUAN MATHEUS C B GOMES</t>
  </si>
  <si>
    <t>LUANA RODRIGUES BARBOSA MOTA</t>
  </si>
  <si>
    <t>0064.0370.000273.31-7</t>
  </si>
  <si>
    <t>LUCAS RODRIGUES DE LIMA</t>
  </si>
  <si>
    <t>0064.0333.000852.09-6</t>
  </si>
  <si>
    <t>LUIS MIGUEL C B GOMES</t>
  </si>
  <si>
    <t>LUIZ AUGUSTO SANTOS CUNHA</t>
  </si>
  <si>
    <t>0064.8000.398204.00-8</t>
  </si>
  <si>
    <t>LUIZA MARQUES DE FALCO</t>
  </si>
  <si>
    <t>0064.8000.072768.67-7</t>
  </si>
  <si>
    <t>MANUELA NICOLAU PIRES</t>
  </si>
  <si>
    <t>0064.0317.019028.30-3</t>
  </si>
  <si>
    <t>MARIA ALICE MAGALHAES MARQUES</t>
  </si>
  <si>
    <t>0064.8000.125499.30-6</t>
  </si>
  <si>
    <t>MARIA EDUARDA GONCALVES FERREIRA</t>
  </si>
  <si>
    <t>0064.8000.389112.00-7</t>
  </si>
  <si>
    <t>MARIA FERNANDA FERRO DE OLIVEIRA</t>
  </si>
  <si>
    <t>0064.3289.000001.30-0</t>
  </si>
  <si>
    <t>MARIA SARA ALBUQUERQUE DA SILVA</t>
  </si>
  <si>
    <t>0064.8000.416964.00-5</t>
  </si>
  <si>
    <t>MARINA GOMES DE BRITO</t>
  </si>
  <si>
    <t>0064.8000.409780.30-1</t>
  </si>
  <si>
    <t>MATHEUS RIBEIRO PIRES PAGAN</t>
  </si>
  <si>
    <t>0064.8000.375072.00-8</t>
  </si>
  <si>
    <t>MATHEUS RODRIGUES GOMES RASTELLI</t>
  </si>
  <si>
    <t>0064.8000.394298.00-8</t>
  </si>
  <si>
    <t>MATHEUS VIEIRA CARNIEL SANTOS</t>
  </si>
  <si>
    <t>0064.8000.207541.00-4</t>
  </si>
  <si>
    <t>MIGUEL HENRIQUE DE OLIVEIRA PASSOS</t>
  </si>
  <si>
    <t>0064.8000.142480.68-5</t>
  </si>
  <si>
    <t>MIGUEL LUCAS SANTANA DE ASSIS</t>
  </si>
  <si>
    <t>0064.8000.023743.71-2</t>
  </si>
  <si>
    <t>MIGUEL MARTINS GALVAO</t>
  </si>
  <si>
    <t>0064.8000.391093.00-6</t>
  </si>
  <si>
    <t>MIGUEL VEIGA ROTOLI BRAGA</t>
  </si>
  <si>
    <t>0064.8000.125435.10-3</t>
  </si>
  <si>
    <t>NATALIA PINHEIRO LOPES</t>
  </si>
  <si>
    <t>0064.8000.027830.00-8</t>
  </si>
  <si>
    <t>NICOLAS PASSOS ESTEVES</t>
  </si>
  <si>
    <t>0064.8000.405747.00-8</t>
  </si>
  <si>
    <t>PAULO SERGIO RAMOS NETO</t>
  </si>
  <si>
    <t>0064.8000.414799.00-7</t>
  </si>
  <si>
    <t>PEDRO AUGUSTO SOUSA VASCONCELOS</t>
  </si>
  <si>
    <t>0064.8000.112634.00-5</t>
  </si>
  <si>
    <t>PEDRO CARVALHO MENESES</t>
  </si>
  <si>
    <t>0064.8000.399499.11-7</t>
  </si>
  <si>
    <t>RAFAEL ATTI DE MORAES</t>
  </si>
  <si>
    <t>0064.9999.000402.10-4</t>
  </si>
  <si>
    <t>RAFAEL MIGUEL COUTINHO CRISPIM</t>
  </si>
  <si>
    <t>0064.8000.413638.67-0</t>
  </si>
  <si>
    <t>RENATO MIGUEL MOTA DIAS</t>
  </si>
  <si>
    <t>0064.0652.000226.10-7</t>
  </si>
  <si>
    <t>SARAH RIBEIRO FERREIRA</t>
  </si>
  <si>
    <t>0064.0317.022267.00-3</t>
  </si>
  <si>
    <t>SOPHIA ZANDOMENEGHI MELO DE SOUZA</t>
  </si>
  <si>
    <t>0064.8000.135073.00-0</t>
  </si>
  <si>
    <t>ID</t>
  </si>
  <si>
    <t>02/04/2027</t>
  </si>
  <si>
    <t>30/11/2026</t>
  </si>
  <si>
    <t>01/11/2030</t>
  </si>
  <si>
    <t>24/06/2025</t>
  </si>
  <si>
    <t>04/02/2027</t>
  </si>
  <si>
    <t>29/05/2028</t>
  </si>
  <si>
    <t>09/06/2026</t>
  </si>
  <si>
    <t>09/02/2027</t>
  </si>
  <si>
    <t>11/05/2026</t>
  </si>
  <si>
    <t>20/10/2027</t>
  </si>
  <si>
    <t>05/04/2028</t>
  </si>
  <si>
    <t>02/10/2028</t>
  </si>
  <si>
    <t>17/12/2025</t>
  </si>
  <si>
    <t>15/02/2026</t>
  </si>
  <si>
    <t>10/02/2027</t>
  </si>
  <si>
    <t>26/04/2025</t>
  </si>
  <si>
    <t>03/12/2026</t>
  </si>
  <si>
    <t>09/03/2032</t>
  </si>
  <si>
    <t>21/09/2029</t>
  </si>
  <si>
    <t>02/10/2027</t>
  </si>
  <si>
    <t>24/05/2029</t>
  </si>
  <si>
    <t>08/01/2032</t>
  </si>
  <si>
    <t>25/10/2025</t>
  </si>
  <si>
    <t>12/10/2026</t>
  </si>
  <si>
    <t>28/05/2028</t>
  </si>
  <si>
    <t>13/06/2026</t>
  </si>
  <si>
    <t>11/10/2026</t>
  </si>
  <si>
    <t>13/03/2029</t>
  </si>
  <si>
    <t>29/05/2029</t>
  </si>
  <si>
    <t>01/06/2027</t>
  </si>
  <si>
    <t>09/10/2025</t>
  </si>
  <si>
    <t>07/10/2026</t>
  </si>
  <si>
    <t>01/10/2027</t>
  </si>
  <si>
    <t>25/06/2025</t>
  </si>
  <si>
    <t>21/05/2027</t>
  </si>
  <si>
    <t>05/05/2030</t>
  </si>
  <si>
    <t>30/09/2026</t>
  </si>
  <si>
    <t>12/01/2027</t>
  </si>
  <si>
    <t>22/05/2027</t>
  </si>
  <si>
    <t>05/11/2029</t>
  </si>
  <si>
    <t>0064.8000.384513.00-3</t>
  </si>
  <si>
    <t>ELOAH JOAQUIM DOS SANTOS</t>
  </si>
  <si>
    <t>0064.0955.000184.10-6</t>
  </si>
  <si>
    <t>BENTO TELES FALCAO LOBO</t>
  </si>
  <si>
    <t>0064.3879.001852.10-0</t>
  </si>
  <si>
    <t>ENZO LUSTOSA DE HOLANDA DUARTE</t>
  </si>
  <si>
    <t>0064.8000.143958.67-8</t>
  </si>
  <si>
    <t>ISABELE PEIXOTO MARTINS</t>
  </si>
  <si>
    <t>0064.8000.409414.00-3</t>
  </si>
  <si>
    <t>PEDRO TEIXEIRA RODRIGUES</t>
  </si>
  <si>
    <t>0064.0121.000004.10-2</t>
  </si>
  <si>
    <t>THEO VINICIUS MACHADO RAMOS</t>
  </si>
  <si>
    <t>0064.0188.000606.31-6</t>
  </si>
  <si>
    <t>MARIA CLARA SILVA DE OLIVEIRA</t>
  </si>
  <si>
    <t>QtdeGuiaCod</t>
  </si>
  <si>
    <t>SLD-Aut</t>
  </si>
  <si>
    <t>09/11/2027</t>
  </si>
  <si>
    <t>13/05/2027</t>
  </si>
  <si>
    <t>16/07/2028</t>
  </si>
  <si>
    <t>11/07/2029</t>
  </si>
  <si>
    <t>11/08/2026</t>
  </si>
  <si>
    <t>21/09/2027</t>
  </si>
  <si>
    <t>09/03/2030</t>
  </si>
  <si>
    <t>18/05/2028</t>
  </si>
  <si>
    <t>05/09/2030</t>
  </si>
  <si>
    <t>10/04/2026</t>
  </si>
  <si>
    <t>27/01/2028</t>
  </si>
  <si>
    <t>15/09/2026</t>
  </si>
  <si>
    <t>11/12/2026</t>
  </si>
  <si>
    <t>13/08/2026</t>
  </si>
  <si>
    <t>25/11/2025</t>
  </si>
  <si>
    <t>18/01/2029</t>
  </si>
  <si>
    <t>22/07/2028</t>
  </si>
  <si>
    <t>17/07/2028</t>
  </si>
  <si>
    <t>15/06/2028</t>
  </si>
  <si>
    <t>24/03/2028</t>
  </si>
  <si>
    <t>14/04/2026</t>
  </si>
  <si>
    <t>07/12/2031</t>
  </si>
  <si>
    <t>11/04/2031</t>
  </si>
  <si>
    <t>12/06/2026</t>
  </si>
  <si>
    <t>22/11/2026</t>
  </si>
  <si>
    <t>0064.0335.000683.10-0</t>
  </si>
  <si>
    <t>EMANUEL JOSE MEDEIROS DA SILVA</t>
  </si>
  <si>
    <t>06/05/2025</t>
  </si>
  <si>
    <t>17/03/2026</t>
  </si>
  <si>
    <t>08/04/2026</t>
  </si>
  <si>
    <t>09/12/2025</t>
  </si>
  <si>
    <t>23/05/2028</t>
  </si>
  <si>
    <t>09/05/2025</t>
  </si>
  <si>
    <t>09/02/2028</t>
  </si>
  <si>
    <t>05/12/2028</t>
  </si>
  <si>
    <t>05/10/2026</t>
  </si>
  <si>
    <t>06/08/2026</t>
  </si>
  <si>
    <t>07/06/2026</t>
  </si>
  <si>
    <t>07/02/2026</t>
  </si>
  <si>
    <t>11/04/2029</t>
  </si>
  <si>
    <t>11/12/2025</t>
  </si>
  <si>
    <t>0064.8000.132989.00-3</t>
  </si>
  <si>
    <t>JOAQUIM SANTOS BORGES</t>
  </si>
  <si>
    <t>30/04/2027</t>
  </si>
  <si>
    <t>04/07/2026</t>
  </si>
  <si>
    <t>15/02/2029</t>
  </si>
  <si>
    <t>26/02/2027</t>
  </si>
  <si>
    <t>09/07/2028</t>
  </si>
  <si>
    <t>09/11/2026</t>
  </si>
  <si>
    <t>29/10/2028</t>
  </si>
  <si>
    <t>05/09/2027</t>
  </si>
  <si>
    <t>13/03/2027</t>
  </si>
  <si>
    <t>13/11/2026</t>
  </si>
  <si>
    <t>28/06/2027</t>
  </si>
  <si>
    <t>27/04/2025</t>
  </si>
  <si>
    <t>27/08/2029</t>
  </si>
  <si>
    <t>20/08/2025</t>
  </si>
  <si>
    <t>29/07/2026</t>
  </si>
  <si>
    <t>22/02/2027</t>
  </si>
  <si>
    <t>01/11/2027</t>
  </si>
  <si>
    <t>06/03/2027</t>
  </si>
  <si>
    <t>30/11/2025</t>
  </si>
  <si>
    <t>01/10/2025</t>
  </si>
  <si>
    <t>04/12/2027</t>
  </si>
  <si>
    <t>13/09/2028</t>
  </si>
  <si>
    <t>09/04/2027</t>
  </si>
  <si>
    <t>25/05/2027</t>
  </si>
  <si>
    <t>07/11/2029</t>
  </si>
  <si>
    <t>23/12/2025</t>
  </si>
  <si>
    <t>26/06/2025</t>
  </si>
  <si>
    <t>26/07/2029</t>
  </si>
  <si>
    <t>31/01/2027</t>
  </si>
  <si>
    <t>22/09/2028</t>
  </si>
  <si>
    <t>04/05/2025</t>
  </si>
  <si>
    <t>19/02/2029</t>
  </si>
  <si>
    <t>20/04/2029</t>
  </si>
  <si>
    <t>21/12/2028</t>
  </si>
  <si>
    <t>25/07/2026</t>
  </si>
  <si>
    <t>09/08/2030</t>
  </si>
  <si>
    <t>13/11/2029</t>
  </si>
  <si>
    <t>18/03/2029</t>
  </si>
  <si>
    <t>28/01/2027</t>
  </si>
  <si>
    <t>24/07/2026</t>
  </si>
  <si>
    <t>25/05/2026</t>
  </si>
  <si>
    <t>02/12/2025</t>
  </si>
  <si>
    <t>10/01/2029</t>
  </si>
  <si>
    <t>27/09/2027</t>
  </si>
  <si>
    <t>30/01/2027</t>
  </si>
  <si>
    <t>04/11/2026</t>
  </si>
  <si>
    <t>05/09/2028</t>
  </si>
  <si>
    <t>0064.8000.413814.00-2</t>
  </si>
  <si>
    <t>ANTONIO GOUVEA LEMOS NETO</t>
  </si>
  <si>
    <t>01/09/2025</t>
  </si>
  <si>
    <t>03/07/2025</t>
  </si>
  <si>
    <t>20/09/2028</t>
  </si>
  <si>
    <t>04/01/2027</t>
  </si>
  <si>
    <t>04/05/2027</t>
  </si>
  <si>
    <t>30/12/2026</t>
  </si>
  <si>
    <t>29/04/2027</t>
  </si>
  <si>
    <t>16/01/2027</t>
  </si>
  <si>
    <t>07/09/2028</t>
  </si>
  <si>
    <t>0064.9999.029826.10-7</t>
  </si>
  <si>
    <t>JOSHUA BENICIO XAVIER DE GOUVEIA</t>
  </si>
  <si>
    <t>23/03/2028</t>
  </si>
  <si>
    <t>14/11/2027</t>
  </si>
  <si>
    <t>20/09/2026</t>
  </si>
  <si>
    <t>27/07/2025</t>
  </si>
  <si>
    <t>01/04/2026</t>
  </si>
  <si>
    <t>26/01/2027</t>
  </si>
  <si>
    <t>11/08/2025</t>
  </si>
  <si>
    <t>27/12/2026</t>
  </si>
  <si>
    <t>02/09/2027</t>
  </si>
  <si>
    <t>05/01/2027</t>
  </si>
  <si>
    <t>03/02/2029</t>
  </si>
  <si>
    <t>05/07/2029</t>
  </si>
  <si>
    <t>08/04/2027</t>
  </si>
  <si>
    <t>14/09/2027</t>
  </si>
  <si>
    <t>16/12/2025</t>
  </si>
  <si>
    <t>17/10/2025</t>
  </si>
  <si>
    <t>11/11/2025</t>
  </si>
  <si>
    <t>24/04/2030</t>
  </si>
  <si>
    <t>0064.9999.037507.10-4</t>
  </si>
  <si>
    <t>0064.7805.000058.10-6</t>
  </si>
  <si>
    <t>LORENZO MARTINS FERREIRA MAXIMIANO</t>
  </si>
  <si>
    <t>17/07/2027</t>
  </si>
  <si>
    <t>14/05/2027</t>
  </si>
  <si>
    <t>05/05/2025</t>
  </si>
  <si>
    <t>16/02/2031</t>
  </si>
  <si>
    <t>01/07/2028</t>
  </si>
  <si>
    <t>27/06/2025</t>
  </si>
  <si>
    <t>07/03/2027</t>
  </si>
  <si>
    <t>12/03/2028</t>
  </si>
  <si>
    <t>24/02/2032</t>
  </si>
  <si>
    <t>17/11/2027</t>
  </si>
  <si>
    <t>12/10/2030</t>
  </si>
  <si>
    <t>03/10/2027</t>
  </si>
  <si>
    <t>15/05/2031</t>
  </si>
  <si>
    <t>05/06/2027</t>
  </si>
  <si>
    <t>28/04/2025</t>
  </si>
  <si>
    <t>07/01/2030</t>
  </si>
  <si>
    <t>29/11/2025</t>
  </si>
  <si>
    <t>24/01/2027</t>
  </si>
  <si>
    <t>16/04/2028</t>
  </si>
  <si>
    <t>26/03/2028</t>
  </si>
  <si>
    <t>29/12/2027</t>
  </si>
  <si>
    <t>22/04/2029</t>
  </si>
  <si>
    <t>14/03/2027</t>
  </si>
  <si>
    <t>01/09/2027</t>
  </si>
  <si>
    <t>11/06/2026</t>
  </si>
  <si>
    <t>22/11/2029</t>
  </si>
  <si>
    <t>09/10/2026</t>
  </si>
  <si>
    <t>01/04/2028</t>
  </si>
  <si>
    <t>14/10/2025</t>
  </si>
  <si>
    <t>01/11/2026</t>
  </si>
  <si>
    <t>22/08/2028</t>
  </si>
  <si>
    <t>15/11/2026</t>
  </si>
  <si>
    <t>06/12/2025</t>
  </si>
  <si>
    <t>22/09/2026</t>
  </si>
  <si>
    <t>14/07/2027</t>
  </si>
  <si>
    <t>13/07/2027</t>
  </si>
  <si>
    <t>14/01/2027</t>
  </si>
  <si>
    <t>14/11/2026</t>
  </si>
  <si>
    <t>10/03/2026</t>
  </si>
  <si>
    <t>0064.0317.006827.30-0</t>
  </si>
  <si>
    <t>ANA LAURA SANTANA DI CREDICO</t>
  </si>
  <si>
    <t>10/12/2025</t>
  </si>
  <si>
    <t>07/08/2026</t>
  </si>
  <si>
    <t>10/07/2025</t>
  </si>
  <si>
    <t>11/05/2025</t>
  </si>
  <si>
    <t>12/11/2026</t>
  </si>
  <si>
    <t>16/05/2026</t>
  </si>
  <si>
    <t>19/08/2025</t>
  </si>
  <si>
    <t>21/06/2025</t>
  </si>
  <si>
    <t>19/10/2025</t>
  </si>
  <si>
    <t>20/06/2025</t>
  </si>
  <si>
    <t>23/09/2028</t>
  </si>
  <si>
    <t>26/02/2028</t>
  </si>
  <si>
    <t>18/10/2029</t>
  </si>
  <si>
    <t>20/07/2026</t>
  </si>
  <si>
    <t>06/12/2026</t>
  </si>
  <si>
    <t>30/10/2025</t>
  </si>
  <si>
    <t>26/04/2028</t>
  </si>
  <si>
    <t>0064.8000.390068.00-8</t>
  </si>
  <si>
    <t>JOAO CARLOS NUNES SANTOS</t>
  </si>
  <si>
    <t>0064.8000.132854.10-8</t>
  </si>
  <si>
    <t>JOAO VITOR LEVINDO DE OLIVEIRA ARAUJO MARQUES</t>
  </si>
  <si>
    <t>03/10/2025</t>
  </si>
  <si>
    <t>0064.8000.156465.00-4</t>
  </si>
  <si>
    <t>JOAO VICTOR SOARES TOLEDO</t>
  </si>
  <si>
    <t>28/04/2028</t>
  </si>
  <si>
    <t>08/07/2026</t>
  </si>
  <si>
    <t>21/12/2025</t>
  </si>
  <si>
    <t>27/03/2026</t>
  </si>
  <si>
    <t>15/01/2027</t>
  </si>
  <si>
    <t>13/01/2030</t>
  </si>
  <si>
    <t>0064.0621.011586.10-0</t>
  </si>
  <si>
    <t>LUCAS LOPES AGUIAR</t>
  </si>
  <si>
    <t>29/01/2026</t>
  </si>
  <si>
    <t>20/08/2027</t>
  </si>
  <si>
    <t>26/01/2028</t>
  </si>
  <si>
    <t>29/11/2028</t>
  </si>
  <si>
    <t>06/10/2027</t>
  </si>
  <si>
    <t>23/10/2029</t>
  </si>
  <si>
    <t>26/04/2029</t>
  </si>
  <si>
    <t>27/06/2027</t>
  </si>
  <si>
    <t>26/05/2026</t>
  </si>
  <si>
    <t>0064.0009.000173.10-3</t>
  </si>
  <si>
    <t>RAUL NASCIMENTO PIMENTEL</t>
  </si>
  <si>
    <t>0064.8000.397259.00-3</t>
  </si>
  <si>
    <t>GAEL AIRES MARTINS COSTA</t>
  </si>
  <si>
    <t>02/09/2025</t>
  </si>
  <si>
    <t>01/11/2028</t>
  </si>
  <si>
    <t>04/05/2026</t>
  </si>
  <si>
    <t>05/06/2030</t>
  </si>
  <si>
    <t>09/08/2026</t>
  </si>
  <si>
    <t>03/09/2029</t>
  </si>
  <si>
    <t>18/03/2027</t>
  </si>
  <si>
    <t>18/01/2027</t>
  </si>
  <si>
    <t>0064.8000.421402.00-1</t>
  </si>
  <si>
    <t>MIGUEL RAMOS RODRIGUES</t>
  </si>
  <si>
    <t>29/11/2026</t>
  </si>
  <si>
    <t>0064.8000.037767.10-4</t>
  </si>
  <si>
    <t>GABRIEL ISAQUE PEREIRA GOMES</t>
  </si>
  <si>
    <t>08/06/2026</t>
  </si>
  <si>
    <t>10/10/2026</t>
  </si>
  <si>
    <t>0064.8000.042403.69-7</t>
  </si>
  <si>
    <t>THOMAS ARAUJO QUEIROZ SOUZA</t>
  </si>
  <si>
    <t>11/10/2025</t>
  </si>
  <si>
    <t>01/05/2028</t>
  </si>
  <si>
    <t>0064.9176.000007.10-8</t>
  </si>
  <si>
    <t>GUSTAVO CAMARGO RODRIGUES</t>
  </si>
  <si>
    <t>09/05/2027</t>
  </si>
  <si>
    <t>09/07/2026</t>
  </si>
  <si>
    <t>01/07/2027</t>
  </si>
  <si>
    <t>10/05/2026</t>
  </si>
  <si>
    <t>23/06/2025</t>
  </si>
  <si>
    <t>04/10/2026</t>
  </si>
  <si>
    <t>08/01/2027</t>
  </si>
  <si>
    <t>THEO HENRIQUE RIBEIRO DE OLIVEIRA</t>
  </si>
  <si>
    <t>0064.8000.413444.00-0</t>
  </si>
  <si>
    <t>THALES GABRIEL LOURENCO DIAS</t>
  </si>
  <si>
    <t>0064.8000.399660.00-7</t>
  </si>
  <si>
    <t>BERNARDO JORGE AMORIM DE OLIVEIRA</t>
  </si>
  <si>
    <t>07/06/2027</t>
  </si>
  <si>
    <t>06/05/2026</t>
  </si>
  <si>
    <t>0064.8000.402263.10-7</t>
  </si>
  <si>
    <t>EDUARDO CANDIDO UNGARELLI</t>
  </si>
  <si>
    <t>0064.8000.133305.10-8</t>
  </si>
  <si>
    <t>FELIPE PAIVA MENDES</t>
  </si>
  <si>
    <t>0064.8000.128278.30-0</t>
  </si>
  <si>
    <t>0064.8000.250414.00-0</t>
  </si>
  <si>
    <t>MIGUEL BASTOS PEREIRA LIMA</t>
  </si>
  <si>
    <t>0064.1178.006982.30-0</t>
  </si>
  <si>
    <t>ANA CLARA GARCIA MAMEDE</t>
  </si>
  <si>
    <t>0865.0003.600424.10-4</t>
  </si>
  <si>
    <t>ANTONIO PIRES CARVALHO</t>
  </si>
  <si>
    <t>0064.8000.392534.00-6</t>
  </si>
  <si>
    <t>AQUILES MARCELO MIGUEL DE SOUZA</t>
  </si>
  <si>
    <t>0140.4400.000730.10-0</t>
  </si>
  <si>
    <t>HUGO CIRILO FERREIRA DE MELO JUNIOR</t>
  </si>
  <si>
    <t>0064.6946.001513.30-1</t>
  </si>
  <si>
    <t>MIGUEL HENRIQUE BARBOSA DE MELLO</t>
  </si>
  <si>
    <t>0064.0000.013117.60-2</t>
  </si>
  <si>
    <t>0064.8000.405109.10-9</t>
  </si>
  <si>
    <t>JOAO LUCAS RODRIGUES SILVA SOUZA</t>
  </si>
  <si>
    <t>0064.8000.098394.30-8</t>
  </si>
  <si>
    <t>MARIA CLARA ARANTES PERILLO VASCONCELOS</t>
  </si>
  <si>
    <t>0064.8000.135298.00-1</t>
  </si>
  <si>
    <t>MATHEUS RIBEIRO POLETTINI BUTINHONI</t>
  </si>
  <si>
    <t>0064.8000.087742.00-8</t>
  </si>
  <si>
    <t>ENZO ANTONIO LEMOS MARQUES</t>
  </si>
  <si>
    <t>0064.6508.000111.10-4</t>
  </si>
  <si>
    <t>ARTHUR COSTA ALVES</t>
  </si>
  <si>
    <t>0064.0317.015232.30-5</t>
  </si>
  <si>
    <t>MARIA MARQUES DE REZENDE</t>
  </si>
  <si>
    <t>0064.8000.386647.11-2</t>
  </si>
  <si>
    <t>MICAEL CESAR DA SILVA</t>
  </si>
  <si>
    <t>0019.1729.023999.00-7</t>
  </si>
  <si>
    <t>LUCAS GABRIEL RIBEIRO DOS SANTOS</t>
  </si>
  <si>
    <t>0064.8000.095598.00-0</t>
  </si>
  <si>
    <t>ARTHUR SANTOS SILVA#</t>
  </si>
  <si>
    <t>0865.0001.104954.30-7</t>
  </si>
  <si>
    <t>LIZ FERREIRA COSTA</t>
  </si>
  <si>
    <t>0064.8000.147785.00-0</t>
  </si>
  <si>
    <t>NICOLY GABRIELLY PEREIRA BUENO</t>
  </si>
  <si>
    <t>0064.0621.009828.10-0</t>
  </si>
  <si>
    <t>CARLLOS EDUARDO JORGE DIAS</t>
  </si>
  <si>
    <t>0178.0910.010001.31-9</t>
  </si>
  <si>
    <t>YASMIN PEREIRA BATISTA ALBUQUERQUE DE PAIVA</t>
  </si>
  <si>
    <t>0064.8000.051284.00-0</t>
  </si>
  <si>
    <t>DAVI LUCAS NASSER SILVA PESSOA</t>
  </si>
  <si>
    <t>0865.0000.293000.21-9</t>
  </si>
  <si>
    <t>LUCAS RODRIGUES LOPES</t>
  </si>
  <si>
    <t>0064.8000.413841.10-7</t>
  </si>
  <si>
    <t>MIGUEL RIBEIRO DA SILVA MAIA</t>
  </si>
  <si>
    <t>0064.0317.022435.67-4</t>
  </si>
  <si>
    <t>NOAH RIBEIRO OLIVEIRA</t>
  </si>
  <si>
    <t>0064.8000.396619.00-6</t>
  </si>
  <si>
    <t>DANIEL CEA MILHOMEM</t>
  </si>
  <si>
    <t>0064.4193.00001.10-2</t>
  </si>
  <si>
    <t>0064.0537.000008.10-0</t>
  </si>
  <si>
    <t>GIANPIERO FRANCESCANTONIO</t>
  </si>
  <si>
    <t>0235.6294.000038.10-8</t>
  </si>
  <si>
    <t>MIGUEL MATUMOTO CAMARGO</t>
  </si>
  <si>
    <t>0064.8000.378751.10-0</t>
  </si>
  <si>
    <t>JOAO LUCAS CARDOSO DE JESUS SANTANA</t>
  </si>
  <si>
    <t>0064.8000.061714.00-7</t>
  </si>
  <si>
    <t>JULIA DE CASTRO MAIA</t>
  </si>
  <si>
    <t>0064.8000.388169.31-5</t>
  </si>
  <si>
    <t>CECILIA BORGES DIAS</t>
  </si>
  <si>
    <t>0865.00027.856743.09</t>
  </si>
  <si>
    <t>THAYNA CRISTIANE COSTA VALENTE</t>
  </si>
  <si>
    <t>0064.8000.391496.00-3</t>
  </si>
  <si>
    <t>ISIS MENDONCA MESQUITA</t>
  </si>
  <si>
    <t>0064.0692.002505.10-0</t>
  </si>
  <si>
    <t>NICOLAS DE SOUSA EGITO</t>
  </si>
  <si>
    <t>0064.8000.038679.11-0</t>
  </si>
  <si>
    <t>ADNAN DIBEH NETO</t>
  </si>
  <si>
    <t>0976.7001.795445.02-8</t>
  </si>
  <si>
    <t>CRISTOFER DE SOUZA PAIVA</t>
  </si>
  <si>
    <t>0064.8000.035824.10-0</t>
  </si>
  <si>
    <t>ISRAEL LEMOS RODRIGUES</t>
  </si>
  <si>
    <t>0064.8000.140706.10-4</t>
  </si>
  <si>
    <t>PEDRO AUAD CORREIA</t>
  </si>
  <si>
    <t>0064.8000.409821.00-8</t>
  </si>
  <si>
    <t>YAN MARCAL MAIA</t>
  </si>
  <si>
    <t>0865.0002.785674.30-9</t>
  </si>
  <si>
    <t xml:space="preserve">THAYNA CRISTIANE COSTA VALENTE </t>
  </si>
  <si>
    <t>0064.8000.406125.10-8</t>
  </si>
  <si>
    <t>DAVI MENDES BENEVIDES</t>
  </si>
  <si>
    <t>0275.0624.016492.30-6</t>
  </si>
  <si>
    <t>HELENA MARTINS MIRANDA FERREIRA</t>
  </si>
  <si>
    <t>0064.0621.002366.11-9</t>
  </si>
  <si>
    <t>OTAVIO STECCA ALMEIDA</t>
  </si>
  <si>
    <t>0064.8000.034177.00-4</t>
  </si>
  <si>
    <t>RAFAEL POTENCIANO RAMOS</t>
  </si>
  <si>
    <t>0064.8000.410288.00-8</t>
  </si>
  <si>
    <t>NICOLAS MIGUEL RIBEIRO DA CONCEICAO</t>
  </si>
  <si>
    <t>0064.8000.104598.67-4</t>
  </si>
  <si>
    <t>ANNA CECILIA SILVA OLIVEIRA</t>
  </si>
  <si>
    <t>0994.2087.257801.30-0</t>
  </si>
  <si>
    <t>0064.8000.387279.00-1</t>
  </si>
  <si>
    <t>MARIA PAULA LOPES DOS SANTOS</t>
  </si>
  <si>
    <t>0064.8000.410846.00-0</t>
  </si>
  <si>
    <t>MARIAH SOUZA CASTILHO</t>
  </si>
  <si>
    <t>0064.0349.000762.30-1</t>
  </si>
  <si>
    <t>MARIA CLARA PALMEIRAS DE OLIVEIRA</t>
  </si>
  <si>
    <t>0064.1114.000564.30-5</t>
  </si>
  <si>
    <t>MAYA FABRI FERNANDES</t>
  </si>
  <si>
    <t>0064.8345.000396.10-1</t>
  </si>
  <si>
    <t>EYNER GUSTAVO MORAIS DE MELO</t>
  </si>
  <si>
    <t>0064.0924.002224.30-0</t>
  </si>
  <si>
    <t>SARA VITORIA BORGES VALENTE</t>
  </si>
  <si>
    <t>0064.8000.061521.10-1</t>
  </si>
  <si>
    <t>PEDRO HENRIQUE NONATO RORIZ</t>
  </si>
  <si>
    <t>0064.8000.052361.30-0</t>
  </si>
  <si>
    <t>LAURA TEIXEIRA ALVES</t>
  </si>
  <si>
    <t>0064.6451.000021.12-4</t>
  </si>
  <si>
    <t>0064.9117.004363.30-2</t>
  </si>
  <si>
    <t>ANGELINA VIEIRA XAVIER</t>
  </si>
  <si>
    <t>0865.0001.446274.30-0</t>
  </si>
  <si>
    <t>LAVINYA RODRIGUES BORGES</t>
  </si>
  <si>
    <t>0064.9999.012466.10-2</t>
  </si>
  <si>
    <t>VALENTIN RAMOS ALVES</t>
  </si>
  <si>
    <t>0064.8000.389121.11-1</t>
  </si>
  <si>
    <t>THEO BARBOSA DE MOURA</t>
  </si>
  <si>
    <t>0064.8000.404782.00-4</t>
  </si>
  <si>
    <t>ODARA CATARINA ROSA MORAES</t>
  </si>
  <si>
    <t>0064.8000.039545.46-7</t>
  </si>
  <si>
    <t>0064.0000.011881.45-3</t>
  </si>
  <si>
    <t>0064.5438.000023.10-8</t>
  </si>
  <si>
    <t>ARTHUR VIANA MELO</t>
  </si>
  <si>
    <t>0064.5942.000793.30-2</t>
  </si>
  <si>
    <t>LUNA MARQUES DE PAULA</t>
  </si>
  <si>
    <t>0064.8000.140628.10-3</t>
  </si>
  <si>
    <t>PEDRO GABRIEL DA SILVA MATTOS</t>
  </si>
  <si>
    <t>0064.1066.003056.10-2</t>
  </si>
  <si>
    <t>BENICIO PRIOTO ARAUJO</t>
  </si>
  <si>
    <t>0064.0000.012573.93-0</t>
  </si>
  <si>
    <t>ISABELA FELIX BEDIN</t>
  </si>
  <si>
    <t>0064.8000.145187.00-8</t>
  </si>
  <si>
    <t>0064.8000.039010.67-1</t>
  </si>
  <si>
    <t>LUCAS GABRIEL MARQUES VIEIRA MOREIRA</t>
  </si>
  <si>
    <t>0064.9999.013354.30-8</t>
  </si>
  <si>
    <t>CECILIA REZENDE PIRES</t>
  </si>
  <si>
    <t>0064.8000.384825.00-5</t>
  </si>
  <si>
    <t>VALENTINA BORGES FERREIRA NEVES</t>
  </si>
  <si>
    <t>0064.8000.407970.00-6</t>
  </si>
  <si>
    <t>LUIZ GUSTAVO MIRANDA SILVA</t>
  </si>
  <si>
    <t>0064.8000.039940.30-0</t>
  </si>
  <si>
    <t>LUNA MACEDO MAGALHAES</t>
  </si>
  <si>
    <t>0064.5922.000004.10-9</t>
  </si>
  <si>
    <t>ARTHUR GALVAO DE MORAIS</t>
  </si>
  <si>
    <t>0064.7296.000001.31-2</t>
  </si>
  <si>
    <t>SOPHIA VIEIRA FREIRE</t>
  </si>
  <si>
    <t>0064.8000.012470.23-6</t>
  </si>
  <si>
    <t>0064.8680.000319.30-9</t>
  </si>
  <si>
    <t>SARAH CRISTINA BRAGA PEREIRA</t>
  </si>
  <si>
    <t>0064.8000.065911.75-3</t>
  </si>
  <si>
    <t>ENZO LIMA SOUTO</t>
  </si>
  <si>
    <t>0064.0000.011434.85-6</t>
  </si>
  <si>
    <t>0064.8000.061492.70-5</t>
  </si>
  <si>
    <t>THEO SANTIAGO ROCHA</t>
  </si>
  <si>
    <t>0064.0000.012359.38-6</t>
  </si>
  <si>
    <t>0064.0317.015930.00-2</t>
  </si>
  <si>
    <t>ELBIO MARQUES DE ALVARENGA NETO</t>
  </si>
  <si>
    <t>0064.0000.010229.12-4</t>
  </si>
  <si>
    <t>0064.8000.039300.10-6</t>
  </si>
  <si>
    <t>MIGUEL RODRIGUES VIEIRA</t>
  </si>
  <si>
    <t>0064.8000.048054.68-6</t>
  </si>
  <si>
    <t>MIGUEL DE ARAUJO VITORINO MADEIRA</t>
  </si>
  <si>
    <t>0064.8000.096476.67-6</t>
  </si>
  <si>
    <t>PEDRO HENRIQUE TALARICO GUSMAO DO VALLE</t>
  </si>
  <si>
    <t>0064.8000.054071.10-4</t>
  </si>
  <si>
    <t>NOAH XAVIER BARCELOS</t>
  </si>
  <si>
    <t>0064.9999.021843.30-4</t>
  </si>
  <si>
    <t>LAURA BEATRIZ PEIXOTO MENDONCA</t>
  </si>
  <si>
    <t>0064.4038.010814.10-7</t>
  </si>
  <si>
    <t>0064.9999.003519.30-4</t>
  </si>
  <si>
    <t>CATARINA CORREIA CAIXETA</t>
  </si>
  <si>
    <t>0064.8000.121676.10-6</t>
  </si>
  <si>
    <t>JOAO PEDRO BEZERRA SILVA DO NASCIMENTO</t>
  </si>
  <si>
    <t>0064.0317.005631.30-4</t>
  </si>
  <si>
    <t>JORGE RIOS ANUNCIACAO E SILVA</t>
  </si>
  <si>
    <t>0064.8671.000001.10-5</t>
  </si>
  <si>
    <t>CASSIANO HENRIQUE CHAVES DINIZ FILHO</t>
  </si>
  <si>
    <t>0064.8000.402615.10-0</t>
  </si>
  <si>
    <t>THEO MACEDO DA ROCHA</t>
  </si>
  <si>
    <t>0064.8000.038083.30-6</t>
  </si>
  <si>
    <t>JULIA STIVAL FORTUNA</t>
  </si>
  <si>
    <t>0994.0564.500027.10-6</t>
  </si>
  <si>
    <t>AUGUSTO CORREIA PINHEIRO TAVARES</t>
  </si>
  <si>
    <t>0064.0000.013448.74-9</t>
  </si>
  <si>
    <t>0064.8000.149430.00-4</t>
  </si>
  <si>
    <t>MIGUEL STIVAL VIEIRA</t>
  </si>
  <si>
    <t>0064.0203.000148.10-2</t>
  </si>
  <si>
    <t>HEITOR BERNARDES BARCELOS CARVALHO</t>
  </si>
  <si>
    <t>0064.0317.027810.10-4</t>
  </si>
  <si>
    <t>PEDRO ARMELIN DELFIM</t>
  </si>
  <si>
    <t>0064.9999.023771.11-4</t>
  </si>
  <si>
    <t>ENZO RAFAEL ALMEIDA SALES</t>
  </si>
  <si>
    <t>0064.9999.023771.10-6</t>
  </si>
  <si>
    <t>JUAN FELIPE ALMEIDA SALES</t>
  </si>
  <si>
    <t>0064.8000.416340.10-9</t>
  </si>
  <si>
    <t>THEO FREITAS RIBEIRO DE MELO</t>
  </si>
  <si>
    <t>0064.8000.032577.30-7</t>
  </si>
  <si>
    <t>ISABELLA DUARTE FERREIRA</t>
  </si>
  <si>
    <t>0064.9999.006575.31-0</t>
  </si>
  <si>
    <t>NICOLLE FERNANDES NUNES</t>
  </si>
  <si>
    <t>0064.0238.000038.30-0</t>
  </si>
  <si>
    <t>ANNA JULIA MOHAMAD FERNANDES</t>
  </si>
  <si>
    <t>0064.0058.000091.30-0</t>
  </si>
  <si>
    <t>LUISA VALLE DE CARVALHO</t>
  </si>
  <si>
    <t>0064.8000.095983.11-6</t>
  </si>
  <si>
    <t>DAVI DE FARIA MARQUES</t>
  </si>
  <si>
    <t>0064.0621.009575.10-4</t>
  </si>
  <si>
    <t>EDUARDO FELIPE BISPO FERNANDES</t>
  </si>
  <si>
    <t>0064.8000.389536.00-1</t>
  </si>
  <si>
    <t>NILTON JORGE BARRETO ATAYDE NETO</t>
  </si>
  <si>
    <t>0064.1055.000277.30-7</t>
  </si>
  <si>
    <t>ANALIZ DE FARIA SOARES</t>
  </si>
  <si>
    <t>0064.6508.000140.10-4</t>
  </si>
  <si>
    <t>BRYAN MOREIRA NEPOMUCENO LIMA</t>
  </si>
  <si>
    <t>0064.8000.209889.10-5</t>
  </si>
  <si>
    <t>BERNARDO MATOS FREITAS</t>
  </si>
  <si>
    <t>0865.0004.197767.30-2</t>
  </si>
  <si>
    <t>MARIA EDUARDA DIAS VIEIRA</t>
  </si>
  <si>
    <t>0064.8000.402180.00-7</t>
  </si>
  <si>
    <t>HELENA SILVA BRITO</t>
  </si>
  <si>
    <t>0064.8000.034930.30-6</t>
  </si>
  <si>
    <t>RAQUEL DE MELO PESSOA</t>
  </si>
  <si>
    <t>0064.8000.029043.30-5</t>
  </si>
  <si>
    <t>ANA SOFIA CASTILHO FERNANDES</t>
  </si>
  <si>
    <t>0064.8000.400030.00-8</t>
  </si>
  <si>
    <t>JOSE BARBOSA NETO DE OLIVEIRA</t>
  </si>
  <si>
    <t>0064.0317.029560.10-5</t>
  </si>
  <si>
    <t>0064.8000.414655.00-5</t>
  </si>
  <si>
    <t>ARTHUR CASTRO PEREIRA</t>
  </si>
  <si>
    <t>0064.0317.000657.10-0</t>
  </si>
  <si>
    <t>ANTONIO RASSI BANDEIRA</t>
  </si>
  <si>
    <t>0064.8000.391769.30-1</t>
  </si>
  <si>
    <t>AMANDA CESSEL ROSA</t>
  </si>
  <si>
    <t>0064.3879.001147.00-7</t>
  </si>
  <si>
    <t>BRUNO MEDEIROS BORGES</t>
  </si>
  <si>
    <t>0228.1476.117288.11-0</t>
  </si>
  <si>
    <t>THEO VIEIRA SIMOES</t>
  </si>
  <si>
    <t>0064.8000.159017.10-0</t>
  </si>
  <si>
    <t>FELIPE ARAUJO BORGES</t>
  </si>
  <si>
    <t>0064.8000.079403.00-3</t>
  </si>
  <si>
    <t>JOAO MARCELO TEIXEIRA DE HOLANDA CASTANHEIRA PARRODE</t>
  </si>
  <si>
    <t>0064.8000.000943.73-1</t>
  </si>
  <si>
    <t>LEONORA DE BRANCO MAGALHAES ALVES</t>
  </si>
  <si>
    <t>0064.8000.111092.11-0</t>
  </si>
  <si>
    <t>LUCAS PAIVA BARBOSA LIMA</t>
  </si>
  <si>
    <t>0064.8000.378960.00-1</t>
  </si>
  <si>
    <t>BERNARDO ALVES MARTINS SILVA</t>
  </si>
  <si>
    <t>0064.8000.388157.10-4</t>
  </si>
  <si>
    <t>CAUA CELESTINO OLIVEIRA</t>
  </si>
  <si>
    <t>0064.8000.417678.10-3</t>
  </si>
  <si>
    <t>NATAN CARVALHO DE LIMA</t>
  </si>
  <si>
    <t>0064.8000.045206.10-8</t>
  </si>
  <si>
    <t>PEDRO HENRIQUE EVANGELISTA OLIVEIRA</t>
  </si>
  <si>
    <t>0064.8000.116525.10-3</t>
  </si>
  <si>
    <t>MATHEUS PEREIRA SOARES</t>
  </si>
  <si>
    <t>0064.8000.400518.31-0</t>
  </si>
  <si>
    <t>ALICE LIMA CARVALHO</t>
  </si>
  <si>
    <t>0064.8000.067552.67-0</t>
  </si>
  <si>
    <t>AYLA ISRAEL NASCIMENTO</t>
  </si>
  <si>
    <t>0064.8000.152961.01-5</t>
  </si>
  <si>
    <t>MIGUEL JORGE FERREIRA DE JESUS</t>
  </si>
  <si>
    <t>0064.8546.000003.00-3</t>
  </si>
  <si>
    <t>0064.8000.120956.00-8</t>
  </si>
  <si>
    <t>LUIZA RODRIGUES VIANA</t>
  </si>
  <si>
    <t>0064.0924.002143.10-5</t>
  </si>
  <si>
    <t>ARTHUR SOUZA GONCALVES</t>
  </si>
  <si>
    <t>0064.0317.004404.71-1</t>
  </si>
  <si>
    <t>MIGUEL PULICE DE BARROS</t>
  </si>
  <si>
    <t>0865.0003.718010.10-9</t>
  </si>
  <si>
    <t>0064.0621.002416.10-8</t>
  </si>
  <si>
    <t>0064.8000.072485.10-1</t>
  </si>
  <si>
    <t>FELIPE HORACIO TORQUATO</t>
  </si>
  <si>
    <t>0064.8000.400238.10-5</t>
  </si>
  <si>
    <t>AUGUSTO GOMES DE OLIVEIRA SANTOS</t>
  </si>
  <si>
    <t>0064.0671.001016.10-2</t>
  </si>
  <si>
    <t>0064.3859.000186.10-1</t>
  </si>
  <si>
    <t>DANIEL GONCALVES ROMANAZZI SILVA</t>
  </si>
  <si>
    <t>0064.8000.075466.10-8</t>
  </si>
  <si>
    <t>PEDRO OLIVEIRA CARVALHO</t>
  </si>
  <si>
    <t>0064.8000.039752.10-4</t>
  </si>
  <si>
    <t>GABRIEL MORAIS DE OLIVEIRA</t>
  </si>
  <si>
    <t>0064.9999.004192.30-9</t>
  </si>
  <si>
    <t>MARIA ALICE SILVA MARTINS</t>
  </si>
  <si>
    <t>0064.8000.379176.10-0</t>
  </si>
  <si>
    <t>RONALDO GARCIA CARDOSO FILHO</t>
  </si>
  <si>
    <t>0064.8000.419411.00-7</t>
  </si>
  <si>
    <t>VICTOR RODRIGUES MENDES</t>
  </si>
  <si>
    <t>0064.9999.003208.11-2</t>
  </si>
  <si>
    <t>JOAO CARVALHO REZENDE FILHO</t>
  </si>
  <si>
    <t>0064.8000.401360.30-3</t>
  </si>
  <si>
    <t>MARCELA CANEDO LOPES</t>
  </si>
  <si>
    <t>0064.9999.003208.11</t>
  </si>
  <si>
    <t>0064.8000.070167.00-5</t>
  </si>
  <si>
    <t>REBECA RAMOS ANDRADE</t>
  </si>
  <si>
    <t>0064.8000.143580.10-0</t>
  </si>
  <si>
    <t>0064.8000.047861.30-8</t>
  </si>
  <si>
    <t>ISABELA SANTOS URZEDA PIRES</t>
  </si>
  <si>
    <t>0064.8000.379654.10-9</t>
  </si>
  <si>
    <t>LUIZ HENRIQUE ALVES DA COSTA CRETUCHI</t>
  </si>
  <si>
    <t>0064.8000.388243.31-0</t>
  </si>
  <si>
    <t>CECILIA ALVES DOS ANJOS</t>
  </si>
  <si>
    <t>0064.0091.000517.30-9</t>
  </si>
  <si>
    <t>ALICE ZAGO DE MELO</t>
  </si>
  <si>
    <t>0064.8000.402110.00-9</t>
  </si>
  <si>
    <t>ESPERANCA STIVAL PEDROSA VALERIANO</t>
  </si>
  <si>
    <t>0064.8000.375835.30-3</t>
  </si>
  <si>
    <t>LUKE HAMU SERRANO</t>
  </si>
  <si>
    <t>0030.6483.008197.00-0</t>
  </si>
  <si>
    <t>0064.8000.417454.00-0</t>
  </si>
  <si>
    <t>NAYTANAN SHAWA SIQUEIRA GUIMARAES CARVALHO</t>
  </si>
  <si>
    <t>0064.0943.002861.10-1</t>
  </si>
  <si>
    <t>0064.8000.126203.30-3</t>
  </si>
  <si>
    <t>VALENTINA MORAES GODINHO VIGILATO</t>
  </si>
  <si>
    <t>0064.8000.390937.00-6</t>
  </si>
  <si>
    <t>DAVI AMANCIO LIMA</t>
  </si>
  <si>
    <t>0064.8000.416109.00-8</t>
  </si>
  <si>
    <t>ISABELLY CRISOSTOMO SOUZA</t>
  </si>
  <si>
    <t>0064.0317.011117.30-7</t>
  </si>
  <si>
    <t>MANUELA FLORESTA SOARES</t>
  </si>
  <si>
    <t>0064.8110.000002.11-6</t>
  </si>
  <si>
    <t>LUCAS ABRAHAO CAVALCANTE DE ALBUQUERQUE SANTOS</t>
  </si>
  <si>
    <t>0064.8000.119607.10-0</t>
  </si>
  <si>
    <t>BENTO CESAR MARTINS ALEIXO</t>
  </si>
  <si>
    <t>0064.8000.041066.10-7</t>
  </si>
  <si>
    <t>FELIPE GUIMARAES SARAIVA</t>
  </si>
  <si>
    <t>0064.0907.000223.10-1</t>
  </si>
  <si>
    <t>JOAO GUILHERME CARNEIRO LACERDA</t>
  </si>
  <si>
    <t>0116.0000.009071.56-7</t>
  </si>
  <si>
    <t>JOAO PEDRO SULINO VASCONCELOS FREITAS</t>
  </si>
  <si>
    <t>0064.1967.001209.10-1</t>
  </si>
  <si>
    <t>PEDRO AUGUSTO ALVES SILVA</t>
  </si>
  <si>
    <t>0064.5934.000050.30-9</t>
  </si>
  <si>
    <t>ISABELA ALVES VIEIRA</t>
  </si>
  <si>
    <t>0064.8000.399868.00-7</t>
  </si>
  <si>
    <t>GABRIEL REGOZINO DE SOUZA LIMA</t>
  </si>
  <si>
    <t>0064.8000.072428.30-2</t>
  </si>
  <si>
    <t>ELISA DE CASTRO PAOLUCCI</t>
  </si>
  <si>
    <t>0064.8000.399289.67-8</t>
  </si>
  <si>
    <t>BENJAMIN OLIVEIRA MARTINS</t>
  </si>
  <si>
    <t>0064.8000.399289.00-7</t>
  </si>
  <si>
    <t>AURORA OLIVEIRA MARTINS</t>
  </si>
  <si>
    <t>0064.9999.030134.30-2</t>
  </si>
  <si>
    <t>0064.8000.121317.68-8</t>
  </si>
  <si>
    <t>BRUNO MOABE FERNANDES FREITAS</t>
  </si>
  <si>
    <t>0064.8000.142689.00-2</t>
  </si>
  <si>
    <t>JHONATAN CAUAN BORGES DA COSTA</t>
  </si>
  <si>
    <t>0064.0317.017864.30-9</t>
  </si>
  <si>
    <t>LAURA PIASSAROLLO CANCELLARA</t>
  </si>
  <si>
    <t>0064.8000.093169.00-4</t>
  </si>
  <si>
    <t>JOSE MESSIAS MOREIRA DOS SANTOS</t>
  </si>
  <si>
    <t>0064.8000.045206.81-7</t>
  </si>
  <si>
    <t>RAVI BARRETO BIANGULO</t>
  </si>
  <si>
    <t>0865.0002.947797.10-9</t>
  </si>
  <si>
    <t>HEYTOR OLIVEIRA MARCAL</t>
  </si>
  <si>
    <t>0064.4038.013112.10-3</t>
  </si>
  <si>
    <t>0064.8000.208910.00-3</t>
  </si>
  <si>
    <t>GABRIEL GONCALVES DE ALENCAR</t>
  </si>
  <si>
    <t>0064.7797.000001.31-2</t>
  </si>
  <si>
    <t>GABRIELA RIBEIRO</t>
  </si>
  <si>
    <t>0064.0671.001016.30-7</t>
  </si>
  <si>
    <t>0064.0188.000641.10-3</t>
  </si>
  <si>
    <t>FELIX BENICIUS DE ALMEIDA</t>
  </si>
  <si>
    <t>0064.8000.145656.00-8</t>
  </si>
  <si>
    <t>RODRIGO KOLODY BAY</t>
  </si>
  <si>
    <t>0064.8000.378635.31-3</t>
  </si>
  <si>
    <t>MARTIN BITTENCOURT TARTUCI</t>
  </si>
  <si>
    <t>0064.8000.129471.10-4</t>
  </si>
  <si>
    <t>JOSE PEDRO MILHOMEM CAVALCANTE</t>
  </si>
  <si>
    <t>0064.8000.387807.30-0</t>
  </si>
  <si>
    <t>ALICE ROCHA ARANTES</t>
  </si>
  <si>
    <t>0064.9999.019955.30-3</t>
  </si>
  <si>
    <t>LIZ ROCHA DE SOUSA</t>
  </si>
  <si>
    <t>0064.8000.393067.00-2</t>
  </si>
  <si>
    <t>GABRIEL HENRIQUE ALVES MESSIAS</t>
  </si>
  <si>
    <t>0064.5599.000847.10-9</t>
  </si>
  <si>
    <t>0994.2538.528252.10-6</t>
  </si>
  <si>
    <t>ENZO CASTRO DE OLIVEIRA</t>
  </si>
  <si>
    <t>0064.8000.395538.00-2</t>
  </si>
  <si>
    <t>0064.9999.024825.10-2</t>
  </si>
  <si>
    <t>BENJAMIM CORREA LOURENCO</t>
  </si>
  <si>
    <t>0064.9999.007058.10-7</t>
  </si>
  <si>
    <t>SAMUEL FERREIRA QUEIROZ</t>
  </si>
  <si>
    <t>0064.1405.000002.31-5</t>
  </si>
  <si>
    <t>HELENA SANTOS KOGA</t>
  </si>
  <si>
    <t>0064.8000.040090.69-1</t>
  </si>
  <si>
    <t>HELOISA FERREIRA FRANCA SOUZA</t>
  </si>
  <si>
    <t>0064.9999.026486.30-5</t>
  </si>
  <si>
    <t>SOFIA RODRIGUES DA COSTA</t>
  </si>
  <si>
    <t>0064.8000.394468.00-0</t>
  </si>
  <si>
    <t>0064.9999.003956.10-0</t>
  </si>
  <si>
    <t>0064.8000.411544.30-0</t>
  </si>
  <si>
    <t>MELISSA DELMIRO SARMENTO</t>
  </si>
  <si>
    <t>0064.8000.250868.00-1</t>
  </si>
  <si>
    <t>THAYSSA MIRELLA FREIRE DOS SANTOS</t>
  </si>
  <si>
    <t>0064.0380.000795.00-0</t>
  </si>
  <si>
    <t>LETICIA PEREIRA ALVES</t>
  </si>
  <si>
    <t>0064.8000.003782.69-0</t>
  </si>
  <si>
    <t>PLINIO LUIZ GOMIDE NETO</t>
  </si>
  <si>
    <t>0064.8000.410037.10-2</t>
  </si>
  <si>
    <t>BERNARDO SILVA SOARES</t>
  </si>
  <si>
    <t>0064.3950.005955.11-4</t>
  </si>
  <si>
    <t>JOAO GABRIEL SILVERIO LOPES</t>
  </si>
  <si>
    <t>0064.8000.394507.10-3</t>
  </si>
  <si>
    <t>THEO VILARINHO RIBEIRO</t>
  </si>
  <si>
    <t>0064.8000.380609.00-6</t>
  </si>
  <si>
    <t>IGOR RODRIGUES FERRAO</t>
  </si>
  <si>
    <t>0064.8000.418636.10-2</t>
  </si>
  <si>
    <t>MATEUS RIBEIRO GONCALVES CHAVIER</t>
  </si>
  <si>
    <t>0064.0621.010289.10-1</t>
  </si>
  <si>
    <t>DERICK CAMPOS BARROSO</t>
  </si>
  <si>
    <t>0064.8000.365751.00-5</t>
  </si>
  <si>
    <t>0064.0000.009618.73-2</t>
  </si>
  <si>
    <t>0064.5647.000004.83-0</t>
  </si>
  <si>
    <t>0064.0310.012839.00-4</t>
  </si>
  <si>
    <t>ANTONIO GOUVEIA LEMOS NETO</t>
  </si>
  <si>
    <t>JOSHUA BENiCIO XAVIER DE GOUVEIA</t>
  </si>
  <si>
    <t>a</t>
  </si>
  <si>
    <t>b</t>
  </si>
  <si>
    <t>c</t>
  </si>
  <si>
    <t>d</t>
  </si>
  <si>
    <t>e</t>
  </si>
  <si>
    <t>f</t>
  </si>
  <si>
    <t>paciente_id</t>
  </si>
  <si>
    <t>pagamento_id</t>
  </si>
  <si>
    <t>codigo_faturamento_id</t>
  </si>
  <si>
    <t>numero_guia</t>
  </si>
  <si>
    <t>senha</t>
  </si>
  <si>
    <t>data_autorizacao</t>
  </si>
  <si>
    <t>numero_sessoes_autorizada</t>
  </si>
  <si>
    <t>pei_semanal</t>
  </si>
  <si>
    <t>validade_do_pei</t>
  </si>
  <si>
    <t>status</t>
  </si>
  <si>
    <t>A</t>
  </si>
  <si>
    <t>Cod_Faturamento</t>
  </si>
  <si>
    <t>CodFaturamento</t>
  </si>
  <si>
    <t>0064.8000.373793.30-1</t>
  </si>
  <si>
    <t>CATARINA FERREIRA HORTEGAL MESQUITA</t>
  </si>
  <si>
    <t>0064.8000.068769.10-9</t>
  </si>
  <si>
    <t>0064.9999.031868.30-0</t>
  </si>
  <si>
    <t>MADALENA FERREIRA HORTEGAL MESQUITA</t>
  </si>
  <si>
    <t>0064.8000.074405.00-8</t>
  </si>
  <si>
    <t>BENJAMIN CASTANHO E SILVA</t>
  </si>
  <si>
    <t>0064.8000.073954.67-9</t>
  </si>
  <si>
    <t>MIGUEL COSTA FREITAS OLIVEIRA</t>
  </si>
  <si>
    <t>0064.0692.003820.10-6</t>
  </si>
  <si>
    <t>VITOR ALVARENGA MARTINS</t>
  </si>
  <si>
    <t>ABNER OLIVEIRA DA SILVA</t>
  </si>
  <si>
    <t>ABRAAO DE OLIVEIRA MORAIS SANTANA</t>
  </si>
  <si>
    <t>ADRIAN GABRIEL ALMEIDA PEIXE</t>
  </si>
  <si>
    <t>AFONSO AUGUSTO TAVARES CAVILHONI SANCHES</t>
  </si>
  <si>
    <t>ALESSANDRA RODRIGUES DE ALMEIDA LIMA</t>
  </si>
  <si>
    <t>Alice Barbosa</t>
  </si>
  <si>
    <t>ALICE EVANGELISTA DE SOUZA</t>
  </si>
  <si>
    <t>ALICE ROCHA MOTA</t>
  </si>
  <si>
    <t>ALICE RODRIGUES ABREU</t>
  </si>
  <si>
    <t>ALICE SILVA FERREIRA</t>
  </si>
  <si>
    <t>AMANDA MARTINS MIRANDA</t>
  </si>
  <si>
    <t>ANA BEATRIZ OLIVEIRA DA SILVA</t>
  </si>
  <si>
    <t>ANA CAROLINA ALCANTARA DE OLIVEIRA SOUTO</t>
  </si>
  <si>
    <t>ANA DORNELAS DI CASTRO</t>
  </si>
  <si>
    <t>ANA ELISE REBOUCAS GUIMARAES DE ARRUDA</t>
  </si>
  <si>
    <t>ANA FLAVIA MEDEIROS DE MENDONCA</t>
  </si>
  <si>
    <t>ANA JULIA BUENO DA MATA</t>
  </si>
  <si>
    <t>ANA LAURA PERALTA MORALES</t>
  </si>
  <si>
    <t>ANA LIVIA ARAUJO LIMA</t>
  </si>
  <si>
    <t>ANA LUISA SALES LAGARES</t>
  </si>
  <si>
    <t>ANA LUIZA EVANGELISTA SOUZA</t>
  </si>
  <si>
    <t>ANA LUIZA MELO VENCIO</t>
  </si>
  <si>
    <t>ANA LUIZA PEDROSA ARAUJO</t>
  </si>
  <si>
    <t>ANALICE FABINO CHAVES</t>
  </si>
  <si>
    <t>ANDREZA VITORIA NUNES RIBEIRO</t>
  </si>
  <si>
    <t>ANELISE ALVES FERREIRA</t>
  </si>
  <si>
    <t>ANNA CAROLINY NAVES DA SILVA</t>
  </si>
  <si>
    <t>ANNA LAURA NEVES DE FREITAS</t>
  </si>
  <si>
    <t>ANNA VITORIA GOMES</t>
  </si>
  <si>
    <t>ANTHONY ANDRADE PRIMO</t>
  </si>
  <si>
    <t>ANTHONY MURILO AMARAL FREITAS DA PENHA</t>
  </si>
  <si>
    <t>ANTONELLA FLORIO VALADARES</t>
  </si>
  <si>
    <t>ANTONIO NETO OLIVEIRA REGIS</t>
  </si>
  <si>
    <t>AQUILES PEREIRA SANTANA</t>
  </si>
  <si>
    <t>ARTHUR ARAUJO MENDES</t>
  </si>
  <si>
    <t>ARTHUR BRANQUINHO CAMAPUM BRINGEL</t>
  </si>
  <si>
    <t>ARTHUR COUTINHO CIRINEU</t>
  </si>
  <si>
    <t>ARTHUR FERNANDES DE OLIVEIRA</t>
  </si>
  <si>
    <t>ARTHUR LEAL BARBOSA</t>
  </si>
  <si>
    <t>ARTHUR LEVI SOUZA FERNAND</t>
  </si>
  <si>
    <t>ARTHUR MATEUS MOTA</t>
  </si>
  <si>
    <t>ARTHUR RIBEIRO MELITO</t>
  </si>
  <si>
    <t>ARTHUR SILVA CAVALCANTE DE MORAES</t>
  </si>
  <si>
    <t>ARTHUR SILVA FERREIRA</t>
  </si>
  <si>
    <t>ARTHUR TOMAZ FERNANDES NASCIMENTO</t>
  </si>
  <si>
    <t>ARTUR LOPES DIAS</t>
  </si>
  <si>
    <t>ASAPH ALCANTARA DO NASCIMENTO</t>
  </si>
  <si>
    <t>AUGUSTO A RORIZ LEAO</t>
  </si>
  <si>
    <t>AUGUSTO CAMARGO TAVARES</t>
  </si>
  <si>
    <t>BARBARA AUGUSTA DIAS RODRIGUES</t>
  </si>
  <si>
    <t>BEATRIZ MARQUES DE OLIVEIRA</t>
  </si>
  <si>
    <t>BENICIO COSTA DE SOUZA SO</t>
  </si>
  <si>
    <t>BENICIO DOS S RODIGHIERO</t>
  </si>
  <si>
    <t>BENICIO MIGUEL PEREIRA SO</t>
  </si>
  <si>
    <t>BENICIO RIBEIRO MARQUES</t>
  </si>
  <si>
    <t>BENJAMIM SOUSA DINIZ</t>
  </si>
  <si>
    <t>BENJAMIN EVANGELISTA ARAUJO</t>
  </si>
  <si>
    <t>BENJAMIN NUNES</t>
  </si>
  <si>
    <t>BENTO INACIO JUNQUEIRA</t>
  </si>
  <si>
    <t>BERNARDO BICALHO RODRIGUES ARAUJO</t>
  </si>
  <si>
    <t>BERNARDO DE FRANCA TOLENTINO DOURADO</t>
  </si>
  <si>
    <t>BERNARDO NASCIMENTO DE OLIVEIRA</t>
  </si>
  <si>
    <t>BERNARDO NEVES DE LIMA</t>
  </si>
  <si>
    <t>BERNARDO RODRIGUES CORREIA</t>
  </si>
  <si>
    <t>BERNARDO RODRIGUES RIBEIRO</t>
  </si>
  <si>
    <t>BERNARDO SAMPAIO BARNABE</t>
  </si>
  <si>
    <t>BERNARDO SILVEIRA BASTOS</t>
  </si>
  <si>
    <t>BETHINA VITORIA DA SILVA ALEIXO</t>
  </si>
  <si>
    <t>BETINA ESTEVAO DE MENDONCA</t>
  </si>
  <si>
    <t>BIANCA ABREU ANACLETO DIAS</t>
  </si>
  <si>
    <t>BIANCA SANTANA CEZAR</t>
  </si>
  <si>
    <t>BRUNA FLAVIA PIRES FERNANDES</t>
  </si>
  <si>
    <t>BRUNNA HELOYSA P OLIVEIRA</t>
  </si>
  <si>
    <t>BRYAN HENRIQUE BESSA CAMARGO SANTOS</t>
  </si>
  <si>
    <t>BRYAN LUCAS SILVA REZENDE</t>
  </si>
  <si>
    <t>BRYAN SOARES DE OLIVEIRA SILVA</t>
  </si>
  <si>
    <t>CAIO AUGUSTO SOARES GAMA</t>
  </si>
  <si>
    <t>CAIO MIGUEL CARVALHO SOUSA</t>
  </si>
  <si>
    <t>CARLOS DANIEL RODRIGUES SILVA</t>
  </si>
  <si>
    <t>CARLOS EDUARDO COSTA SILVA</t>
  </si>
  <si>
    <t>CARLOS EDUARDO LEVINDO DE OLIVEIRA ARAUJO MARQUES</t>
  </si>
  <si>
    <t>CARLOS HENRIQUE DE OLIVEIRA LIMA</t>
  </si>
  <si>
    <t>CARLOS LOURENCO RODRIGUES NETO</t>
  </si>
  <si>
    <t>CAUA GUIMARAES DE PAIVA LOPES</t>
  </si>
  <si>
    <t>CAUA OLIVEIRA DE DEUS</t>
  </si>
  <si>
    <t>CECILIA DOS REIS JUNGES</t>
  </si>
  <si>
    <t>CECILIA MACHADO DE PAULA</t>
  </si>
  <si>
    <t>CECILIA RIBEIRO DOS SANTOS</t>
  </si>
  <si>
    <t>CECILIA ROSA DE MEDEIROS</t>
  </si>
  <si>
    <t>CECILIA SAIANI SENA NERY</t>
  </si>
  <si>
    <t>CEZAR RIBEIRO BENJAMIM</t>
  </si>
  <si>
    <t>CLARICE GOMES DO NASCIMENTO</t>
  </si>
  <si>
    <t>CLARICE MONTEIRO LIMA</t>
  </si>
  <si>
    <t>CLARICE SANTOS BERNARDES</t>
  </si>
  <si>
    <t>CLARICE SANTOS CALACA</t>
  </si>
  <si>
    <t>CLEUDER CAETANO RODRIGUES FILHO</t>
  </si>
  <si>
    <t>DANIEL ABREU DA SILVEIRA</t>
  </si>
  <si>
    <t>DANIEL ACYOLE DE MORAIS</t>
  </si>
  <si>
    <t>DANIEL CALIXTO CORDEIRO</t>
  </si>
  <si>
    <t>DANIEL DO COUTO RIBEIRO</t>
  </si>
  <si>
    <t>DANIEL GOMES DOS SANTOS</t>
  </si>
  <si>
    <t>DANIEL MELO NAKAMURA</t>
  </si>
  <si>
    <t>DANIEL MIRANDA REMIJO</t>
  </si>
  <si>
    <t>DANIEL SOUSA DE OLIVEIRA</t>
  </si>
  <si>
    <t>DANIEL SOUZA DA CUNHA</t>
  </si>
  <si>
    <t>DANIEL TADEU DE SOUZA</t>
  </si>
  <si>
    <t>DAVI AUGUSTO SOARES RODRIGUES DE PAIVA</t>
  </si>
  <si>
    <t>DAVI BATISTA BITTENCOURT BISSO</t>
  </si>
  <si>
    <t>DAVI CARLOS PEREIRA DE PAULA</t>
  </si>
  <si>
    <t>DAVI D. M. BARROZO</t>
  </si>
  <si>
    <t>DAVI DE SOUZA ALMEIDA</t>
  </si>
  <si>
    <t>DAVI DUARTE SOUZA</t>
  </si>
  <si>
    <t>DAVI GONCALVES AMANCIO</t>
  </si>
  <si>
    <t>DAVI LUIZ LEAO SILVA</t>
  </si>
  <si>
    <t>DAVI MARQUES DE FREITAS</t>
  </si>
  <si>
    <t>DAVI MARQUES MACHADO</t>
  </si>
  <si>
    <t>DAVI MIGUEL DOS REIS CARDOZO</t>
  </si>
  <si>
    <t>DAVI MOURAO AVILA BORGES</t>
  </si>
  <si>
    <t>DAVI RODRIGUES ALVES</t>
  </si>
  <si>
    <t>DAVI SABINO BARBOSA E SOUSA</t>
  </si>
  <si>
    <t>DAVID LUCAS ALVES CAVALCANTE</t>
  </si>
  <si>
    <t>DIOGO RAMOS MIGUEL DOS SANTOS</t>
  </si>
  <si>
    <t>EDUARDA FREITAS TOLEDO</t>
  </si>
  <si>
    <t>EDUARDA GONCALVES CRUZ</t>
  </si>
  <si>
    <t>EDUARDO DE BESSA ALMEIDA</t>
  </si>
  <si>
    <t>EDUARDO DIAS TERENCIO</t>
  </si>
  <si>
    <t>EDUARDO FERNANDES ALMEIDA FILHO</t>
  </si>
  <si>
    <t>EDUARDO LOPES RODOVALHO MEDEIROS KAIN</t>
  </si>
  <si>
    <t>EDUARDO SAHADE DE PAULA</t>
  </si>
  <si>
    <t>ELISA ANDALECIO RESPLANDES</t>
  </si>
  <si>
    <t>ELISA CASTRO AMORIM</t>
  </si>
  <si>
    <t>ELISA COUTINHO RIBEIRO</t>
  </si>
  <si>
    <t>ELISEU LIRA DA CUNHA</t>
  </si>
  <si>
    <t>ELOA ALVES SANTOS</t>
  </si>
  <si>
    <t>ELOAH RIBEIRO DE PAULA</t>
  </si>
  <si>
    <t>EMANUELLA SOUZA SILVA NOSELLA</t>
  </si>
  <si>
    <t>EMANUELLE BARBOSA DUARTE</t>
  </si>
  <si>
    <t>EMANUELLE LOPES MALDONADO</t>
  </si>
  <si>
    <t>EMANUELLY MARTINS VIEIRA</t>
  </si>
  <si>
    <t>ENRICO LIMA ANTONELLI</t>
  </si>
  <si>
    <t>ENZO ALVES MORAES</t>
  </si>
  <si>
    <t>Enzo Anthony Goncalves Dos Reis</t>
  </si>
  <si>
    <t>ENZO AUGUSTO COSTA FERREIRA</t>
  </si>
  <si>
    <t>ENZO DINIZ ALMEIDA</t>
  </si>
  <si>
    <t>ENZO HORACIO DE ALMEIDA FREIRE</t>
  </si>
  <si>
    <t>ENZO LEMES RODRIGUES</t>
  </si>
  <si>
    <t>ENZO RODRIGUES GUERRA</t>
  </si>
  <si>
    <t>ERYCK GONCALVES LEAO</t>
  </si>
  <si>
    <t>ESTER FELICIANO SILVA</t>
  </si>
  <si>
    <t>ESTER PORTO DE OLIVEIRA</t>
  </si>
  <si>
    <t>ESTER REIS AMORIM</t>
  </si>
  <si>
    <t>ESTEVAN VILELA ASSIS SILVA</t>
  </si>
  <si>
    <t>ESTEVAO D A REZENDE</t>
  </si>
  <si>
    <t>ESTEVAO MIGUEL CARNEIRO NUNES DE MACEDO</t>
  </si>
  <si>
    <t>ESTHER JENNIPHER LIMA BORGES</t>
  </si>
  <si>
    <t>ESTHER NUNES BORBA</t>
  </si>
  <si>
    <t>FELIPE ARCANJO OLIVEIRA</t>
  </si>
  <si>
    <t>FELIPE DE MORAES BONIFACIO MOURA</t>
  </si>
  <si>
    <t>FELIPE DIAS BORGES DE ALMEIDA</t>
  </si>
  <si>
    <t>FELIPE LIMA MARQUES ALVES</t>
  </si>
  <si>
    <t>FELIPE STEVES DE SOUSA SILVA</t>
  </si>
  <si>
    <t>FERNANDO CORREIA FROHLICH NETO</t>
  </si>
  <si>
    <t>FLORA CORREA SILVA</t>
  </si>
  <si>
    <t>FLORENCE ALVES NOLAN</t>
  </si>
  <si>
    <t>FRANCISCO FARIAS NETO</t>
  </si>
  <si>
    <t>GABRIEL ABRAAO DOS REIS CARDOZO</t>
  </si>
  <si>
    <t>GABRIEL BERNARDO SILVA</t>
  </si>
  <si>
    <t>GABRIEL CARLOS BASILIO SILVA</t>
  </si>
  <si>
    <t>GABRIEL DE OLIVEIRA COUTO</t>
  </si>
  <si>
    <t>GABRIEL DE OLIVEIRA FONSECA</t>
  </si>
  <si>
    <t>GABRIEL FELIX ELEUTERIO</t>
  </si>
  <si>
    <t>GABRIEL GALVAO RIOS</t>
  </si>
  <si>
    <t>GABRIEL LEAL BARBOSA</t>
  </si>
  <si>
    <t>Gabriel Lisboa Lobo Braz Cardoso</t>
  </si>
  <si>
    <t>GABRIEL MACHADO DE MELO QUEIROZ</t>
  </si>
  <si>
    <t>GABRIEL MAMEDE RODRIGUES</t>
  </si>
  <si>
    <t>GABRIEL MARTINS DE MOURA</t>
  </si>
  <si>
    <t>GABRIEL MOREIRA DE MENEZES</t>
  </si>
  <si>
    <t>GABRIEL MUNDIM DE QUEIROZ</t>
  </si>
  <si>
    <t>GABRIEL PIRES DE OLIVEIRA SANTOS</t>
  </si>
  <si>
    <t>GABRIEL SATHLER PIRES PAZ</t>
  </si>
  <si>
    <t>GABRIEL SILVA</t>
  </si>
  <si>
    <t>GABRIELA RIBEIRO GOMES</t>
  </si>
  <si>
    <t>GAEL MOTTA LEITE</t>
  </si>
  <si>
    <t>GAEL OLIVEIRA VILEFORT</t>
  </si>
  <si>
    <t>GAEL SOTERO DE JESUS</t>
  </si>
  <si>
    <t>GAEL VEIGA NASARETH</t>
  </si>
  <si>
    <t>GEOVANA VITORIA TELES DE ARAUJO</t>
  </si>
  <si>
    <t>GUILHERME BALESTRA SANTOS</t>
  </si>
  <si>
    <t>GUILHERME F. M. PAMPOLHA</t>
  </si>
  <si>
    <t>GUILHERME MELO KAMOUH</t>
  </si>
  <si>
    <t>GUILHERME OLIVEIRA COELHO</t>
  </si>
  <si>
    <t>GUILHERME SANTOS DE CASTRO</t>
  </si>
  <si>
    <t>GUSTAVO AUGUSTO PEREIRA TOLEDO LUZ</t>
  </si>
  <si>
    <t>GUSTAVO BALESTRA SANTOS</t>
  </si>
  <si>
    <t>GUSTAVO CAMILO MONTEIRO</t>
  </si>
  <si>
    <t>GUSTAVO FRANCISCO BORGES BARBOSA</t>
  </si>
  <si>
    <t>GUSTAVO FREIRE CONSTANTINO</t>
  </si>
  <si>
    <t>GUSTAVO GOMES DE AMORIM</t>
  </si>
  <si>
    <t>GUSTAVO PALMA DA CUNHA</t>
  </si>
  <si>
    <t>HADASSA GONCALVES GUIMARAES</t>
  </si>
  <si>
    <t>HANA NARU SOUZA LEITHOLD</t>
  </si>
  <si>
    <t>HANELYZE MIRANDA SANTOS</t>
  </si>
  <si>
    <t>HECTOR AUGUSTO SANTANA URBIETA</t>
  </si>
  <si>
    <t>HEITOR CABRAL PIRES TEIXEIRA</t>
  </si>
  <si>
    <t>HEITOR DE CASTRO PALHARES REIS</t>
  </si>
  <si>
    <t>HEITOR DE MELO SANTOS</t>
  </si>
  <si>
    <t>HEITOR DOS SANTOS LOUZA PRADO</t>
  </si>
  <si>
    <t>HEITOR GARCES DE OLIVEIRA</t>
  </si>
  <si>
    <t>HEITOR LACERDA APARECIDO CUNHA</t>
  </si>
  <si>
    <t>HEITOR LEONEL FLEURY</t>
  </si>
  <si>
    <t>HEITOR SANTOS AGOSTINHO</t>
  </si>
  <si>
    <t>HEITOR SANTOS BARCO RIBEIRO</t>
  </si>
  <si>
    <t>HEITOR VIEIRA MOURA</t>
  </si>
  <si>
    <t>HELENA ALVES KIKUDA</t>
  </si>
  <si>
    <t>HELENA ANTUNES BISPO</t>
  </si>
  <si>
    <t>HELENA ARRAES SILVA</t>
  </si>
  <si>
    <t>HELENA LIRA DA CUNHA</t>
  </si>
  <si>
    <t>HELENA RODRIGUES MELO</t>
  </si>
  <si>
    <t>HELO FERNANDES PEREIRA DOS SANTOS</t>
  </si>
  <si>
    <t>HELOISA FERREIRA DE ALMEIDA MARTINS</t>
  </si>
  <si>
    <t>Hemille Camilo Rodrigues Laurindo</t>
  </si>
  <si>
    <t>HENRIQUE MOREIRA FRAGOLA</t>
  </si>
  <si>
    <t>HENRIQUE OLIVEIRA HELOU</t>
  </si>
  <si>
    <t>HENRY PEIXOTO ALFONSO</t>
  </si>
  <si>
    <t>HENZO GABRIEL RIBEIRO LOURENCO</t>
  </si>
  <si>
    <t>HUMBERTO CEZAR LEITE</t>
  </si>
  <si>
    <t>ICARO DO VALLE DOS SANTOS</t>
  </si>
  <si>
    <t>ICARO RIBEIRO PAPINI</t>
  </si>
  <si>
    <t>IGOR GONCALVES GOUVEA</t>
  </si>
  <si>
    <t>ISABELA ALVES DE SOUZA</t>
  </si>
  <si>
    <t>ISABELA DE ABREU LIMA MAGALHAES</t>
  </si>
  <si>
    <t>ISABELA GOMES ZANATTA</t>
  </si>
  <si>
    <t>ISABELA SOUSA BARBOSA RODRIGUES</t>
  </si>
  <si>
    <t>ISABELA TORRES RODRIGUES</t>
  </si>
  <si>
    <t>ISABELLA CUSTODIO FERREIRA DIAS</t>
  </si>
  <si>
    <t>ISABELLA FERREIRA TRIGUEIRO</t>
  </si>
  <si>
    <t>ISABELLA SOARES PARENTE</t>
  </si>
  <si>
    <t>ISABELLY BORGES NASCIMENTO</t>
  </si>
  <si>
    <t>ISABELLY VITORIA ALVES DE JESUS</t>
  </si>
  <si>
    <t>ISAEL MAXIMO DE OLIVEIRA</t>
  </si>
  <si>
    <t>ISIS GUIMARAES DE MOURA</t>
  </si>
  <si>
    <t>JHULIA VICTORIA MOREIRA DIAS</t>
  </si>
  <si>
    <t>JOAO ALBERTO BARROS DOS SANTOS</t>
  </si>
  <si>
    <t>JOAO BATISTA RIBEIRO SADDI</t>
  </si>
  <si>
    <t>JOAO DANIEL NUNES LOPES</t>
  </si>
  <si>
    <t>JOAO GABRIEL PIRES DA COSTA</t>
  </si>
  <si>
    <t xml:space="preserve">JOAO GABRIEL PIRES DA COSTA </t>
  </si>
  <si>
    <t>JOAO GABRIEL SOARES MILOGRAMA</t>
  </si>
  <si>
    <t>JOAO LUCAS CARDOSO FRANCI</t>
  </si>
  <si>
    <t>JOAO LUCAS M GONCALVES</t>
  </si>
  <si>
    <t>JOAO LUCAS RIBEIRO DOS SANTOS</t>
  </si>
  <si>
    <t>JOAO LUCAS SILVA PEREIRA</t>
  </si>
  <si>
    <t>JOAO MARCELO MARQUES GRILO</t>
  </si>
  <si>
    <t>JOAO MIGUEL BARBOSA DE OLIVEIRA</t>
  </si>
  <si>
    <t>JOAO MIGUEL CHAVEIRO BRITO</t>
  </si>
  <si>
    <t>JOAO MIGUEL GONCALVES RODRIGUES</t>
  </si>
  <si>
    <t>JOAO MIGUEL SOUSA GALVAO</t>
  </si>
  <si>
    <t>JOAO NETTO R SILVA</t>
  </si>
  <si>
    <t>JOAO PAULO FERRARI ROSENO</t>
  </si>
  <si>
    <t>JOAO PEDRO ARAUJO DUARTE</t>
  </si>
  <si>
    <t>Joao Pedro Bezerra Silva Do Nascimento</t>
  </si>
  <si>
    <t>JOAO PEDRO DUARTE VAZ</t>
  </si>
  <si>
    <t>JOAO PEDRO FERNANDES DOS SANTOS</t>
  </si>
  <si>
    <t>JOAO PEDRO FERREIRA DE MESQUITA</t>
  </si>
  <si>
    <t>JOAO PEDRO FERREIRA PAULA</t>
  </si>
  <si>
    <t>JOAO PEDRO YUICHI ARATAKE DA SILVA</t>
  </si>
  <si>
    <t>JOAO RAPOSO DOS SANTOS NETO</t>
  </si>
  <si>
    <t>JOAO RICARDO MEDEIROS DE MENDONCA</t>
  </si>
  <si>
    <t>JOAO VICTOR LEAO SILVA</t>
  </si>
  <si>
    <t>JOAO VITOR FERREIRA MARTINS</t>
  </si>
  <si>
    <t>JOAQUIM MENDES GASPARETTO</t>
  </si>
  <si>
    <t>JOAQUIM RODRIGUES DE MORAIS</t>
  </si>
  <si>
    <t>JONAS FERRARI ROSENO</t>
  </si>
  <si>
    <t>JORGE SANTOS LINHARES</t>
  </si>
  <si>
    <t>JOSE CARLOS PERALTA MORALES</t>
  </si>
  <si>
    <t>JOSE EDUARDO CURADO PEREIRA E SILVA</t>
  </si>
  <si>
    <t>JOSE MARQUES RODRIGUES NETO</t>
  </si>
  <si>
    <t>JOSE PEDRO DE OLIVEIRA FERNANDES</t>
  </si>
  <si>
    <t>JOSE PEDRO RIBEIRO SANTOS CUNHA</t>
  </si>
  <si>
    <t>JOYCE RIBEIRO E SILVA</t>
  </si>
  <si>
    <t>JULIA FARIAS LEITE</t>
  </si>
  <si>
    <t>JULIA HELLOA BARBOSA DE MENESES</t>
  </si>
  <si>
    <t>JULIA MARQUES BORGES</t>
  </si>
  <si>
    <t>JULIANA PIMENTA RIBEIRO NAVES</t>
  </si>
  <si>
    <t>JULIETA MIRANDA FELIX</t>
  </si>
  <si>
    <t>KAIQUE GABRIEL FARIA BITENCOURT</t>
  </si>
  <si>
    <t>KARLOS KLEYBER ALVES PEREIRA</t>
  </si>
  <si>
    <t>KEMERSON SMITH OLIVEIRA LIMA</t>
  </si>
  <si>
    <t>Kenairik Carneiro Duarte</t>
  </si>
  <si>
    <t>LAIS RABELO TIMOTEU</t>
  </si>
  <si>
    <t>LANA RABELO TIMOTEO</t>
  </si>
  <si>
    <t>LARA PAES LEME LISBOA</t>
  </si>
  <si>
    <t>LAURA FARIAS DIAS</t>
  </si>
  <si>
    <t>LAURA JANSEN RIBEIRO</t>
  </si>
  <si>
    <t>LAURA LIMA ANTONELLI</t>
  </si>
  <si>
    <t>LAURA VIEIRA DE CASTRO</t>
  </si>
  <si>
    <t>LEONARDO DE ALENCAR CAETANO</t>
  </si>
  <si>
    <t>LEONARDO PASQUARELLI FL</t>
  </si>
  <si>
    <t>LEONORA NORONHA DE ALMEIDA</t>
  </si>
  <si>
    <t>LEVI PACHECO GONCALVES</t>
  </si>
  <si>
    <t>LIS PINHEIRO OLIVEIRA</t>
  </si>
  <si>
    <t>LIS RAFAELA DOS SANTOS FERREIRA</t>
  </si>
  <si>
    <t>LIS RODRIGUES LIMA ROTOLI</t>
  </si>
  <si>
    <t>LIVIA PEIXOTO COSTA</t>
  </si>
  <si>
    <t>LIVIA STRELHOU RODRIGUES</t>
  </si>
  <si>
    <t>LIZ BARBO PEREIRA</t>
  </si>
  <si>
    <t>LIZA ALVES COELHO SALGADO</t>
  </si>
  <si>
    <t>LORENZO FALEIRO LOPES</t>
  </si>
  <si>
    <t>LORENZO GABRIEL GONCALVES DA SILVA</t>
  </si>
  <si>
    <t>LORENZO OLIVEIRA DE GODOY</t>
  </si>
  <si>
    <t>LORENZO SILVEIRA PEREIRA</t>
  </si>
  <si>
    <t>LUAN SOUSA SANTOS</t>
  </si>
  <si>
    <t>LUANA CALIXTO AQUINO DE CARVALHO</t>
  </si>
  <si>
    <t>LUCA TENUTA MEIRA E SILVA</t>
  </si>
  <si>
    <t>LUCAS FERREIRA SANTOS</t>
  </si>
  <si>
    <t>LUCAS FRANCISCO RODRIGUES</t>
  </si>
  <si>
    <t>LUCAS GABRIEL COSTA FONTES</t>
  </si>
  <si>
    <t>LUCAS KUHN SARMENTO COSTA</t>
  </si>
  <si>
    <t>LUCAS MESAQUE C B GOMES</t>
  </si>
  <si>
    <t>LUCAS ROSA GOMES</t>
  </si>
  <si>
    <t>LUCCA BRITO GOULART</t>
  </si>
  <si>
    <t>LUCCA RODRIGUES GOMES</t>
  </si>
  <si>
    <t>LUCCA TAVARES FREITAS AGUIAR</t>
  </si>
  <si>
    <t>LUDMILLA PEREIRA DE SOUSA KECHICHIAN</t>
  </si>
  <si>
    <t>LUIS CARLOS DE OLIVEIRA LIMA</t>
  </si>
  <si>
    <t>LUIS FERNANDO DUARTE SAMPAIO</t>
  </si>
  <si>
    <t>LUIS GUSTAVO  MACARANDUBA</t>
  </si>
  <si>
    <t>LUISA ALVES E SANTOS</t>
  </si>
  <si>
    <t>LUISA ROSA GOMES</t>
  </si>
  <si>
    <t>LUIZ AUGUSTO FERNANDES PAULINO</t>
  </si>
  <si>
    <t>Luiz Aurelio De Faria Oliveira</t>
  </si>
  <si>
    <t>LUIZ EDUARDO SANTOS GRANDIZOLI</t>
  </si>
  <si>
    <t>LUIZ FELIPE GARROTE DE CARVALHO</t>
  </si>
  <si>
    <t>LUIZ FERNANDO MONTEIRO DA</t>
  </si>
  <si>
    <t>LUIZ FERNANDO SANTOS SILV</t>
  </si>
  <si>
    <t>LUIZ GABRIEL LACERDA GOMES DE MATOS DO AMARAL</t>
  </si>
  <si>
    <t>LUIZ HENRIQUE MELO MOTA</t>
  </si>
  <si>
    <t>LUIZA BUENO CAMPOS</t>
  </si>
  <si>
    <t>LUNNA BASTOS RIBEIRO</t>
  </si>
  <si>
    <t>MAITE MATEUS SILVA</t>
  </si>
  <si>
    <t>MAITE RODRIGUES ALVES</t>
  </si>
  <si>
    <t>MANOELLA OLIVEIRA DA SILVA</t>
  </si>
  <si>
    <t>MANUELA GARCIA PEDROSO MO</t>
  </si>
  <si>
    <t>MANUELA LYS CARVALHO SOARES DE MACEDO</t>
  </si>
  <si>
    <t>MANUELA PRAXEDES CASTINEIRAS</t>
  </si>
  <si>
    <t>MANUELA SANTOS CALACA</t>
  </si>
  <si>
    <t>MANUELLA FERREIRA DE ALMEIDA</t>
  </si>
  <si>
    <t>MANUELLA SATO ZANCHETTA</t>
  </si>
  <si>
    <t>MARCELA SANTANA SPINELI</t>
  </si>
  <si>
    <t>MARCELLA GOMES SILVEIRA</t>
  </si>
  <si>
    <t>MARCELO SPESSATTO DE ALBUQUERQUE MELLO</t>
  </si>
  <si>
    <t>MARCO ANTONIO ALCANTARA DE OLIVEIRA SOUTO</t>
  </si>
  <si>
    <t>MARCUS VINICIUS ROCHA GOM</t>
  </si>
  <si>
    <t>MARIA ALICE SILVA LOPES</t>
  </si>
  <si>
    <t>MARIA CLARA MACHADO CAIXETA</t>
  </si>
  <si>
    <t>MARIA CLARA MOREIRA NEVES</t>
  </si>
  <si>
    <t>MARIA EDUARDA ABRANTES RODRIGUES DE MENDONCA LAGARES</t>
  </si>
  <si>
    <t>MARIA EDUARDA DE CASTRO VIEIRA MARTINS</t>
  </si>
  <si>
    <t>MARIA FERNANDA DUARTE SAMPAIO</t>
  </si>
  <si>
    <t>Maria Fernanda Jaime Ferreira</t>
  </si>
  <si>
    <t>MARIA FERNANDA MARTINS ANDRE</t>
  </si>
  <si>
    <t>MARIA FLOR SANTANA MAGALHAES</t>
  </si>
  <si>
    <t>MARIA GARCIA PEDROSO MOTA</t>
  </si>
  <si>
    <t>MARIA LUISA ROCHA LEAO CHERULLI ANDRADE</t>
  </si>
  <si>
    <t>MARIA LUIZA CASTRO MARQUES</t>
  </si>
  <si>
    <t>MARIA LUIZA DAMASCENO SOARES</t>
  </si>
  <si>
    <t>MARIA LUIZA DE P FELIPE</t>
  </si>
  <si>
    <t>MARIA LUIZA DE PADUA SILVA FELIPE</t>
  </si>
  <si>
    <t>MARIA LUIZA EVANGELISTA SOUZA</t>
  </si>
  <si>
    <t>MARIA RIBEIRO PARENTE</t>
  </si>
  <si>
    <t>MARIA VICTORIA DI ESMERALDA SOUZA</t>
  </si>
  <si>
    <t>MARIANA BAYER OLIVEIRA DE MENDONCA</t>
  </si>
  <si>
    <t>MARIANA RIBEIRO DE AQUINO</t>
  </si>
  <si>
    <t>MARIANA TEIXEIRA LOPES</t>
  </si>
  <si>
    <t>MARINA MACIEL CRUZ</t>
  </si>
  <si>
    <t xml:space="preserve">MARISTELA SOARES MACIEL </t>
  </si>
  <si>
    <t>MATEUS AGUIAR LIMA</t>
  </si>
  <si>
    <t>MATEUS CARVALHO MEIRELLES</t>
  </si>
  <si>
    <t>MATEUS FELIPE REGO</t>
  </si>
  <si>
    <t>MATEUS HENRIQUE SANTOS RE</t>
  </si>
  <si>
    <t>MATEUS MAGALHAES LATORRACA</t>
  </si>
  <si>
    <t>MATHEUS BRASIL QUEIROZ PINHO</t>
  </si>
  <si>
    <t>MATHEUS CRISTIANO MESQUITA</t>
  </si>
  <si>
    <t>MATHEUS DE CASTRO MAIA</t>
  </si>
  <si>
    <t>MATHEUS FRANCISCO RODRIGUES</t>
  </si>
  <si>
    <t>MATHEUS GODOI DE ALMEIDA</t>
  </si>
  <si>
    <t>MATHEUS HENRIQUE AVELAR SANTOS FERREIRA</t>
  </si>
  <si>
    <t>MATHEUS MORAES DE SOUZA</t>
  </si>
  <si>
    <t>Matheus Toledo Araujo Alves</t>
  </si>
  <si>
    <t>MATTEO ELIAS BEDA</t>
  </si>
  <si>
    <t>MAX MACHADO</t>
  </si>
  <si>
    <t>MEL SANTOS RIBEIRO</t>
  </si>
  <si>
    <t>MELISSA LORRAYNE FERREIRA DE FREITAS</t>
  </si>
  <si>
    <t xml:space="preserve">MIGUEL ALVINO SILVA PRADO </t>
  </si>
  <si>
    <t>MIGUEL ANDRADE ALVES FELIZ</t>
  </si>
  <si>
    <t>MIGUEL ANTONIO PERALTA MORALES</t>
  </si>
  <si>
    <t>MIGUEL ARAUJO PARREIRA</t>
  </si>
  <si>
    <t>MIGUEL ARRAES SILVA</t>
  </si>
  <si>
    <t>MIGUEL BOAVENTURA DE OLIVEIRA</t>
  </si>
  <si>
    <t>MIGUEL BRETAS DUARTE</t>
  </si>
  <si>
    <t>MIGUEL DECHICHI MEDEIROS PRIMO</t>
  </si>
  <si>
    <t>MIGUEL DOMINGUES LICODIED</t>
  </si>
  <si>
    <t>MIGUEL ESPINDOLA DE JESUS</t>
  </si>
  <si>
    <t>MIGUEL FERREIRA CARVALHO</t>
  </si>
  <si>
    <t>MIGUEL FRANCO COELHO GUERRA</t>
  </si>
  <si>
    <t>MIGUEL FRANCO PEREIRA</t>
  </si>
  <si>
    <t>MIGUEL FREITAS DA MOTA</t>
  </si>
  <si>
    <t>Miguel Gomes Gemenes</t>
  </si>
  <si>
    <t>MIGUEL HENRIQUE SATURNINO RABELO</t>
  </si>
  <si>
    <t>MIGUEL HENRIQUE SILVA FRANÇA</t>
  </si>
  <si>
    <t>MIGUEL JOSE BARROSO</t>
  </si>
  <si>
    <t>MIGUEL MORAIS SANTOS</t>
  </si>
  <si>
    <t>MIGUEL OLIVEIRA DA PAIXAO</t>
  </si>
  <si>
    <t>MIGUEL OLIVEIRA SILVA</t>
  </si>
  <si>
    <t>MIGUEL PEREIRA DOS ANJOS</t>
  </si>
  <si>
    <t>MIGUEL RODRIGUES BARBOSA</t>
  </si>
  <si>
    <t>MIGUEL RODRIGUES SEGURADO</t>
  </si>
  <si>
    <t>MILENA DOS SANTOS BARBOSA</t>
  </si>
  <si>
    <t>MILENI CRISTINA PERALTA MORALES</t>
  </si>
  <si>
    <t>MURILLO HENRIQUE FUZETO MOREIRA COSTA</t>
  </si>
  <si>
    <t>NATALIA FERREIRA DE OLIVEIRA</t>
  </si>
  <si>
    <t>NICKOLAS M NASCIMENTO</t>
  </si>
  <si>
    <t>NOAH CAVALCANTE JENDIROBA</t>
  </si>
  <si>
    <t>NOAH CRUZ DE MELO ALVES</t>
  </si>
  <si>
    <t>OHANA ODETE COSTA ALVARENGA</t>
  </si>
  <si>
    <t>OTAVIO FARIAS LOIOLA JORDAO SOUSA</t>
  </si>
  <si>
    <t>OTAVIO FERREIRA DE MOURA</t>
  </si>
  <si>
    <t>OTAVIO SANTOS DE PAULA</t>
  </si>
  <si>
    <t>PATRICK GONCALVES LACERDA</t>
  </si>
  <si>
    <t>PAULO ANTONIO KRUK BASTOS</t>
  </si>
  <si>
    <t>PAULO HENRIQUE DA SILVA B</t>
  </si>
  <si>
    <t>PAULO OTAVIO VEIGA ARAUJO DE ALBUQUERQUE</t>
  </si>
  <si>
    <t>PAULO TORRES DA SILVEIRA NETO</t>
  </si>
  <si>
    <t>PEDRO ALMEIDA DOS REIS AMARAL</t>
  </si>
  <si>
    <t>PEDRO BATISTA G REIS</t>
  </si>
  <si>
    <t>PEDRO CAMPOS GONCALVES FERREIRA</t>
  </si>
  <si>
    <t>PEDRO EMMANUEL BRITO LOBO</t>
  </si>
  <si>
    <t>PEDRO FREITAS TOLEDO</t>
  </si>
  <si>
    <t>PEDRO GAEL PINHEIRO TRINDADE</t>
  </si>
  <si>
    <t>PEDRO GUIMARAES CAIXETA</t>
  </si>
  <si>
    <t>PEDRO HENRIQUE FERNANDES CANEDO</t>
  </si>
  <si>
    <t>PEDRO HENRIQUE SILVA ARAUJO</t>
  </si>
  <si>
    <t>PEDRO LEONARDO BASTOS COELHO</t>
  </si>
  <si>
    <t>PEDRO MARRA RODRIGUES</t>
  </si>
  <si>
    <t>PEDRO MOURA GUEDES</t>
  </si>
  <si>
    <t>PEDRO MUNDIM SANTOS</t>
  </si>
  <si>
    <t>PEDRO PORTO CHAVES</t>
  </si>
  <si>
    <t>PEDRO SILVA FRANCO</t>
  </si>
  <si>
    <t>PENELOPE MARTINS MIGUEL DE SOUZA BARROS</t>
  </si>
  <si>
    <t>PIETRO APARECIDO CANTARELI</t>
  </si>
  <si>
    <t>PIETRO HENRIQUE CARDOSO</t>
  </si>
  <si>
    <t>PIETRO LUCAS CUNHA DE OLIVEIRA</t>
  </si>
  <si>
    <t>PYETRO VENTURA LOBO</t>
  </si>
  <si>
    <t>RAEL DE PADUA SILVA FELIPE</t>
  </si>
  <si>
    <t>RAEL FARIA BITENCOURT</t>
  </si>
  <si>
    <t>RAFAEL EDUARDO DAVILA XAVIER</t>
  </si>
  <si>
    <t>RAFAEL ELIAS COELHO PINHEIRO</t>
  </si>
  <si>
    <t>RAFAEL FERNANDES DE FREITAS</t>
  </si>
  <si>
    <t>RAFAEL FERREIRA MONTEIRO</t>
  </si>
  <si>
    <t>RAFAEL FRANCISCO DE SOUZA SANTOS</t>
  </si>
  <si>
    <t xml:space="preserve">RAFAEL REZENDE MENDONCA COSTA </t>
  </si>
  <si>
    <t>RAFAEL TAVARES DE OLIVEIRA</t>
  </si>
  <si>
    <t>RAFAEL VICENTE SANTOS RIBEIRO</t>
  </si>
  <si>
    <t>RAUL LUIS MEIRA BARBOSA</t>
  </si>
  <si>
    <t>RAUL PRATA BENTO</t>
  </si>
  <si>
    <t>RAVI GONCALVES DI GIIAMO</t>
  </si>
  <si>
    <t>REBECCA HADASSA TELES MARCOVICHI</t>
  </si>
  <si>
    <t>RENAN SOUZA SILVA</t>
  </si>
  <si>
    <t>RENATA VITORIA LOPES RODRIGUES</t>
  </si>
  <si>
    <t>RICARDO ARANTES BENICIO</t>
  </si>
  <si>
    <t>RICARDO JUNIOR GONCALVES DE ALMEIDA</t>
  </si>
  <si>
    <t>RICARDO MOREIRA SILVA FILHO</t>
  </si>
  <si>
    <t>RICARDO ROSA DE MEDEIROS</t>
  </si>
  <si>
    <t>RICARDO TEIXEIRA MENDES FILHO</t>
  </si>
  <si>
    <t>ROBERTA DUARTE TEIXEIRA FONSECA</t>
  </si>
  <si>
    <t>RODOLPHO RIBEIRO FREITAS</t>
  </si>
  <si>
    <t>RYAN LUCIANO FONSECA DOS SANTOS</t>
  </si>
  <si>
    <t>SAMMARA CRISTYNA DE JESUS</t>
  </si>
  <si>
    <t>SAMUEL AUGUSTO MOURA BERNADES</t>
  </si>
  <si>
    <t>SAMUEL BUENO CAMPOS</t>
  </si>
  <si>
    <t>SAMUEL DA SILVA RODRIGUES</t>
  </si>
  <si>
    <t>SAMUEL GONDIM DE PAULA</t>
  </si>
  <si>
    <t>SAMUEL HENRIQUE PIMENTEL DA CRUZ</t>
  </si>
  <si>
    <t>SAMUEL MACHADO DE MELO QUEIROZ</t>
  </si>
  <si>
    <t>SAMUEL SALES OLIVEIRA</t>
  </si>
  <si>
    <t>SAMUEL TEIXEIRA ALVES</t>
  </si>
  <si>
    <t>SANTIAGO HIPOLITO PERALTA MORALES</t>
  </si>
  <si>
    <t>SARA ELIZA REIS MACEDO</t>
  </si>
  <si>
    <t>SARAH COELHO BENICIO DINIZ</t>
  </si>
  <si>
    <t>SAULO COUTINHO CARDOSO DANTAS</t>
  </si>
  <si>
    <t>SAULO HENRIQUE MONTEIRO BATISTA</t>
  </si>
  <si>
    <t>SIRIUS SAMPAIO LOBO</t>
  </si>
  <si>
    <t>SIRLEY DE PAULA FERREIRA</t>
  </si>
  <si>
    <t>SOFIA NOLASCO SAMPAIO CANEDO CAIXETA</t>
  </si>
  <si>
    <t>THAIS ANGELA TELES DE ARAUJO</t>
  </si>
  <si>
    <t>THEO ALVES TAVARES GONDIM</t>
  </si>
  <si>
    <t>THEO CARVALHO MENEZES</t>
  </si>
  <si>
    <t>THEO HENRIQUE BASTOS NASCENTE</t>
  </si>
  <si>
    <t>THEO LEAL BARBOSA</t>
  </si>
  <si>
    <t>THEO PAES LEME LISBOA</t>
  </si>
  <si>
    <t>THEO RIBEIRO GONTIJO CAMP</t>
  </si>
  <si>
    <t>THIAGO DAVI SILVEIRA</t>
  </si>
  <si>
    <t>THOR BACHEGA COSTA</t>
  </si>
  <si>
    <t>TIAGO HENRIQUE BARBOSA SIQUEIRA</t>
  </si>
  <si>
    <t>VALENTIM MACHADO DE ARAUJO</t>
  </si>
  <si>
    <t>VALENTINA DE SOUSA OLIVEIRA</t>
  </si>
  <si>
    <t>VALENTINA SATO FREITAS ALENCAR</t>
  </si>
  <si>
    <t>VICENTE ARAUJO REIS</t>
  </si>
  <si>
    <t>VICENTE CASTRO CORREA</t>
  </si>
  <si>
    <t>VICTOR HUGO SARAIVA DE AGUIAIS</t>
  </si>
  <si>
    <t>VICTOR VICENTINI FREITAS</t>
  </si>
  <si>
    <t>VINICIUS OLIVEIRA DA SILVA</t>
  </si>
  <si>
    <t>VIRGiNIA DE ALMEIDA REDIN</t>
  </si>
  <si>
    <t>VITOR FAGUNDES LAMOUNIER</t>
  </si>
  <si>
    <t>VITOR MANUEL FRANCO ALVES</t>
  </si>
  <si>
    <t>VITOR MARTINS DE REZENDE</t>
  </si>
  <si>
    <t>VITOR MENESES GONCALVES</t>
  </si>
  <si>
    <t>WELLINGTON MAXIMO FILHO</t>
  </si>
  <si>
    <t>WELLITON BATISTA VIEIRA FILHO</t>
  </si>
  <si>
    <t>WILLIAM ANTONIO MOREIRA LISBOA</t>
  </si>
  <si>
    <t>YAN GOMES ROCHA</t>
  </si>
  <si>
    <t>YAN PAIVA ARAUJO</t>
  </si>
  <si>
    <t>YAN SOSTENES CARVALHO DE MELO</t>
  </si>
  <si>
    <t>ZACK SILVA NUNES</t>
  </si>
  <si>
    <t>BERNARDO HENRIQUE SANTOS</t>
  </si>
  <si>
    <t>VALENTINA DE BRITO BORGES</t>
  </si>
  <si>
    <t>LORENZO VILARINHO BOSCATTI ROSCOE</t>
  </si>
  <si>
    <t>ISRAEL GUIMARAES NASCIMENTO</t>
  </si>
  <si>
    <t>JOAO MIGUEL COSTA CUNHA</t>
  </si>
  <si>
    <t>JOAO P S V FREITAS</t>
  </si>
  <si>
    <t>PEDRO MOREIRA RIBEIRO</t>
  </si>
  <si>
    <t>HELENA DIAS RODRIGUES</t>
  </si>
  <si>
    <t>GUSTAVO DIAS BRITO</t>
  </si>
  <si>
    <t>MATHEUS DE SA VIEIRA</t>
  </si>
  <si>
    <t xml:space="preserve">DAVI RIBEIRO DOS SANTOS VIANA </t>
  </si>
  <si>
    <t>BENJAMIM CARVALHO CORREIA</t>
  </si>
  <si>
    <t>0064.8000.406498.00-1</t>
  </si>
  <si>
    <t>0064.8000.127658.10-0</t>
  </si>
  <si>
    <t>0994.1228.508984.11-8</t>
  </si>
  <si>
    <t>0064.8000.100509.69-3</t>
  </si>
  <si>
    <t>0064.0317.002052.00-1</t>
  </si>
  <si>
    <t>0064.8000.384049.00-5</t>
  </si>
  <si>
    <t>0064.8000.052246.67-5</t>
  </si>
  <si>
    <t>0064.0317.004124.30-1</t>
  </si>
  <si>
    <t>0064.8000.025454.73-4</t>
  </si>
  <si>
    <t>0064.8000.395154.67-0</t>
  </si>
  <si>
    <t>0064.9430.000073.30-6</t>
  </si>
  <si>
    <t>0064.5615.000001.31-0</t>
  </si>
  <si>
    <t>0064.8000.288048.00-1</t>
  </si>
  <si>
    <t>0064.8000.139329.30-0</t>
  </si>
  <si>
    <t>0064.8000.062385.30-9</t>
  </si>
  <si>
    <t>0064.8000.040462.00-9</t>
  </si>
  <si>
    <t>0064.8000.051460.70-3</t>
  </si>
  <si>
    <t>0064.8000.158077.00-1</t>
  </si>
  <si>
    <t>0064.8000.039259.30-0</t>
  </si>
  <si>
    <t>0865.0002.644733.30-9</t>
  </si>
  <si>
    <t>0064.0317.002221.67-9</t>
  </si>
  <si>
    <t>0064.8000.052246.69-1</t>
  </si>
  <si>
    <t>0064.8000.123710.67-0</t>
  </si>
  <si>
    <t>0064.9999.010821.30-4</t>
  </si>
  <si>
    <t>0064.8000.020583.31-5</t>
  </si>
  <si>
    <t>0064.8000.048626.00-0</t>
  </si>
  <si>
    <t>0064.8000.007093.31-8</t>
  </si>
  <si>
    <t>0064.0489.000256.30-4</t>
  </si>
  <si>
    <t>0064.8000.153661.00-7</t>
  </si>
  <si>
    <t>0032.0000.086542.16-8</t>
  </si>
  <si>
    <t>0064.6257.000001.11-1</t>
  </si>
  <si>
    <t>0064.8000.395817.00-9</t>
  </si>
  <si>
    <t>0064.8000.128851.30-2</t>
  </si>
  <si>
    <t>0064.8000.399918.00-4</t>
  </si>
  <si>
    <t>0064.8000.113065.10-1</t>
  </si>
  <si>
    <t>0865.0002.428261.10-0</t>
  </si>
  <si>
    <t>0064.0317.025711.00-1</t>
  </si>
  <si>
    <t>0064.8000.127380.00-4</t>
  </si>
  <si>
    <t>0064.8000.079924.67-4</t>
  </si>
  <si>
    <t>0064.8000.386086.00-5</t>
  </si>
  <si>
    <t>0865.0002.065907.10-0</t>
  </si>
  <si>
    <t>0064.8000.149126.00-3</t>
  </si>
  <si>
    <t>0064.0317.014709.00-0</t>
  </si>
  <si>
    <t>0064.8000.398890.00-9</t>
  </si>
  <si>
    <t>0064.8000.395154.00-0</t>
  </si>
  <si>
    <t>0064.8000.385113.00-9</t>
  </si>
  <si>
    <t>0064.8000.052350.00-6</t>
  </si>
  <si>
    <t>0064.8000.300068.00-3</t>
  </si>
  <si>
    <t>0064.5843.000002.10-2</t>
  </si>
  <si>
    <t>0064.8000.162993.00-9</t>
  </si>
  <si>
    <t>0064.8000.390822.00-4</t>
  </si>
  <si>
    <t>0064.8000.121284.30-5</t>
  </si>
  <si>
    <t>0865.0003.499980.11-6</t>
  </si>
  <si>
    <t>0064.0317.022790.10-5</t>
  </si>
  <si>
    <t>0865.0001.807353.10-2</t>
  </si>
  <si>
    <t>0064.8000.061801.10-4</t>
  </si>
  <si>
    <t>0064.8000.396105.10-0</t>
  </si>
  <si>
    <t>0064.8000.375705.00-0</t>
  </si>
  <si>
    <t>0064.8000.072301.67-1</t>
  </si>
  <si>
    <t>0064.0317.010678.10-0</t>
  </si>
  <si>
    <t>0064.6266.000001.10-2</t>
  </si>
  <si>
    <t>0064.8000.133717.10-4</t>
  </si>
  <si>
    <t>0064.0349.000890.10-5</t>
  </si>
  <si>
    <t>0064.7805.000156.10-8</t>
  </si>
  <si>
    <t>0064.4451.000007.10-4</t>
  </si>
  <si>
    <t>0064.8000.040623.71-1</t>
  </si>
  <si>
    <t>0064.8000.037745.10-0</t>
  </si>
  <si>
    <t>0064.8000.118717.10-7</t>
  </si>
  <si>
    <t>0064.8000.114898.11-5</t>
  </si>
  <si>
    <t>0064.8000.407995.30-0</t>
  </si>
  <si>
    <t>0064.8000.154747.31-2</t>
  </si>
  <si>
    <t>0064.8000.030301.30-4</t>
  </si>
  <si>
    <t>0064.8000.159496.00-8</t>
  </si>
  <si>
    <t>0064.8000.011318.31-0</t>
  </si>
  <si>
    <t>0064.1439.000010.30-4</t>
  </si>
  <si>
    <t>0970.0019.002344.61-1</t>
  </si>
  <si>
    <t>0064.8000.147060.00-5</t>
  </si>
  <si>
    <t>0064.8000.396958.00-5</t>
  </si>
  <si>
    <t>0064.9314.000001.10-2</t>
  </si>
  <si>
    <t>0064.8000.395284.00-0</t>
  </si>
  <si>
    <t>0064.8000.374970.12-6</t>
  </si>
  <si>
    <t>0064.8000.375373.00-8</t>
  </si>
  <si>
    <t>0064.8000.132854.11-6</t>
  </si>
  <si>
    <t>0064.4545.000003.10-0</t>
  </si>
  <si>
    <t>0064.8000.374824.10-3</t>
  </si>
  <si>
    <t>0064.8000.012688.10-3</t>
  </si>
  <si>
    <t>0064.8000.153472.00-0</t>
  </si>
  <si>
    <t>0064.0349.000713.30-0</t>
  </si>
  <si>
    <t>0064.8000.384342.00-4</t>
  </si>
  <si>
    <t>0064.6946.000241.30-8</t>
  </si>
  <si>
    <t>0064.0621.000322.30-0</t>
  </si>
  <si>
    <t>0064.1277.000366.31-1</t>
  </si>
  <si>
    <t>0064.8000.403240.00-3</t>
  </si>
  <si>
    <t>0064.8000.149334.00-5</t>
  </si>
  <si>
    <t>0064.8000.390586.30-0</t>
  </si>
  <si>
    <t>0865.0001.420143.30-5</t>
  </si>
  <si>
    <t>0064.8000.033457.72-0</t>
  </si>
  <si>
    <t>0064.0317.013610.10-8</t>
  </si>
  <si>
    <t>0064.0626.000002.10-2</t>
  </si>
  <si>
    <t>0064.8000.149166.10-2</t>
  </si>
  <si>
    <t>0064.8000.398756.00-0</t>
  </si>
  <si>
    <t>0064.6499.000089.10-6</t>
  </si>
  <si>
    <t>0064.5496.000063.10-7</t>
  </si>
  <si>
    <t>0064.8000.002630.11-0</t>
  </si>
  <si>
    <t>0064.0692.002338.33-5</t>
  </si>
  <si>
    <t>0064.8000.156089.00-2</t>
  </si>
  <si>
    <t>0064.8000.164295.00-7</t>
  </si>
  <si>
    <t>0006.6700.397421.11-1</t>
  </si>
  <si>
    <t>0064.0924.000977.10-6</t>
  </si>
  <si>
    <t>0064.0317.023552.11-9</t>
  </si>
  <si>
    <t>0064.8000.128118.67-2</t>
  </si>
  <si>
    <t>0994.1936.506510.10-6</t>
  </si>
  <si>
    <t>0030.0480.796905.00-7</t>
  </si>
  <si>
    <t>0064.0380.000923.11-4</t>
  </si>
  <si>
    <t>0064.8000.228514.10-3</t>
  </si>
  <si>
    <t>0064.8000.376285.00-5</t>
  </si>
  <si>
    <t>0064.8000.149827.00-1</t>
  </si>
  <si>
    <t>0064.8000.160871.00-3</t>
  </si>
  <si>
    <t>0064.8000.383794.00-9</t>
  </si>
  <si>
    <t>0064.0623.000106.11-6</t>
  </si>
  <si>
    <t>0064.8000.022684.10-0</t>
  </si>
  <si>
    <t>0970.0024.003498.69-4</t>
  </si>
  <si>
    <t>0064.4800.000316.10-8</t>
  </si>
  <si>
    <t>0064.8000.157133.00-5</t>
  </si>
  <si>
    <t>0064.0530.000111.10-8</t>
  </si>
  <si>
    <t>0064.0692.001926.30-6</t>
  </si>
  <si>
    <t>0064.9999.001993.30-0</t>
  </si>
  <si>
    <t>0994.1361.021508.10-2</t>
  </si>
  <si>
    <t>0064.8000.387136.00-6</t>
  </si>
  <si>
    <t>0064.0317.025842.10-6</t>
  </si>
  <si>
    <t>0064.8000.128836.10-9</t>
  </si>
  <si>
    <t>0064.8000.392982.10-6</t>
  </si>
  <si>
    <t>0064.8000.155373.00-9</t>
  </si>
  <si>
    <t>0064.8000.392106.00-4</t>
  </si>
  <si>
    <t>0064.8000.017944.67-1</t>
  </si>
  <si>
    <t>0064.8000.383864.00-7</t>
  </si>
  <si>
    <t>0064.7065.000001.30-1</t>
  </si>
  <si>
    <t>0064.0333.000114.30-3</t>
  </si>
  <si>
    <t>0064.8000.377153.00-5</t>
  </si>
  <si>
    <t>0064.8000.373520.00-3</t>
  </si>
  <si>
    <t>0064.8000.383372.67-8</t>
  </si>
  <si>
    <t>0064.8000.373192.00-6</t>
  </si>
  <si>
    <t>0064.0317.016020.00-0</t>
  </si>
  <si>
    <t>0064.9801.000001.10-2</t>
  </si>
  <si>
    <t>0064.8000.084087.10-6</t>
  </si>
  <si>
    <t>0064.9999.001096.11-2</t>
  </si>
  <si>
    <t>0064.8000.115052.00-7</t>
  </si>
  <si>
    <t>0064.8000.373394.69-5</t>
  </si>
  <si>
    <t>0064.8000.122741.67-0</t>
  </si>
  <si>
    <t>0064.8000.375060.00-0</t>
  </si>
  <si>
    <t>0064.8000.397656.00-2</t>
  </si>
  <si>
    <t>0064.8000.137663.00-9</t>
  </si>
  <si>
    <t>0064.8000.054544.75-4</t>
  </si>
  <si>
    <t>0064.8000.045518.30-4</t>
  </si>
  <si>
    <t>0064.8000.378852.00-4</t>
  </si>
  <si>
    <t>0064.8000.054071.72-4</t>
  </si>
  <si>
    <t>0192.0600.221004.84-2</t>
  </si>
  <si>
    <t>0064.8000.372778.00-7</t>
  </si>
  <si>
    <t>0228.7105.016726.00-0</t>
  </si>
  <si>
    <t>0064.8000.306671.00-3</t>
  </si>
  <si>
    <t>0064.8000.094684.00-0</t>
  </si>
  <si>
    <t>0064.8000.024247.10-7</t>
  </si>
  <si>
    <t>0064.0853.005187.10-0</t>
  </si>
  <si>
    <t>0064.8000.390086.00-6</t>
  </si>
  <si>
    <t>0064.8000.045289.11-9</t>
  </si>
  <si>
    <t>0064.8000.383953.30-1</t>
  </si>
  <si>
    <t>0064.8000.384699.00-0</t>
  </si>
  <si>
    <t>0064.9438.000005.10-1</t>
  </si>
  <si>
    <t>0064.0623.000106.10-8</t>
  </si>
  <si>
    <t>0064.8000.136127.67-7</t>
  </si>
  <si>
    <t>0064.8000.128148.30-0</t>
  </si>
  <si>
    <t>0064.8000.044549.00-1</t>
  </si>
  <si>
    <t>0064.8000.373635.00-5</t>
  </si>
  <si>
    <t>0064.8000.059371.69-6</t>
  </si>
  <si>
    <t>0064.8000.111437.10-9</t>
  </si>
  <si>
    <t>0064.8000.386086.10-2</t>
  </si>
  <si>
    <t>0064.8000.127036.10-9</t>
  </si>
  <si>
    <t>0865.0004.063956.10-0</t>
  </si>
  <si>
    <t>0064.0941.001525.10-1</t>
  </si>
  <si>
    <t>0064.8000.392682.00-5</t>
  </si>
  <si>
    <t>0064.8000.141149.67-5</t>
  </si>
  <si>
    <t>0064.8000.007588.68-6</t>
  </si>
  <si>
    <t>0064.3879.000999.10-7</t>
  </si>
  <si>
    <t>0865.0002.633296.11-5</t>
  </si>
  <si>
    <t>0064.0317.011423.10-6</t>
  </si>
  <si>
    <t>0064.0621.003359.30-2</t>
  </si>
  <si>
    <t>0064.8000.047995.10-0</t>
  </si>
  <si>
    <t>0064.8000.042681.11-5</t>
  </si>
  <si>
    <t>0994.1256.266210.10-3</t>
  </si>
  <si>
    <t>0064.8150.000010.10-0</t>
  </si>
  <si>
    <t>0064.8000.046271.00-0</t>
  </si>
  <si>
    <t>0064.0801.000163.10-3</t>
  </si>
  <si>
    <t>0994.1199.549022.10-0</t>
  </si>
  <si>
    <t>0064.8000.040867.10-6</t>
  </si>
  <si>
    <t>0064.8000.380775.00-3</t>
  </si>
  <si>
    <t>0064.8000.126816.00-3</t>
  </si>
  <si>
    <t>0064.8000.132489.00-0</t>
  </si>
  <si>
    <t>0064.0801.000163.11-1</t>
  </si>
  <si>
    <t>0064.1120.000002.10-7</t>
  </si>
  <si>
    <t>0865.0002.186585.10-4</t>
  </si>
  <si>
    <t>0064.8000.055019.10-6</t>
  </si>
  <si>
    <t>0064.8000.148279.00-0</t>
  </si>
  <si>
    <t>0064.8000.060981.68-0</t>
  </si>
  <si>
    <t>0865.0000.468262.00-4</t>
  </si>
  <si>
    <t>0064.8000.061562.32-0</t>
  </si>
  <si>
    <t>0064.8000.385642.00-1</t>
  </si>
  <si>
    <t>0064.8000.378828.00-6</t>
  </si>
  <si>
    <t>0064.8000.395872.00-0</t>
  </si>
  <si>
    <t>0064.8000.115366.00-1</t>
  </si>
  <si>
    <t>0064.0317.011272.10-8</t>
  </si>
  <si>
    <t>0064.1685.000003.10-0</t>
  </si>
  <si>
    <t>0064.8000.385977.00-3</t>
  </si>
  <si>
    <t>0064.8000.162627.00-2</t>
  </si>
  <si>
    <t>0064.8000.386209.00-0</t>
  </si>
  <si>
    <t>0064.9487.000002.10-0</t>
  </si>
  <si>
    <t>0971.1100.016051.45-5</t>
  </si>
  <si>
    <t>0064.8000.053327.81-4</t>
  </si>
  <si>
    <t>0064.8000.145301.00-5</t>
  </si>
  <si>
    <t>0064.8000.386576.00-2</t>
  </si>
  <si>
    <t>0064.3956.000856.30-3</t>
  </si>
  <si>
    <t>0064.8000.375376.00-7</t>
  </si>
  <si>
    <t>0064.8000.383864.67-8</t>
  </si>
  <si>
    <t>0064.8000.385876.00-2</t>
  </si>
  <si>
    <t>0064.8000.032110.30-1</t>
  </si>
  <si>
    <t>0064.8000.129540.67-0</t>
  </si>
  <si>
    <t>0030.4549.000203.30-8</t>
  </si>
  <si>
    <t>0064.1158.000219.11-1</t>
  </si>
  <si>
    <t>0064.8000.405326.10-0</t>
  </si>
  <si>
    <t>0064.8000.376139.00-9</t>
  </si>
  <si>
    <t>0064.8000.373466.00-9</t>
  </si>
  <si>
    <t>0064.8000.405284.00-8</t>
  </si>
  <si>
    <t>0064.0317.012240.10-2</t>
  </si>
  <si>
    <t>0064.8000.376364.00-2</t>
  </si>
  <si>
    <t>0064.8000.160001.11-4</t>
  </si>
  <si>
    <t>0064.4829.000001.12-1</t>
  </si>
  <si>
    <t>0064.8000.144959.67-8</t>
  </si>
  <si>
    <t>0064.8000.161670.00-1</t>
  </si>
  <si>
    <t>0064.8000.384318.30-8</t>
  </si>
  <si>
    <t>0064.8000.377516.00-0</t>
  </si>
  <si>
    <t>0064.8000.154505.00-9</t>
  </si>
  <si>
    <t>0865.0003.324338.30-0</t>
  </si>
  <si>
    <t>0235.7001.025346.30-5</t>
  </si>
  <si>
    <t>0064.8000.132778.00-2</t>
  </si>
  <si>
    <t>0064.8000.250860.67-1</t>
  </si>
  <si>
    <t>0064.8000.411503.30-1</t>
  </si>
  <si>
    <t>0064.8000.009894.01-6</t>
  </si>
  <si>
    <t>0064.8318.000013.30-2</t>
  </si>
  <si>
    <t>0064.8000.143410.30-3</t>
  </si>
  <si>
    <t>0064.8000.381000.00-5</t>
  </si>
  <si>
    <t>0064.8000.375881.00-3</t>
  </si>
  <si>
    <t>0064.8000.039133.70-6</t>
  </si>
  <si>
    <t>0064.0238.000080.10-1</t>
  </si>
  <si>
    <t>0064.8000.036516.67-1</t>
  </si>
  <si>
    <t>0032.0000.074667.71-8</t>
  </si>
  <si>
    <t>0065.0010.005048.81-0</t>
  </si>
  <si>
    <t>0064.6946.000241.10-3</t>
  </si>
  <si>
    <t>0064.8000.386047.00-0</t>
  </si>
  <si>
    <t>0064.8000.047154.10-5</t>
  </si>
  <si>
    <t>0064.8000.144415.67-8</t>
  </si>
  <si>
    <t>0064.8000.390584.00-6</t>
  </si>
  <si>
    <t>0064.8000.380626.00-8</t>
  </si>
  <si>
    <t>0064.8000.043792.68-9</t>
  </si>
  <si>
    <t>0064.8000.159409.00-8</t>
  </si>
  <si>
    <t>0064.8000.375366.11-7</t>
  </si>
  <si>
    <t>0064.8000.372667.00-0</t>
  </si>
  <si>
    <t>0064.8000.155765.10-1</t>
  </si>
  <si>
    <t>0064.8000.134437.00-8</t>
  </si>
  <si>
    <t>0064.0621.003953.10-7</t>
  </si>
  <si>
    <t>0994.1896.506778.10-6</t>
  </si>
  <si>
    <t>0064.3981.000313.10-6</t>
  </si>
  <si>
    <t>0064.0317.022715.00-6</t>
  </si>
  <si>
    <t>0064.8000.051460.68-1</t>
  </si>
  <si>
    <t>0064.8000.397427.00-3</t>
  </si>
  <si>
    <t>0064.8000.129540.00-9</t>
  </si>
  <si>
    <t>0064.8000.391265.10-9</t>
  </si>
  <si>
    <t>0064.8000.406386.00-9</t>
  </si>
  <si>
    <t>0064.8000.375366.10-9</t>
  </si>
  <si>
    <t>0064.8000.027900.10-3</t>
  </si>
  <si>
    <t>0064.8000.039259.11-4</t>
  </si>
  <si>
    <t>0064.8000.390193.00-7</t>
  </si>
  <si>
    <t>0064.8000.384161.00-0</t>
  </si>
  <si>
    <t>0064.8000.107065.10-3</t>
  </si>
  <si>
    <t>0064.8000.145255.00-3</t>
  </si>
  <si>
    <t>0064.8000.105920.67-7</t>
  </si>
  <si>
    <t>0865.3177.088371.30-9</t>
  </si>
  <si>
    <t>0064.5613.000010.30-5</t>
  </si>
  <si>
    <t>0064.8000.390769.00-6</t>
  </si>
  <si>
    <t>0064.0317.011990.30-2</t>
  </si>
  <si>
    <t>0064.8000.088653.30-0</t>
  </si>
  <si>
    <t>0064.8000.373405.00-0</t>
  </si>
  <si>
    <t>0064.8000.042321.10-0</t>
  </si>
  <si>
    <t>0064.8000.389679.10-4</t>
  </si>
  <si>
    <t>0222.0411.001304.30-8</t>
  </si>
  <si>
    <t>0064.8000.400289.00-1</t>
  </si>
  <si>
    <t>0064.8000.400289.67-2</t>
  </si>
  <si>
    <t>0064.0317.010921.30-7</t>
  </si>
  <si>
    <t>0064.8074.000048.30-2</t>
  </si>
  <si>
    <t>0064.8000.206758.00-0</t>
  </si>
  <si>
    <t>0994.1894.514248.30-0</t>
  </si>
  <si>
    <t>0064.8000.079283.00-8</t>
  </si>
  <si>
    <t>0064.8000.399590.00-9</t>
  </si>
  <si>
    <t>0865.0003.336482.10-9</t>
  </si>
  <si>
    <t>0064.8000.040623.75-4</t>
  </si>
  <si>
    <t>0064.0635.000068.10-2</t>
  </si>
  <si>
    <t>0064.0692.002682.30-3</t>
  </si>
  <si>
    <t>0064.8000.143114.00-3</t>
  </si>
  <si>
    <t>0064.0317.002052.30-3</t>
  </si>
  <si>
    <t>0064.8000.050167.00-0</t>
  </si>
  <si>
    <t>0064.0380.001001.30-0</t>
  </si>
  <si>
    <t>0064.8000.150249.00-8</t>
  </si>
  <si>
    <t>0064.8000.104488.00-3</t>
  </si>
  <si>
    <t>0064.8000.399229.00-4</t>
  </si>
  <si>
    <t>0064.8000.136685.00-9</t>
  </si>
  <si>
    <t>0064.8000.382683.00-9</t>
  </si>
  <si>
    <t>0064.8000.383235.00-0</t>
  </si>
  <si>
    <t>0064.8000.387486.00-7</t>
  </si>
  <si>
    <t>0064.8000.052871.75-8</t>
  </si>
  <si>
    <t>0064.8000.061735.71-3</t>
  </si>
  <si>
    <t>0064.0907.003586.10-8</t>
  </si>
  <si>
    <t>0064.8000.385701.67-9</t>
  </si>
  <si>
    <t>0064.8000.377577.00-0</t>
  </si>
  <si>
    <t>0064.8000.377483.00-5</t>
  </si>
  <si>
    <t>0029.1600.151006.74-3</t>
  </si>
  <si>
    <t>0064.8000.150374.10-4</t>
  </si>
  <si>
    <t>0064.0317.007971.10-2</t>
  </si>
  <si>
    <t>0064.8000.379910.00-8</t>
  </si>
  <si>
    <t>0064.8000.088136.00-4</t>
  </si>
  <si>
    <t>0064.8000.096561.00-2</t>
  </si>
  <si>
    <t>0064.4545.000003.11-9</t>
  </si>
  <si>
    <t>0064.8000.028674.10-7</t>
  </si>
  <si>
    <t>0064.4498.000018.30-7</t>
  </si>
  <si>
    <t>0064.8000.150374.30-9</t>
  </si>
  <si>
    <t>0064.8000.377606.00-0</t>
  </si>
  <si>
    <t>0865.0002.643363.10-9</t>
  </si>
  <si>
    <t>0865.0001.420143.11-9</t>
  </si>
  <si>
    <t>0064.9999.006950.10-3</t>
  </si>
  <si>
    <t>0865.0002.734554.11-0</t>
  </si>
  <si>
    <t>0865.0001.780733.10-4</t>
  </si>
  <si>
    <t>0064.8000.033793.10-0</t>
  </si>
  <si>
    <t>0064.8000.143399.67-9</t>
  </si>
  <si>
    <t>0064.8000.039454.30-8</t>
  </si>
  <si>
    <t>0002.2920.800001.02-0</t>
  </si>
  <si>
    <t>0064.9265.000006.30-7</t>
  </si>
  <si>
    <t>0970.0024.003498.70-8</t>
  </si>
  <si>
    <t>0064.9192.000003.00-7</t>
  </si>
  <si>
    <t>0064.5765.000003.30-8</t>
  </si>
  <si>
    <t>0064.8000.151733.00-0</t>
  </si>
  <si>
    <t>0064.8000.401189.68-0</t>
  </si>
  <si>
    <t>0064.8000.033457.70-4</t>
  </si>
  <si>
    <t>0064.0009.000117.31-9</t>
  </si>
  <si>
    <t>0994.0053.027073.31-5</t>
  </si>
  <si>
    <t>0064.8000.125333.00-9</t>
  </si>
  <si>
    <t>0064.0692.004876.31-8</t>
  </si>
  <si>
    <t>0064.4103.000011.10-2</t>
  </si>
  <si>
    <t>0064.8000.139329.11-4</t>
  </si>
  <si>
    <t>0178.2541.000044.10-0</t>
  </si>
  <si>
    <t>0064.2846.000002.30-5</t>
  </si>
  <si>
    <t>0064.8000.030292.30-5</t>
  </si>
  <si>
    <t>0064.8000.040416.30-9</t>
  </si>
  <si>
    <t>0019.1729.007988.30-6</t>
  </si>
  <si>
    <t>0064.8000.080917.30-9</t>
  </si>
  <si>
    <t>0064.8000.028674.30-1</t>
  </si>
  <si>
    <t>0064.8000.042080.00-6</t>
  </si>
  <si>
    <t>0064.8000.395588.00-0</t>
  </si>
  <si>
    <t>0064.8000.048713.30-2</t>
  </si>
  <si>
    <t>0994.1950.260225.31-7</t>
  </si>
  <si>
    <t>0064.8000.376666.00-9</t>
  </si>
  <si>
    <t>0064.8000.384161.67-0</t>
  </si>
  <si>
    <t>0064.8000.384654.00-6</t>
  </si>
  <si>
    <t>0064.8000.035975.30-3</t>
  </si>
  <si>
    <t>0064.0000.038209.39</t>
  </si>
  <si>
    <t>0064.8000.097467.30-1</t>
  </si>
  <si>
    <t>0064.0317.006828.30-6</t>
  </si>
  <si>
    <t>0064.8000.020593.30-2</t>
  </si>
  <si>
    <t>0064.8000.160640.00-1</t>
  </si>
  <si>
    <t>0064.8000.148241.00-3</t>
  </si>
  <si>
    <t>0064.8000.052972.00-7</t>
  </si>
  <si>
    <t>0865.0002.730320.30-0</t>
  </si>
  <si>
    <t>0994.1910.520560.11-1</t>
  </si>
  <si>
    <t>0064.8000.402153.00-0</t>
  </si>
  <si>
    <t>0064.8000.383669.00-0</t>
  </si>
  <si>
    <t>0865.0001.420143.10-0</t>
  </si>
  <si>
    <t>0064.0692.000993.68-9</t>
  </si>
  <si>
    <t>0064.0317.004754.10-0</t>
  </si>
  <si>
    <t>0064.0317.013636.67-0</t>
  </si>
  <si>
    <t>0064.8000.061714.67-8</t>
  </si>
  <si>
    <t>0064.8000.385701.00-8</t>
  </si>
  <si>
    <t>0064.8000.140836.00-8</t>
  </si>
  <si>
    <t>0064.8000.098278.00-6</t>
  </si>
  <si>
    <t>0064.8000.380680.00-2</t>
  </si>
  <si>
    <t>0865.0001.755502.10-2</t>
  </si>
  <si>
    <t>0064.8000.386487.00-0</t>
  </si>
  <si>
    <t>0064.8000.381613.00-7</t>
  </si>
  <si>
    <t>0064.8000.032568.31-6</t>
  </si>
  <si>
    <t>0064.8000.127702.30-3</t>
  </si>
  <si>
    <t>0064.8000.051293.76-9</t>
  </si>
  <si>
    <t>0064.8000.148463.10-3</t>
  </si>
  <si>
    <t>0064.8000.039259.10-6</t>
  </si>
  <si>
    <t>0064.8000.048609.10-6</t>
  </si>
  <si>
    <t>0064.8000.375376.70-8</t>
  </si>
  <si>
    <t>0064.8000.108304.10-1</t>
  </si>
  <si>
    <t>0064.8000.163260.10-2</t>
  </si>
  <si>
    <t>0064.8000.376904.00-7</t>
  </si>
  <si>
    <t>0865.0002.247058.10-9</t>
  </si>
  <si>
    <t>0064.8000.376311.00-6</t>
  </si>
  <si>
    <t>0064.8000.136704.10-0</t>
  </si>
  <si>
    <t>0064.6017.000001.11-0</t>
  </si>
  <si>
    <t>0064.8000.046334.69-0</t>
  </si>
  <si>
    <t>0064.8000.383206.00-0</t>
  </si>
  <si>
    <t>0994.1715.505672.10-7</t>
  </si>
  <si>
    <t>0192.0600.221005.94-6</t>
  </si>
  <si>
    <t>0064.8000.395878.00-8</t>
  </si>
  <si>
    <t>0064.8000.401211.10-3</t>
  </si>
  <si>
    <t>0064.8000.124252.11-0</t>
  </si>
  <si>
    <t>0064.2634.000001.12-4</t>
  </si>
  <si>
    <t>0064.8000.218041.00-8</t>
  </si>
  <si>
    <t>0064.8000.154797.10-7</t>
  </si>
  <si>
    <t>0064.8000.051392.69-4</t>
  </si>
  <si>
    <t>0064.8000.121577.10-8</t>
  </si>
  <si>
    <t>0064.8000.162518.00-9</t>
  </si>
  <si>
    <t>0064.8000.381066.00-6</t>
  </si>
  <si>
    <t>0064.8000.039259.31-9</t>
  </si>
  <si>
    <t>0064.8722.000001.11-1</t>
  </si>
  <si>
    <t>0064.0317.011284.00-9</t>
  </si>
  <si>
    <t>0994.1447.297226.10-2</t>
  </si>
  <si>
    <t>0064.8000.383458.10-6</t>
  </si>
  <si>
    <t>0064.8000.398920.00-5</t>
  </si>
  <si>
    <t>0064.8000.020878.30-7</t>
  </si>
  <si>
    <t>0064.8000.148018.10-0</t>
  </si>
  <si>
    <t>0064.8000.143235.00-5</t>
  </si>
  <si>
    <t>0064.8000.385370.11-7</t>
  </si>
  <si>
    <t>0064.8000.154735.00-4</t>
  </si>
  <si>
    <t>0064.8000.396887.00-0</t>
  </si>
  <si>
    <t>0865.0002.259406.10-7</t>
  </si>
  <si>
    <t>0064.0280.000691.11-0</t>
  </si>
  <si>
    <t>0064.8000.047548.11-1</t>
  </si>
  <si>
    <t>0064.0317.014144.00-3</t>
  </si>
  <si>
    <t>0064.8000.2972.68-200</t>
  </si>
  <si>
    <t>0064.8000.048152.11-4</t>
  </si>
  <si>
    <t>0064.8000.401679.00-8</t>
  </si>
  <si>
    <t>0064.0692.001926.10-1</t>
  </si>
  <si>
    <t>0064.8000.158614.10-4</t>
  </si>
  <si>
    <t>0064.8000.383643.00-0</t>
  </si>
  <si>
    <t>0064.1114.000478.10-7</t>
  </si>
  <si>
    <t>0064.8000.108825.00-4</t>
  </si>
  <si>
    <t>0064.4829.000001.11-3</t>
  </si>
  <si>
    <t>0064.8000.100326.11-4</t>
  </si>
  <si>
    <t>0064.8000.381821.10-6</t>
  </si>
  <si>
    <t>0064.0065.000098.10-2</t>
  </si>
  <si>
    <t>0064.8000.089244.00-5</t>
  </si>
  <si>
    <t>0064.8000.400386.67-8</t>
  </si>
  <si>
    <t>0064.8000.377139.00-2</t>
  </si>
  <si>
    <t>0064.8000.070555.70-6</t>
  </si>
  <si>
    <t>0064.8000.378987.00-7</t>
  </si>
  <si>
    <t>0064.8000.163036.00-8</t>
  </si>
  <si>
    <t>0064.8000.383781.00-4</t>
  </si>
  <si>
    <t>0064.8000.035975.10-9</t>
  </si>
  <si>
    <t>0064.8000.394902.00-2</t>
  </si>
  <si>
    <t>0064.8000.046618.00-0</t>
  </si>
  <si>
    <t>0064.8000.027979.10-9</t>
  </si>
  <si>
    <t>0064.8000.390899.10-4</t>
  </si>
  <si>
    <t>0064.8000.383952.00-3</t>
  </si>
  <si>
    <t>0064.0317.016682.10-0</t>
  </si>
  <si>
    <t>0064.0317.014870.00-6</t>
  </si>
  <si>
    <t>0064.8000.206869.00-6</t>
  </si>
  <si>
    <t>0064.8000.032568.10-3</t>
  </si>
  <si>
    <t>0064.9999.000943.10-5</t>
  </si>
  <si>
    <t>0064.4233.000352.10-2</t>
  </si>
  <si>
    <t>0064.8000.129798.68-5</t>
  </si>
  <si>
    <t>0064.0924.001636.30-2</t>
  </si>
  <si>
    <t>0064.8000.141122.00-9</t>
  </si>
  <si>
    <t>0030.4549.000463.75-0</t>
  </si>
  <si>
    <t>0064.8000.377254.00-6</t>
  </si>
  <si>
    <t>0064.9999.007006.10-7</t>
  </si>
  <si>
    <t>0064.8000.154244.10-8</t>
  </si>
  <si>
    <t>0064.0621.000322.10-6</t>
  </si>
  <si>
    <t>0064.8000.011854.10-7</t>
  </si>
  <si>
    <t>0064.8000.215726.00-0</t>
  </si>
  <si>
    <t>0064.3956.001587.00-4</t>
  </si>
  <si>
    <t>0311.3088.000379.10-3</t>
  </si>
  <si>
    <t>0865.0002.448050.00-8</t>
  </si>
  <si>
    <t>0064.8000.399347.00-7</t>
  </si>
  <si>
    <t>0064.8000.039454.10-3</t>
  </si>
  <si>
    <t>0064.8000.095986.10-7</t>
  </si>
  <si>
    <t>0064.8000.227118.00-0</t>
  </si>
  <si>
    <t>0064.0692.000365.60-2</t>
  </si>
  <si>
    <t>0865.0004.063956.11-9</t>
  </si>
  <si>
    <t>0064.0621.003710.10-7</t>
  </si>
  <si>
    <t>0064.8000.052361.10-5</t>
  </si>
  <si>
    <t>0064.8000.039259.12-2</t>
  </si>
  <si>
    <t>0064.0317.005310.60-5</t>
  </si>
  <si>
    <t>0064.0317.005271.30-8</t>
  </si>
  <si>
    <t>0064.8000.018289.70-7</t>
  </si>
  <si>
    <t>0064.8000.034911.11-5</t>
  </si>
  <si>
    <t>0994.1881.261832.10-5</t>
  </si>
  <si>
    <t>0064.3953.000179.00-5</t>
  </si>
  <si>
    <t>0064.8000.068728.30-5</t>
  </si>
  <si>
    <t>0064.8000.046271.67-1</t>
  </si>
  <si>
    <t>0064.8000.149097.00-3</t>
  </si>
  <si>
    <t>0064.8000.115018.00-3</t>
  </si>
  <si>
    <t>0064.8000.153029.10-6</t>
  </si>
  <si>
    <t>0064.8000.159208.00-2</t>
  </si>
  <si>
    <t>0064.8000.386086.67-6</t>
  </si>
  <si>
    <t>0064.0317.010921.10-2</t>
  </si>
  <si>
    <t>0994.1702.522777.11-4</t>
  </si>
  <si>
    <t>0064.8000.389169.00-9</t>
  </si>
  <si>
    <t>0064.7534.000002.10-5</t>
  </si>
  <si>
    <t>0064.4324.000002.11-7</t>
  </si>
  <si>
    <t>0064.8000.014575.69-1</t>
  </si>
  <si>
    <t>0064.8000.134686.67-9</t>
  </si>
  <si>
    <t>0064.8000.085673.31-9</t>
  </si>
  <si>
    <t>0994.2049.269736.10-6</t>
  </si>
  <si>
    <t>0064.8000.030289.10-0</t>
  </si>
  <si>
    <t>0064.8000.397444.10-2</t>
  </si>
  <si>
    <t>0064.8000.148554.10-9</t>
  </si>
  <si>
    <t>0064.8000.380104.00-1</t>
  </si>
  <si>
    <t>0064.8000.075919.30-7</t>
  </si>
  <si>
    <t>0064.8000.380773.00-0</t>
  </si>
  <si>
    <t>0064.8000.037447.10-0</t>
  </si>
  <si>
    <t>0064.0317.016234.10-7</t>
  </si>
  <si>
    <t>0970.0022.005937.50-8</t>
  </si>
  <si>
    <t>0064.8000.114430.10-5</t>
  </si>
  <si>
    <t>0064.8000.376569.00-3</t>
  </si>
  <si>
    <t>0064.8000.143410.10-9</t>
  </si>
  <si>
    <t>0064.8000.398642.00-5</t>
  </si>
  <si>
    <t>0064.0006.000349.10-0</t>
  </si>
  <si>
    <t>0064.8000.041641.10-1</t>
  </si>
  <si>
    <t>0064.8000.373625.00-0</t>
  </si>
  <si>
    <t>0064.9192.000411.10-5</t>
  </si>
  <si>
    <t>0064.0692.002743.30-2</t>
  </si>
  <si>
    <t>0064.03170.15930.00-2</t>
  </si>
  <si>
    <t>0064.8000.408010.00-6</t>
  </si>
  <si>
    <t>0064.80000.42438.30-0</t>
  </si>
  <si>
    <t>0064.8000.149946.00-0</t>
  </si>
  <si>
    <t>0064.8000.091137.10-5</t>
  </si>
  <si>
    <t>0064.9522.000077.11-0</t>
  </si>
  <si>
    <t xml:space="preserve">0064.8000.404973.00-4 </t>
  </si>
  <si>
    <t>0064.8000.380959.10-4</t>
  </si>
  <si>
    <t xml:space="preserve">0064.0671.001395.10-3 </t>
  </si>
  <si>
    <t>0019.1729.018184.00-9</t>
  </si>
  <si>
    <t>0064.3830.000015.30-9</t>
  </si>
  <si>
    <t>0064.8000.137419.10-8</t>
  </si>
  <si>
    <t>0064.8000399868.002-7</t>
  </si>
  <si>
    <t>0064.8000.156283.30</t>
  </si>
  <si>
    <t>0064.0000.012013.31-5</t>
  </si>
  <si>
    <t xml:space="preserve">0064.0671.001395.30-8 </t>
  </si>
  <si>
    <t>0064.9875.000001.10-6</t>
  </si>
  <si>
    <t>0064.5647.000100.30-9</t>
  </si>
  <si>
    <t>0064.8000.124541.00-7</t>
  </si>
  <si>
    <t>0064.0000.006875.33-5</t>
  </si>
  <si>
    <t>5158.8888.475011.66-0</t>
  </si>
  <si>
    <t>0064.8000.394100.67</t>
  </si>
  <si>
    <t>0064.0621.010597.10-8</t>
  </si>
  <si>
    <t>0064.8000.068769.00-1</t>
  </si>
  <si>
    <t>0064.0132.000045.11-4</t>
  </si>
  <si>
    <t>MARCIO SANTÂ´ANNA VAZ FILHO</t>
  </si>
  <si>
    <t>DANIELA AZEVEDO PIRES DE CASTRO</t>
  </si>
  <si>
    <t>SARAH RIBEIRO FERREIRA SANTOS</t>
  </si>
  <si>
    <t>0064.8000.094889.30-2</t>
  </si>
  <si>
    <t>SOPHIA ALVES DOS SANTOS</t>
  </si>
  <si>
    <t>0064.8000.094889.10-8</t>
  </si>
  <si>
    <t>MIGUEL ALVES DOS SANTOS</t>
  </si>
  <si>
    <t>0064.8000.123717.00-4</t>
  </si>
  <si>
    <t>ANTONELA LUIZA RODRIGUES VIEIRA</t>
  </si>
  <si>
    <t>MARCIO SANT ANNA VAZ FILHO</t>
  </si>
  <si>
    <t>0064.8000.416972.00-8</t>
  </si>
  <si>
    <t>AMANDA RAMOS CARDOSO NUNES</t>
  </si>
  <si>
    <t>0064.8000.417985.00-6</t>
  </si>
  <si>
    <t>PEDRO AUGUSTO DE ARAUJO</t>
  </si>
  <si>
    <t>0064.8000.151560.30-0</t>
  </si>
  <si>
    <t>EMANUELE GOMES DE LIMA</t>
  </si>
  <si>
    <t>0064.0317.017954.00-6</t>
  </si>
  <si>
    <t>VALENTINA NUNES BLANCO</t>
  </si>
  <si>
    <t>0064.8000.081484.10-4</t>
  </si>
  <si>
    <t>GIOVANNI CASTRO DOURADO PINEZI</t>
  </si>
  <si>
    <t>0064.8000.390898.30-2</t>
  </si>
  <si>
    <t>MARIANA CARVALHO SILVA</t>
  </si>
  <si>
    <t>0064.8000.390898.10-8</t>
  </si>
  <si>
    <t>JORGE CARVALHO SILVA</t>
  </si>
  <si>
    <t>0064.5225.000344.30-9</t>
  </si>
  <si>
    <t>ISABELLE VALENS KOLAILAT</t>
  </si>
  <si>
    <t>0064.0000.011468.30-0</t>
  </si>
  <si>
    <t>0064.0317.015629.31-0</t>
  </si>
  <si>
    <t>0064.0317.015629.32-9</t>
  </si>
  <si>
    <t>0064.0317.014596.10-9</t>
  </si>
  <si>
    <t>0064.0317.014596.11-7</t>
  </si>
  <si>
    <t>0064.8000.032159.30-0</t>
  </si>
  <si>
    <t>ALICE HYODO FROES</t>
  </si>
  <si>
    <t>0064.8000.039454.09-0</t>
  </si>
  <si>
    <t>ALINE DE MORAIS FARIA</t>
  </si>
  <si>
    <t>0002.1932.201027.02-0</t>
  </si>
  <si>
    <t>ANA CLARA FERNANDES DE SO</t>
  </si>
  <si>
    <t>0064.8000.205705.30-1</t>
  </si>
  <si>
    <t>ANA FRANCISCA ALVES SOARES</t>
  </si>
  <si>
    <t>0064.8000.139849.00-2</t>
  </si>
  <si>
    <t>ANA JULIA TORRES DIAS</t>
  </si>
  <si>
    <t>0064.8000.123710.00-0</t>
  </si>
  <si>
    <t>ANA LAURA MELO VENCIO</t>
  </si>
  <si>
    <t>0064.8000.132217.31-0</t>
  </si>
  <si>
    <t>0064.8000.032252.30-0</t>
  </si>
  <si>
    <t>ANA LUISA RIBEIRO DE JESUS</t>
  </si>
  <si>
    <t>0064.8000.049273.69-1</t>
  </si>
  <si>
    <t>0064.7392.000003.30-0</t>
  </si>
  <si>
    <t>ANGELA MARTINO ROCHA</t>
  </si>
  <si>
    <t>0064.8000.381095.00-6</t>
  </si>
  <si>
    <t>ANTHONY BENEDITO BLAY FERNANDES SILVA</t>
  </si>
  <si>
    <t>0064.8000.128270.00-8</t>
  </si>
  <si>
    <t>ANTONELLA FERREIRA ARANTES BARROS</t>
  </si>
  <si>
    <t>0994.1570.280764.10-7</t>
  </si>
  <si>
    <t>ARTHUR GABRIEL FERREIRA</t>
  </si>
  <si>
    <t>0064.8000.381387.67-8</t>
  </si>
  <si>
    <t>AUGUSTO ANDRADE MARINHO BORGES</t>
  </si>
  <si>
    <t>0865.0000.375693.11-0</t>
  </si>
  <si>
    <t>0064.8000.382620.00-7</t>
  </si>
  <si>
    <t>BENICIO FERNANDES CAMPOS SILVA</t>
  </si>
  <si>
    <t>0064.8000.204216.10-2</t>
  </si>
  <si>
    <t>0064.8000.052972.68-6</t>
  </si>
  <si>
    <t>BENJAMIN MACIEL CRUZ</t>
  </si>
  <si>
    <t>0064.8000.026840.10-7</t>
  </si>
  <si>
    <t>0064.8000.056531.11-0</t>
  </si>
  <si>
    <t>BRUNO RESENDE RAMOS</t>
  </si>
  <si>
    <t>0064.0556.000242.10-9</t>
  </si>
  <si>
    <t>0064.0463.000102.00-1</t>
  </si>
  <si>
    <t>CAMILA MOREIRA MELO</t>
  </si>
  <si>
    <t>0064.4545.000002.11-2</t>
  </si>
  <si>
    <t>0064.0317.016478.00-6</t>
  </si>
  <si>
    <t>CECILIA ROSA E SILVA RAMOS</t>
  </si>
  <si>
    <t>0064.8000.056639.10-8</t>
  </si>
  <si>
    <t>DANIEL HENRIQUE MARQUES SOUZA</t>
  </si>
  <si>
    <t>0064.8000.035905.69-0</t>
  </si>
  <si>
    <t>DAVI ALVES COELHO GODOI</t>
  </si>
  <si>
    <t>0064.8000.066096.71-9</t>
  </si>
  <si>
    <t>DAVI CARDOSO DE SOUSA</t>
  </si>
  <si>
    <t>0994.8917.501727.10-9</t>
  </si>
  <si>
    <t>DAVI DOURADO MOREIRA BARR</t>
  </si>
  <si>
    <t>0064.8000.163422.67-6</t>
  </si>
  <si>
    <t>DAVI LOPES SANTANA VAZ</t>
  </si>
  <si>
    <t>0064.8000.205668.00-7</t>
  </si>
  <si>
    <t>DAVI MATIAS FIGUEIREDO</t>
  </si>
  <si>
    <t>0064.0943.002224.10-1</t>
  </si>
  <si>
    <t>DAVY CASTRO FREITAS</t>
  </si>
  <si>
    <t>0970.0022.006013.82-2</t>
  </si>
  <si>
    <t>0064.8000.269093.00-5</t>
  </si>
  <si>
    <t>EDUARDA MICHELLE ALVES SILVA DE SANTANA</t>
  </si>
  <si>
    <t>0064.0924.000966.10-4</t>
  </si>
  <si>
    <t>EDUARDO BARCELOS LIMA</t>
  </si>
  <si>
    <t>0064.8000.099748.10-3</t>
  </si>
  <si>
    <t>0002.4325.400460.02-0</t>
  </si>
  <si>
    <t>0064.8000.159422.10-1</t>
  </si>
  <si>
    <t>0064.8000.136874.00-6</t>
  </si>
  <si>
    <t>ENZO GONCALVES TEIXEIRA</t>
  </si>
  <si>
    <t>0064.8000.044917.00-0</t>
  </si>
  <si>
    <t>ENZO PEREIRA DO COUTO</t>
  </si>
  <si>
    <t>0029.1601.649000.34-0</t>
  </si>
  <si>
    <t>0064.0692.001926.00-4</t>
  </si>
  <si>
    <t>FERNANDA FERREIRA FREITAS</t>
  </si>
  <si>
    <t>0064.0635.000033.09-0</t>
  </si>
  <si>
    <t>FERNANDO DE FREITAS RODOVALHO</t>
  </si>
  <si>
    <t>0064.8000.151949.10-0</t>
  </si>
  <si>
    <t>FILIPE FERREIRA NEVES SULEK</t>
  </si>
  <si>
    <t>0064.8000.374970.68-1</t>
  </si>
  <si>
    <t>FLAVIENE GONCALVES DA SILVA</t>
  </si>
  <si>
    <t>0064.8000.025208.10-5</t>
  </si>
  <si>
    <t>GABRIEL GUIMARAES NAVES</t>
  </si>
  <si>
    <t>0865.0000.283540.10-5</t>
  </si>
  <si>
    <t>GABRIEL RODRIGUES BARBOSA</t>
  </si>
  <si>
    <t>0064.8000.008636.30-7</t>
  </si>
  <si>
    <t>GIOVANA DE PAULA MACHADO MUNIZ DE SOUZA</t>
  </si>
  <si>
    <t>0064.8000.375241.10-1</t>
  </si>
  <si>
    <t>GUILHERME ARRAES SILVA</t>
  </si>
  <si>
    <t>0064.3950.001716.60-3</t>
  </si>
  <si>
    <t>0064.8000.386691.00-6</t>
  </si>
  <si>
    <t>0064.8000.389481.00-2</t>
  </si>
  <si>
    <t>0865.0001.972595.10-9</t>
  </si>
  <si>
    <t>HEITOR BORGES MEIRA</t>
  </si>
  <si>
    <t>0064.8000.376706.00-0</t>
  </si>
  <si>
    <t>HEITOR SOUZA SILVA</t>
  </si>
  <si>
    <t>0175.7574.003980.00-0</t>
  </si>
  <si>
    <t>0064.8000.029043.31-3</t>
  </si>
  <si>
    <t>HELOISA CASTILHO FERNANDES</t>
  </si>
  <si>
    <t>0064.8000.110149.10-0</t>
  </si>
  <si>
    <t>HENRIQUE AGUIAR BARRETO</t>
  </si>
  <si>
    <t>0064.0317.017657.10-9</t>
  </si>
  <si>
    <t>HENRIQUE ESPINDOLA NOZAKI</t>
  </si>
  <si>
    <t>0064.8000.207330.00-3</t>
  </si>
  <si>
    <t>HENRIQUE KRUK PIRES</t>
  </si>
  <si>
    <t>0064.8000.104786.69-1</t>
  </si>
  <si>
    <t>IAGO HENRIQUE RIBEIRO DE OLIVEIRA</t>
  </si>
  <si>
    <t>0064.0664.000007.30-1</t>
  </si>
  <si>
    <t>ISABEL ARISA SOBROSA TAIA DE CAMPOS</t>
  </si>
  <si>
    <t>0064.8000.147517.00-5</t>
  </si>
  <si>
    <t>ISABELA HADASSA BARROS PALESTINA</t>
  </si>
  <si>
    <t>0064.0403.000022.30-6</t>
  </si>
  <si>
    <t>0865.0003.263522.11-4</t>
  </si>
  <si>
    <t>0865.0001.128049.31-0</t>
  </si>
  <si>
    <t>ISADORA FERREIRA FARIA MA</t>
  </si>
  <si>
    <t>0064.8000.047995.31-2</t>
  </si>
  <si>
    <t>ISADORA PEREIRA LEITE</t>
  </si>
  <si>
    <t>0064.8000.138774.00-9</t>
  </si>
  <si>
    <t>ISAQUE RIBEIRO ROSA</t>
  </si>
  <si>
    <t>0865.0002.426854.00-7</t>
  </si>
  <si>
    <t>0064.8000.374824.09-0</t>
  </si>
  <si>
    <t>JACQUELINE BARROSO RODRIGUES</t>
  </si>
  <si>
    <t>0064.8000.036126.67-9</t>
  </si>
  <si>
    <t>JOAO CARLOS MARCIANO DE SOUSA</t>
  </si>
  <si>
    <t>0064.8000.123761.10-0</t>
  </si>
  <si>
    <t>JOAO GABRIEL DORES DE LIMA</t>
  </si>
  <si>
    <t>0064.8000.159861.00-8</t>
  </si>
  <si>
    <t>JOAO GUILHERME BRAGA VITORIA</t>
  </si>
  <si>
    <t>0064.8000.019958.12-2</t>
  </si>
  <si>
    <t>JOAO GUILHERME HONORIO DE SOUZA</t>
  </si>
  <si>
    <t>0064.8000.161584.00-8</t>
  </si>
  <si>
    <t>0064.8000.053285.10-0</t>
  </si>
  <si>
    <t>JOAO MIGUEL BUENO SILVA</t>
  </si>
  <si>
    <t>0064.8000.139329.10-6</t>
  </si>
  <si>
    <t>JOAO PAULO ALCANTARA DE OLIVEIRA SOUTO</t>
  </si>
  <si>
    <t>0064.0317.000262.12-2</t>
  </si>
  <si>
    <t>JOAO PEDRO ALMEIDA MARTINS NUNES</t>
  </si>
  <si>
    <t>0064.8000.116259.00-4</t>
  </si>
  <si>
    <t>JOAO VICTOR DA ROCHA VAZ</t>
  </si>
  <si>
    <t>0064.8000.149826.00-5</t>
  </si>
  <si>
    <t>0019.1729.007256.00-3</t>
  </si>
  <si>
    <t>JOAO VICTOR LOIOLA SANTOS</t>
  </si>
  <si>
    <t>0865.0002.067995.10-4</t>
  </si>
  <si>
    <t>JOAO VITOR LOMES CALVARES</t>
  </si>
  <si>
    <t>0064.8000.386556.10-9</t>
  </si>
  <si>
    <t>0064.8000.145479.10-6</t>
  </si>
  <si>
    <t>0064.8000.373192.67-7</t>
  </si>
  <si>
    <t>JORGE DE SOUZA VIEIRA NETO</t>
  </si>
  <si>
    <t>0064.0317.005970.10-9</t>
  </si>
  <si>
    <t>JORGE OLIVEIRA MENDANHA</t>
  </si>
  <si>
    <t>0064.8000.380377.00-8</t>
  </si>
  <si>
    <t>JOSUE VIEIRA BESSA</t>
  </si>
  <si>
    <t>0064.8000.146423.00-7</t>
  </si>
  <si>
    <t>0064.8000.033279.00-8</t>
  </si>
  <si>
    <t>JULIO CESAR GOMES CORREIA</t>
  </si>
  <si>
    <t>0064.8000.126545.00-0</t>
  </si>
  <si>
    <t>KALEL CARVALHO MELO</t>
  </si>
  <si>
    <t>0064.0621.004086.00-8</t>
  </si>
  <si>
    <t>KAROLINE NASCIUTTI</t>
  </si>
  <si>
    <t>0064.8044.000001.10-0</t>
  </si>
  <si>
    <t>0064.8085.000002.00-6</t>
  </si>
  <si>
    <t>KLEICIANY PEREIRA DE ARAUJO</t>
  </si>
  <si>
    <t>0064.8000.068518.32-7</t>
  </si>
  <si>
    <t>LAIS GUIMARAES CAMPOS RORIZ DE AMORIM</t>
  </si>
  <si>
    <t>0064.8000.228502.00-8</t>
  </si>
  <si>
    <t>LAIS MELQUIADES DE CASTRO</t>
  </si>
  <si>
    <t>0064.0317.001363.31-3</t>
  </si>
  <si>
    <t>LAURA CANDIDA MOTA RAMOS</t>
  </si>
  <si>
    <t>0002.4325.400460.03-9</t>
  </si>
  <si>
    <t>0064.8000.379997.00-6</t>
  </si>
  <si>
    <t>LEONORA ESTEVO MAGALHAES</t>
  </si>
  <si>
    <t>0064.0621.004086.30-0</t>
  </si>
  <si>
    <t>LINDA NASCIUTTI CARVALHO</t>
  </si>
  <si>
    <t>0064.8000.373584.00-1</t>
  </si>
  <si>
    <t>LIRIA FERREIRA SILVA CARVALHAES</t>
  </si>
  <si>
    <t>0970.0020.008202.92-8</t>
  </si>
  <si>
    <t>LIZ VIEIRA BRASILEIRO CAS</t>
  </si>
  <si>
    <t>0064.8000.132854.09-4</t>
  </si>
  <si>
    <t>LORENA APARECIDA DE OLIVEIRA ARAUJO MARQUES</t>
  </si>
  <si>
    <t>0064.8000.123694.10-1</t>
  </si>
  <si>
    <t>LORENZO ALVES RAMOS</t>
  </si>
  <si>
    <t>0064.8000.287430.00-0</t>
  </si>
  <si>
    <t>LORENZO ANTUNES MIRANDA</t>
  </si>
  <si>
    <t>0064.8000.068518.11-4</t>
  </si>
  <si>
    <t>LORENZO GUIMARAES CAMPOS RORIZ DE AMORIM</t>
  </si>
  <si>
    <t>0064.8000.148612.10-9</t>
  </si>
  <si>
    <t>0865.0003.214324.11-8</t>
  </si>
  <si>
    <t>LUAN MATHEUS CYSNEIROS BA</t>
  </si>
  <si>
    <t>0064.8000.144454.10-0</t>
  </si>
  <si>
    <t>0064.8000.026951.67-7</t>
  </si>
  <si>
    <t>LUCAS ALVES ARAUJO</t>
  </si>
  <si>
    <t>0064.3950.004198.10-7</t>
  </si>
  <si>
    <t>LUCAS BENICIO FERREIRA PONTES</t>
  </si>
  <si>
    <t>0064.8000.306162.68-0</t>
  </si>
  <si>
    <t>LUCAS HENRIQUE VIEIRA DE OLIVEIRA</t>
  </si>
  <si>
    <t>0994.0041.535897.10-6</t>
  </si>
  <si>
    <t>LUCAS MARQUEZ DAHER</t>
  </si>
  <si>
    <t>0064.7705.000001.11-6</t>
  </si>
  <si>
    <t>LUCAS OLIVEIRA MATOS</t>
  </si>
  <si>
    <t>0064.0621.002416.00-0</t>
  </si>
  <si>
    <t>LUCIANA MORELLI CALDEIRA</t>
  </si>
  <si>
    <t>0064.4545.000002.10-4</t>
  </si>
  <si>
    <t>0865.0003.214324.12-6</t>
  </si>
  <si>
    <t>LUIS MIGUEL CYSNEIROS BAR</t>
  </si>
  <si>
    <t>0064.8000.068518.31-9</t>
  </si>
  <si>
    <t>LUISA GUIMARAES CAMPOS RORIZ DE AMORIM</t>
  </si>
  <si>
    <t>0064.0621.003953.02-6</t>
  </si>
  <si>
    <t>LUIZ FERNANDO FERREIRA SILVA</t>
  </si>
  <si>
    <t>0064.8000.144454.30-4</t>
  </si>
  <si>
    <t>LUNA SOUSA SANTOS</t>
  </si>
  <si>
    <t>0064.8000.387486.67-8</t>
  </si>
  <si>
    <t>0002.3673.700198.02-3</t>
  </si>
  <si>
    <t>MAITE THEODORO DI RAIMO</t>
  </si>
  <si>
    <t>0064.8000.070488.00-6</t>
  </si>
  <si>
    <t>MANUELA ALBUQUERQUE FERNANDES</t>
  </si>
  <si>
    <t>0064.8000.040867.00-9</t>
  </si>
  <si>
    <t>MARCELO AUGUSTO DE JESUS ALBINO SILVA</t>
  </si>
  <si>
    <t>0064.4103.000011.00-5</t>
  </si>
  <si>
    <t>MARCELO SPESSATTO DE ALBUQUERQUE MELO</t>
  </si>
  <si>
    <t>0064.0664.000007.10-7</t>
  </si>
  <si>
    <t>MARCELO SHINJI SOBROSA TAIA DE CAMPOS</t>
  </si>
  <si>
    <t>0064.8000.097348.00-0</t>
  </si>
  <si>
    <t>MARCO TULIO LEMES DE SOUSA PAIVA</t>
  </si>
  <si>
    <t>0064.8000.030017.70-3</t>
  </si>
  <si>
    <t>MARCO TULIO UMBELINO</t>
  </si>
  <si>
    <t>0064.8000.032683.30-1</t>
  </si>
  <si>
    <t>MARIA EDUARDA ALARCON DA SILVA XAVIER</t>
  </si>
  <si>
    <t>0064.8000.388281.00-0</t>
  </si>
  <si>
    <t>MARIA EDUARDA MENDONCA ZANELLA</t>
  </si>
  <si>
    <t>0064.8000.142518.00-3</t>
  </si>
  <si>
    <t>0064.5765.000003.31-6</t>
  </si>
  <si>
    <t>0064.8000.208685.00-0</t>
  </si>
  <si>
    <t>MARIANA ALVES DA CUNHA VAZ</t>
  </si>
  <si>
    <t>0279.9581.000001.90-1</t>
  </si>
  <si>
    <t>MARLI DE JESUS KUHN SARME</t>
  </si>
  <si>
    <t>0064.8000.387168.09-9</t>
  </si>
  <si>
    <t>0064.8000.378317.00-1</t>
  </si>
  <si>
    <t>MATEUS AUGUSTO BORGES</t>
  </si>
  <si>
    <t>0021.0052.000563.11-5</t>
  </si>
  <si>
    <t>0064.8000.373659.00-1</t>
  </si>
  <si>
    <t>MIGUEL ALVIM MENESES</t>
  </si>
  <si>
    <t>0064.8000.375241.11-0</t>
  </si>
  <si>
    <t>0064.8000.150654.10-7</t>
  </si>
  <si>
    <t>0064.0317.016441.30-7</t>
  </si>
  <si>
    <t>MIKHAELA ARRIVABENE DE SOUZA</t>
  </si>
  <si>
    <t>0064.8000.058348.31-3</t>
  </si>
  <si>
    <t>MILENE EVANGELISTA CARDOSO</t>
  </si>
  <si>
    <t>0064.0317.004846.10-2</t>
  </si>
  <si>
    <t>0064.8000.378549.00-0</t>
  </si>
  <si>
    <t>0064.0621.002445.11-6</t>
  </si>
  <si>
    <t>OTAVIO GUILHERME GUIMARAES</t>
  </si>
  <si>
    <t>0056.5264.000005.10-1</t>
  </si>
  <si>
    <t>PAULO MIGUEL AOYAMA SCHMI</t>
  </si>
  <si>
    <t>0064.8000.026757.74-9</t>
  </si>
  <si>
    <t>PEDRO HENRIQUE SOUZA PIRES</t>
  </si>
  <si>
    <t>0865.0002.624727.10-9</t>
  </si>
  <si>
    <t>PEDRO LACERDA GRANDE</t>
  </si>
  <si>
    <t>0064.8000.015278.11-9</t>
  </si>
  <si>
    <t>PEDRO MARTINS LEAL DA CUNHA</t>
  </si>
  <si>
    <t>0064.8000.373977.00-3</t>
  </si>
  <si>
    <t>PEDRO ORESTES DA SILVA NETO</t>
  </si>
  <si>
    <t>0064.8000.372728.10-7</t>
  </si>
  <si>
    <t>PIETRO PAMPLONA ALVES</t>
  </si>
  <si>
    <t>0064.8000.106172.00-3</t>
  </si>
  <si>
    <t>RAFAEL MELQUIADES DE CASTRO</t>
  </si>
  <si>
    <t>0064.8000.073138.00-6</t>
  </si>
  <si>
    <t>REBEKA POLICARPO OLIVEIRA BARROS</t>
  </si>
  <si>
    <t>0064.0006.000309.10-8</t>
  </si>
  <si>
    <t>RICARDO ALVES ARANTES BORGES</t>
  </si>
  <si>
    <t>0064.8000.158408.00-8</t>
  </si>
  <si>
    <t>SAMUEL DOS ANJOS TAVARES</t>
  </si>
  <si>
    <t>0064.8000.206335.30-3</t>
  </si>
  <si>
    <t>SARA MESSIAS GOULART</t>
  </si>
  <si>
    <t>0865.0002.426855.00-3</t>
  </si>
  <si>
    <t>0994.1570.280764.01-8</t>
  </si>
  <si>
    <t>SIDIANA VIEIRA NETO</t>
  </si>
  <si>
    <t>0064.8000.035584.30-4</t>
  </si>
  <si>
    <t>SOFIA DE ALENCAR LISITA</t>
  </si>
  <si>
    <t>0064.8000.026581.30-6</t>
  </si>
  <si>
    <t>SOPHIA ALCHAAR MARINHO</t>
  </si>
  <si>
    <t>0064.0317.015618.00-9</t>
  </si>
  <si>
    <t>SOPHIA MACHADO MARTINS</t>
  </si>
  <si>
    <t>0002.4325.400460.01-2</t>
  </si>
  <si>
    <t>TALITA MIRIA GONCALVES LI</t>
  </si>
  <si>
    <t>0064.8000.022276.10-0</t>
  </si>
  <si>
    <t>THEO ASSIS MCINTYRE</t>
  </si>
  <si>
    <t>0064.8000.139862.68-8</t>
  </si>
  <si>
    <t>THEO CUNHA ROSA</t>
  </si>
  <si>
    <t>0970.0030.002005.67-2</t>
  </si>
  <si>
    <t>THEO RODRIGUES BUENO</t>
  </si>
  <si>
    <t>0064.0791.000516.10-2</t>
  </si>
  <si>
    <t>TIAGO HENRIQUE SANTOS DIAS</t>
  </si>
  <si>
    <t>0064.8000.383886.00-0</t>
  </si>
  <si>
    <t>TIMOTEO LOPES CARVALHAES</t>
  </si>
  <si>
    <t>0064.8000.087493.10-5</t>
  </si>
  <si>
    <t>0064.8000.374298.00-2</t>
  </si>
  <si>
    <t>0064.8000.375169.00-1</t>
  </si>
  <si>
    <t>VICENTE LIMA BITENCOURT</t>
  </si>
  <si>
    <t>0064.8000.091031.00-5</t>
  </si>
  <si>
    <t>VICTOR DE FREITAS LEAO</t>
  </si>
  <si>
    <t>0064.1129.000097.09-8</t>
  </si>
  <si>
    <t>WELLINGTON RIBEIRO DOS SANTOS ABREU</t>
  </si>
  <si>
    <t>0064.1178.004943.10-2</t>
  </si>
  <si>
    <t>0994.1950.260225.30-9</t>
  </si>
  <si>
    <t>MANUELA GARCIA PEDROSO MOTA</t>
  </si>
  <si>
    <t>0064.8546.000003.10-0</t>
  </si>
  <si>
    <t>JOAO PEDRO FERREIRA DE PA</t>
  </si>
  <si>
    <t>BRUNNA HELOYSA PERES DE OLIVEIRA</t>
  </si>
  <si>
    <t xml:space="preserve">NICKOLAS </t>
  </si>
  <si>
    <t>0064.0621.010449.30-3</t>
  </si>
  <si>
    <t>0064.8000.143425.11-4</t>
  </si>
  <si>
    <t>ANTHONY ALEXANDER LIMA</t>
  </si>
  <si>
    <t>0064.6673.001160.11-3</t>
  </si>
  <si>
    <t>0865.0003.103556.30-4</t>
  </si>
  <si>
    <t>GABRIEL LISBOA LOBO BRAZ CARDOSO</t>
  </si>
  <si>
    <t>WELLINGTON ARAUJO DE SOUSA MAXIMO FILHO</t>
  </si>
  <si>
    <t>0064.8000.400472.00-0</t>
  </si>
  <si>
    <t>BENJAMIN ARAUJO DIAS LOIOLA</t>
  </si>
  <si>
    <t>0064.8345.000214.10-0</t>
  </si>
  <si>
    <t>0064.0132.000045.10-6</t>
  </si>
  <si>
    <t>0994.1926.536867.12-9</t>
  </si>
  <si>
    <t>NICOLAS B S OLIVEIRA</t>
  </si>
  <si>
    <t>0064.0317.012772.30-9</t>
  </si>
  <si>
    <t>ANA LIZ BATISTA BITTENCOURT BISSO</t>
  </si>
  <si>
    <t>0064.0621.010696.30-0</t>
  </si>
  <si>
    <t>YANNI BASTOS ROCHA</t>
  </si>
  <si>
    <t>MIGUEL GOMES GEMENES</t>
  </si>
  <si>
    <t>0064.8000.161084.00-5</t>
  </si>
  <si>
    <t>LUIZ AURELIO DE FARIA OLI</t>
  </si>
  <si>
    <t>0064.5934.000050.10-4</t>
  </si>
  <si>
    <t>ADRIAN G A PEIXE</t>
  </si>
  <si>
    <t>0994.1943.253186.10-4</t>
  </si>
  <si>
    <t>HUGO CIRILO FERREIRA DE M</t>
  </si>
  <si>
    <t>RYAN LUCIANO F DOS SANTOS</t>
  </si>
  <si>
    <t>0994.1958.518362.30-2</t>
  </si>
  <si>
    <t>MANUELLA R L SALDANHA</t>
  </si>
  <si>
    <t>SAMUEL AUGUSTO MOURA BERNARDES</t>
  </si>
  <si>
    <t>ENZO ANTHONY GONCALVES DOS REIS</t>
  </si>
  <si>
    <t>CARLOS EDUARDO APOLLO RODRIGUES DE ARAUJO</t>
  </si>
  <si>
    <t>0064.1114.000677.10-0</t>
  </si>
  <si>
    <t>0064.8000.390936.00-0</t>
  </si>
  <si>
    <t>MANUELLE SILVA ALMEIDA</t>
  </si>
  <si>
    <t>0064.0317.023552.30-5</t>
  </si>
  <si>
    <t>JOANA BATISTA BITTENCOURT BISSO</t>
  </si>
  <si>
    <t>0865.0000.592921.10-3</t>
  </si>
  <si>
    <t>JOAO GABRIEL COELHO BATIS</t>
  </si>
  <si>
    <t>0064.0317.023552.10-0</t>
  </si>
  <si>
    <t>CONRADO BATISTA BITTENCOURT BISSO</t>
  </si>
  <si>
    <t>0064.0460.000026.10-6</t>
  </si>
  <si>
    <t>0064.0317.023552.31-3</t>
  </si>
  <si>
    <t>0064.8000.406408.00-2</t>
  </si>
  <si>
    <t>MANUELLA ROSA LOURENCO SALDANHA</t>
  </si>
  <si>
    <t>0994.0055.533804.11-9</t>
  </si>
  <si>
    <t>0064.0317.020860.10-6</t>
  </si>
  <si>
    <t>0970.0022.006833.90-0</t>
  </si>
  <si>
    <t>0064.1114.000590.10-1</t>
  </si>
  <si>
    <t>0865.0003.864582.10-3</t>
  </si>
  <si>
    <t>0865.0003.864582.11-1</t>
  </si>
  <si>
    <t>0064.8000.059672.30-0</t>
  </si>
  <si>
    <t>0064.8000.097644.00-9</t>
  </si>
  <si>
    <t>0175.3040.100642.11-6</t>
  </si>
  <si>
    <t>0064.9273.000472.10-4</t>
  </si>
  <si>
    <t>0064.6673.001431.10-9</t>
  </si>
  <si>
    <t>0056.9594.002668.10-0</t>
  </si>
  <si>
    <t>0064.8000.131989.67-0</t>
  </si>
  <si>
    <t>0064.8004.024180.03-</t>
  </si>
  <si>
    <t>0064.8000.402418.00-3</t>
  </si>
  <si>
    <t>ISABELA LEAL MARTINS SILVA</t>
  </si>
  <si>
    <t>NICOLAS BERNARDES SILVA OLIVEIRA</t>
  </si>
  <si>
    <t>NICOLAS B OLIVEIRA</t>
  </si>
  <si>
    <t>SOFIA MARTINS ALMEIDA</t>
  </si>
  <si>
    <t>PETRUS HENRIQUE TEODORO DE FREITAS</t>
  </si>
  <si>
    <t>BERNARDO SOUZA PORTO</t>
  </si>
  <si>
    <t>Lorenzo Moris Afonso Silva</t>
  </si>
  <si>
    <t>GEOVANA SILVA DEMETRIO</t>
  </si>
  <si>
    <t>DAVI NOGUEIRA ARAUJO</t>
  </si>
  <si>
    <t>LUCAS VINICIUS MONTEIRO ROSA</t>
  </si>
  <si>
    <t>CECILIA MARTINS MIRANDA</t>
  </si>
  <si>
    <t>SANTHIAGO MIRANDA FERNANDES</t>
  </si>
  <si>
    <t>MARISTELA SOARES MACIEL</t>
  </si>
  <si>
    <t>ALICE RODRIGUES BUENO</t>
  </si>
  <si>
    <t>RENDRICK PEREIRA DA SILVA</t>
  </si>
  <si>
    <t>GUILHERME LEMES MARTINS</t>
  </si>
  <si>
    <t>DANILO AUGUSTO SANTANA DE SOUZA</t>
  </si>
  <si>
    <t>PEDRO BATISTA GONDIM DOS REIS</t>
  </si>
  <si>
    <t>BENICIO DOS SANTOS RODIGHIERO</t>
  </si>
  <si>
    <t>ANTHONY ALEXANDER LIMA PEREZ</t>
  </si>
  <si>
    <t>ADRYAN MORAIS MIRANDA</t>
  </si>
  <si>
    <t>KAUA ALVARINO S SIMOES</t>
  </si>
  <si>
    <t>BERNARDO DE FRANCA TOLENTINO</t>
  </si>
  <si>
    <t>SAMUEL MACHADO DE MELO QU</t>
  </si>
  <si>
    <t>VIRGINIA DE ALMEIDA REDIN</t>
  </si>
  <si>
    <t>LUIZ EDUARDO SANTOS GRAND</t>
  </si>
  <si>
    <t>0064.0621.007939.10-9</t>
  </si>
  <si>
    <t>0064.8000.026560.00-7</t>
  </si>
  <si>
    <t>0064.8000.373369.00-3</t>
  </si>
  <si>
    <t>0064.5599.000826.10-1</t>
  </si>
  <si>
    <t>0064.8000.392530.00-0</t>
  </si>
  <si>
    <t>0064.1178.006961.10-8</t>
  </si>
  <si>
    <t>0064.0621.003828.30-2</t>
  </si>
  <si>
    <t>0970.0022.005823.12-0</t>
  </si>
  <si>
    <t>0064.0317.012772.31-7</t>
  </si>
  <si>
    <t>0064.1114.000380.13-1</t>
  </si>
  <si>
    <t>0970.0022.005823.11-1</t>
  </si>
  <si>
    <t>0064.1114.000427.10-3</t>
  </si>
  <si>
    <t>0064.0317.012772.10-4</t>
  </si>
  <si>
    <t>0064.8000.388801.10-0</t>
  </si>
  <si>
    <t>0064.0924.000848.31-4</t>
  </si>
  <si>
    <t>0019.1729.024863.30-3</t>
  </si>
  <si>
    <t>0064.9273.000054.10-8</t>
  </si>
  <si>
    <t>0064.0621.005510.30-0</t>
  </si>
  <si>
    <t>0064.8000.380663.10-8</t>
  </si>
  <si>
    <t>0064.6673.001509.10-8</t>
  </si>
  <si>
    <t>0064.5934.000050.14-0</t>
  </si>
  <si>
    <t>0064.8000.413810.00-7</t>
  </si>
  <si>
    <t>0064.8000.112310.30-7</t>
  </si>
  <si>
    <t>0064.0000.011352.84-1</t>
  </si>
  <si>
    <t>0064.0000.013483.30-7</t>
  </si>
  <si>
    <t>0064.0000.011498.09-9</t>
  </si>
  <si>
    <t>0064.0000.010229.75-2</t>
  </si>
  <si>
    <t>0064.6946.001513.00-1</t>
  </si>
  <si>
    <t>0064.4038.007766.10-5</t>
  </si>
  <si>
    <t>0064.9999.007734.10-2</t>
  </si>
  <si>
    <t>0064.8000.386908.00-5</t>
  </si>
  <si>
    <t>0064.5615.000001.30-2</t>
  </si>
  <si>
    <t>0064.8000.162208.00-0</t>
  </si>
  <si>
    <t>0064.0768.000426.30-3</t>
  </si>
  <si>
    <t>0064.0188.000456.10-1</t>
  </si>
  <si>
    <t>0064.9763.000030.30-0</t>
  </si>
  <si>
    <t>0064.8000.391015.00-5</t>
  </si>
  <si>
    <t>0064.8000.113065.00-4</t>
  </si>
  <si>
    <t>0064.8000.002972.68-2</t>
  </si>
  <si>
    <t>0865.0000.283866.10-8</t>
  </si>
  <si>
    <t>0064.9999.001915.11-3</t>
  </si>
  <si>
    <t>0064.0941.002229.10-7</t>
  </si>
  <si>
    <t>0064.80000.72301.67-1</t>
  </si>
  <si>
    <t>0064.0000.013347.65-9</t>
  </si>
  <si>
    <t>0064.80000.35975.10-9</t>
  </si>
  <si>
    <t>0064.0188.000456-10-1</t>
  </si>
  <si>
    <t>0064.8000.383817.30-0</t>
  </si>
  <si>
    <t>CLARISSE BEATRIZ ARAO</t>
  </si>
  <si>
    <t>0064.4800.000603.10-7</t>
  </si>
  <si>
    <t>RAFAEL BRUNO DE FREITAS</t>
  </si>
  <si>
    <t>0064.0317.022519.00-2</t>
  </si>
  <si>
    <t>ISABELA JUBE CONSTANTINO</t>
  </si>
  <si>
    <t>0064.6466.000245.10-1</t>
  </si>
  <si>
    <t>MIGUEL GUEDES AQUINO</t>
  </si>
  <si>
    <t>0064.8000.402209.00-5</t>
  </si>
  <si>
    <t>JOAO GABRIEL RIBEIRO TEIXEIRA</t>
  </si>
  <si>
    <t>0064.0671.001395.00-6</t>
  </si>
  <si>
    <t>JOCELIA JOYCE AVELINO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</si>
</sst>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18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695324</xdr:colOff>
      <xdr:row>0</xdr:row>
      <xdr:rowOff>85725</xdr:rowOff>
    </xdr:from>
    <xdr:to>
      <xdr:col>2</xdr:col>
      <xdr:colOff>3190874</xdr:colOff>
      <xdr:row>3</xdr:row>
      <xdr:rowOff>514350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ciente">
              <a:extLst>
                <a:ext uri="{FF2B5EF4-FFF2-40B4-BE49-F238E27FC236}">
                  <a16:creationId xmlns:a16="http://schemas.microsoft.com/office/drawing/2014/main" id="{D365517D-1DA5-46F4-9095-239BA9619E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c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924" y="85725"/>
              <a:ext cx="3362325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238125</xdr:colOff>
      <xdr:row>0</xdr:row>
      <xdr:rowOff>1</xdr:rowOff>
    </xdr:from>
    <xdr:to>
      <xdr:col>6</xdr:col>
      <xdr:colOff>714375</xdr:colOff>
      <xdr:row>3</xdr:row>
      <xdr:rowOff>552451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ódigo_Terapia">
              <a:extLst>
                <a:ext uri="{FF2B5EF4-FFF2-40B4-BE49-F238E27FC236}">
                  <a16:creationId xmlns:a16="http://schemas.microsoft.com/office/drawing/2014/main" id="{A88141D1-DAC9-429D-8063-1AB15B58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ódigo_Terap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8775" y="1"/>
              <a:ext cx="299085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ciente" xr10:uid="{FD71E750-D7FD-4EBE-9312-6E29B2326AF7}" sourceName="Pacient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ódigo_Terapia" xr10:uid="{04787E72-501B-4490-BE26-4BE8CD4B38B4}" sourceName="Código_Terapia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ciente" xr10:uid="{85BACAC5-DB06-409B-BB2A-A7CB7DB7D2A2}" cache="SegmentaçãodeDados_Paciente" caption="Paciente" rowHeight="241300"/>
  <slicer name="Código_Terapia" xr10:uid="{23A6B331-5DEB-4A6D-86DD-A1211BD3ED18}" cache="SegmentaçãodeDados_Código_Terapia" caption="Código_Terap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7CB0F-1BBC-4961-82F6-07EB9DBDE0AF}" name="Tabela1" displayName="Tabela1" ref="A5:M2671" totalsRowShown="0" dataDxfId="17">
  <autoFilter ref="A5:M2671" xr:uid="{C857CB0F-1BBC-4961-82F6-07EB9DBDE0AF}">
    <filterColumn colId="0">
      <filters>
        <filter val="#N/D"/>
      </filters>
    </filterColumn>
  </autoFilter>
  <tableColumns count="13">
    <tableColumn id="14" xr3:uid="{1198336E-FBC2-4A68-BD10-49678AFEF05D}" name="ID" dataDxfId="16">
      <calculatedColumnFormula>INDEX(Tabela2[Id],MATCH(Tabela1[[#This Row],[Carteirinha]],Tabela2[Cart],0))</calculatedColumnFormula>
    </tableColumn>
    <tableColumn id="1" xr3:uid="{6BFA6559-CA2F-43DB-B7C8-E28CAACF2149}" name="Carteirinha" dataDxfId="15"/>
    <tableColumn id="2" xr3:uid="{282DD90A-D58B-41D1-9480-C213D5C0CC44}" name="Paciente" dataDxfId="14"/>
    <tableColumn id="3" xr3:uid="{55ADA3E4-E779-46B4-847C-2554CCBFEBC8}" name="Guia" dataDxfId="13"/>
    <tableColumn id="4" xr3:uid="{83381071-0FD4-411B-BE56-4676952DFC91}" name="Data_Autorização" dataDxfId="12"/>
    <tableColumn id="5" xr3:uid="{C1A7B04D-035B-421C-A0AC-5E3D7BD9CC55}" name="Senha" dataDxfId="11"/>
    <tableColumn id="6" xr3:uid="{54C9BD95-1B96-4CA8-B804-D629DC73AE48}" name="Validade" dataDxfId="10"/>
    <tableColumn id="7" xr3:uid="{425AA8DB-53E2-4185-8104-0F84D1388FB1}" name="Código_Terapia" dataDxfId="9"/>
    <tableColumn id="8" xr3:uid="{880152E2-5B07-4987-AE46-1C0AF429218B}" name="Solicitado" dataDxfId="8"/>
    <tableColumn id="9" xr3:uid="{F224E3F6-4AA7-40D9-9246-7FF7ED000D19}" name="Sessões Autrizadas" dataDxfId="7"/>
    <tableColumn id="10" xr3:uid="{9016E1ED-ED6E-4AF6-9F06-D833C2D84A3A}" name="PEI Semanal" dataDxfId="6">
      <calculatedColumnFormula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calculatedColumnFormula>
    </tableColumn>
    <tableColumn id="11" xr3:uid="{EF2C5E26-D2FA-46E7-9253-EB9690BD68C6}" name="QtdeGuiaCod" dataDxfId="5">
      <calculatedColumnFormula>COUNTIFS(Tabela1[Paciente],Tabela1[[#This Row],[Paciente]],Tabela1[Código_Terapia],Tabela1[[#This Row],[Código_Terapia]])</calculatedColumnFormula>
    </tableColumn>
    <tableColumn id="12" xr3:uid="{0600ED98-F939-4C4B-8AEE-DFC723260F2F}" name="SLD-Aut" dataDxfId="4">
      <calculatedColumnFormula>Tabela1[[#This Row],[Sessões Autrizadas]]-Tabela1[[#This Row],[Solicitado]]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5C6345-04B7-4E4B-A5DA-B196B164FEDC}" name="Tabela3" displayName="Tabela3" ref="A1:K1496" totalsRowShown="0">
  <autoFilter ref="A1:K1496" xr:uid="{185C6345-04B7-4E4B-A5DA-B196B164FEDC}">
    <filterColumn colId="0">
      <filters>
        <filter val="1155"/>
        <filter val="1167"/>
        <filter val="1204"/>
        <filter val="1264"/>
        <filter val="1282"/>
        <filter val="1299"/>
        <filter val="131"/>
        <filter val="1393"/>
        <filter val="1416"/>
        <filter val="1418"/>
        <filter val="1431"/>
        <filter val="1453"/>
        <filter val="1455"/>
        <filter val="1470"/>
        <filter val="1475"/>
        <filter val="1487"/>
        <filter val="1495"/>
        <filter val="1500"/>
        <filter val="1501"/>
        <filter val="1504"/>
        <filter val="1506"/>
        <filter val="1526"/>
        <filter val="1534"/>
        <filter val="1543"/>
        <filter val="155"/>
        <filter val="1550"/>
        <filter val="1577"/>
        <filter val="1580"/>
        <filter val="1592"/>
        <filter val="1643"/>
        <filter val="1751"/>
        <filter val="1796"/>
        <filter val="1821"/>
        <filter val="1871"/>
        <filter val="1908"/>
        <filter val="1918"/>
        <filter val="1959"/>
        <filter val="1989"/>
        <filter val="2021"/>
        <filter val="2031"/>
        <filter val="2051"/>
        <filter val="2054"/>
        <filter val="2077"/>
        <filter val="2088"/>
        <filter val="2094"/>
        <filter val="2101"/>
        <filter val="2107"/>
        <filter val="2112"/>
        <filter val="2126"/>
        <filter val="2138"/>
        <filter val="2142"/>
        <filter val="2163"/>
        <filter val="2167"/>
        <filter val="2215"/>
        <filter val="2244"/>
        <filter val="2262"/>
        <filter val="2263"/>
        <filter val="2264"/>
        <filter val="2303"/>
        <filter val="2323"/>
        <filter val="2391"/>
        <filter val="2431"/>
        <filter val="2462"/>
        <filter val="2478"/>
        <filter val="2484"/>
        <filter val="2557"/>
        <filter val="2559"/>
        <filter val="2574"/>
        <filter val="2576"/>
        <filter val="2581"/>
        <filter val="2586"/>
        <filter val="2610"/>
        <filter val="2642"/>
        <filter val="2652"/>
        <filter val="2661"/>
        <filter val="2662"/>
        <filter val="2663"/>
        <filter val="2673"/>
        <filter val="2681"/>
        <filter val="2682"/>
        <filter val="2687"/>
        <filter val="2691"/>
        <filter val="2701"/>
        <filter val="2710"/>
        <filter val="2718"/>
        <filter val="2721"/>
        <filter val="2722"/>
        <filter val="2745"/>
        <filter val="2756"/>
        <filter val="2757"/>
        <filter val="2761"/>
        <filter val="2764"/>
        <filter val="2784"/>
        <filter val="2790"/>
        <filter val="2797"/>
        <filter val="2804"/>
        <filter val="2822"/>
        <filter val="2826"/>
        <filter val="2837"/>
        <filter val="2845"/>
        <filter val="2857"/>
        <filter val="2876"/>
        <filter val="2896"/>
        <filter val="2900"/>
        <filter val="2902"/>
        <filter val="2907"/>
        <filter val="2908"/>
        <filter val="2910"/>
        <filter val="2917"/>
        <filter val="2918"/>
        <filter val="2921"/>
        <filter val="2944"/>
        <filter val="2947"/>
        <filter val="2952"/>
        <filter val="2954"/>
        <filter val="2955"/>
        <filter val="2958"/>
        <filter val="2959"/>
        <filter val="2972"/>
        <filter val="2984"/>
        <filter val="2991"/>
        <filter val="2999"/>
        <filter val="3007"/>
        <filter val="3022"/>
        <filter val="3027"/>
        <filter val="3035"/>
        <filter val="3037"/>
        <filter val="3040"/>
        <filter val="3051"/>
        <filter val="3054"/>
        <filter val="3062"/>
        <filter val="3064"/>
        <filter val="3071"/>
        <filter val="3088"/>
        <filter val="3089"/>
        <filter val="3098"/>
        <filter val="3105"/>
        <filter val="3112"/>
        <filter val="3113"/>
        <filter val="3117"/>
        <filter val="3121"/>
        <filter val="3122"/>
        <filter val="3123"/>
        <filter val="3147"/>
        <filter val="3154"/>
        <filter val="3155"/>
        <filter val="3157"/>
        <filter val="3163"/>
        <filter val="3214"/>
        <filter val="3215"/>
        <filter val="3217"/>
        <filter val="3238"/>
        <filter val="3247"/>
        <filter val="3256"/>
        <filter val="3258"/>
        <filter val="3266"/>
        <filter val="3272"/>
        <filter val="3273"/>
        <filter val="3276"/>
        <filter val="3288"/>
        <filter val="3291"/>
        <filter val="3305"/>
        <filter val="3308"/>
        <filter val="3310"/>
        <filter val="3311"/>
        <filter val="3320"/>
        <filter val="3324"/>
        <filter val="3327"/>
        <filter val="3334"/>
        <filter val="3362"/>
        <filter val="3364"/>
        <filter val="3368"/>
        <filter val="3369"/>
        <filter val="3400"/>
        <filter val="3404"/>
        <filter val="3423"/>
        <filter val="3424"/>
        <filter val="3443"/>
        <filter val="3446"/>
        <filter val="3457"/>
        <filter val="3458"/>
        <filter val="3460"/>
        <filter val="3462"/>
        <filter val="3465"/>
        <filter val="3482"/>
        <filter val="3498"/>
        <filter val="3504"/>
        <filter val="3529"/>
        <filter val="3544"/>
        <filter val="3556"/>
        <filter val="3557"/>
        <filter val="3561"/>
        <filter val="3567"/>
        <filter val="3568"/>
        <filter val="3573"/>
        <filter val="3578"/>
        <filter val="3579"/>
        <filter val="3580"/>
        <filter val="3583"/>
        <filter val="36"/>
        <filter val="3602"/>
        <filter val="3605"/>
        <filter val="3617"/>
        <filter val="3618"/>
        <filter val="3628"/>
        <filter val="3656"/>
        <filter val="3671"/>
        <filter val="3684"/>
        <filter val="3696"/>
        <filter val="3697"/>
        <filter val="3700"/>
        <filter val="3702"/>
        <filter val="3707"/>
        <filter val="3711"/>
        <filter val="3718"/>
        <filter val="3721"/>
        <filter val="3733"/>
        <filter val="3772"/>
        <filter val="3786"/>
        <filter val="3794"/>
        <filter val="3808"/>
        <filter val="3810"/>
        <filter val="3816"/>
        <filter val="3831"/>
        <filter val="3833"/>
        <filter val="3842"/>
        <filter val="3846"/>
        <filter val="3847"/>
        <filter val="3849"/>
        <filter val="3858"/>
        <filter val="3866"/>
        <filter val="3872"/>
        <filter val="3874"/>
        <filter val="3876"/>
        <filter val="3877"/>
        <filter val="3888"/>
        <filter val="3891"/>
        <filter val="3893"/>
        <filter val="3897"/>
        <filter val="3902"/>
        <filter val="3907"/>
        <filter val="3924"/>
        <filter val="3934"/>
        <filter val="3935"/>
        <filter val="3939"/>
        <filter val="3948"/>
        <filter val="3964"/>
        <filter val="3979"/>
        <filter val="3982"/>
        <filter val="3983"/>
        <filter val="3987"/>
        <filter val="3993"/>
        <filter val="3995"/>
        <filter val="3998"/>
        <filter val="3999"/>
        <filter val="4005"/>
        <filter val="401"/>
        <filter val="4013"/>
        <filter val="4019"/>
        <filter val="4022"/>
        <filter val="4024"/>
        <filter val="4025"/>
        <filter val="4026"/>
        <filter val="4030"/>
        <filter val="4039"/>
        <filter val="4043"/>
        <filter val="4044"/>
        <filter val="4045"/>
        <filter val="4058"/>
        <filter val="4059"/>
        <filter val="4061"/>
        <filter val="4063"/>
        <filter val="4067"/>
        <filter val="4075"/>
        <filter val="4079"/>
        <filter val="4081"/>
        <filter val="4083"/>
        <filter val="4084"/>
        <filter val="4085"/>
        <filter val="4086"/>
        <filter val="4087"/>
        <filter val="4089"/>
        <filter val="4090"/>
        <filter val="4092"/>
        <filter val="4093"/>
        <filter val="4094"/>
        <filter val="4096"/>
        <filter val="4097"/>
        <filter val="4101"/>
        <filter val="4102"/>
        <filter val="4103"/>
        <filter val="4105"/>
        <filter val="4110"/>
        <filter val="4112"/>
        <filter val="4114"/>
        <filter val="4125"/>
        <filter val="4126"/>
        <filter val="4127"/>
        <filter val="4130"/>
        <filter val="4135"/>
        <filter val="4136"/>
        <filter val="4138"/>
        <filter val="4145"/>
        <filter val="4149"/>
        <filter val="4150"/>
        <filter val="4151"/>
        <filter val="4160"/>
        <filter val="4165"/>
        <filter val="4168"/>
        <filter val="4169"/>
        <filter val="4175"/>
        <filter val="4180"/>
        <filter val="4181"/>
        <filter val="4182"/>
        <filter val="4184"/>
        <filter val="4185"/>
        <filter val="4186"/>
        <filter val="4187"/>
        <filter val="4189"/>
        <filter val="4191"/>
        <filter val="4193"/>
        <filter val="4195"/>
        <filter val="4204"/>
        <filter val="4207"/>
        <filter val="4208"/>
        <filter val="4215"/>
        <filter val="4217"/>
        <filter val="4218"/>
        <filter val="4237"/>
        <filter val="4242"/>
        <filter val="4244"/>
        <filter val="4245"/>
        <filter val="4246"/>
        <filter val="4248"/>
        <filter val="4250"/>
        <filter val="4251"/>
        <filter val="4252"/>
        <filter val="4256"/>
        <filter val="426"/>
        <filter val="4261"/>
        <filter val="4264"/>
        <filter val="4267"/>
        <filter val="4268"/>
        <filter val="4274"/>
        <filter val="4278"/>
        <filter val="4285"/>
        <filter val="4286"/>
        <filter val="4287"/>
        <filter val="4290"/>
        <filter val="4291"/>
        <filter val="4292"/>
        <filter val="4294"/>
        <filter val="4298"/>
        <filter val="4299"/>
        <filter val="43"/>
        <filter val="4300"/>
        <filter val="4305"/>
        <filter val="4310"/>
        <filter val="4312"/>
        <filter val="4314"/>
        <filter val="4315"/>
        <filter val="4319"/>
        <filter val="4321"/>
        <filter val="4322"/>
        <filter val="4324"/>
        <filter val="4325"/>
        <filter val="4328"/>
        <filter val="4332"/>
        <filter val="4333"/>
        <filter val="4335"/>
        <filter val="4337"/>
        <filter val="4338"/>
        <filter val="4345"/>
        <filter val="4348"/>
        <filter val="4351"/>
        <filter val="4359"/>
        <filter val="4360"/>
        <filter val="4361"/>
        <filter val="4362"/>
        <filter val="4366"/>
        <filter val="4370"/>
        <filter val="4381"/>
        <filter val="4382"/>
        <filter val="4385"/>
        <filter val="4387"/>
        <filter val="4389"/>
        <filter val="4393"/>
        <filter val="4395"/>
        <filter val="4396"/>
        <filter val="4399"/>
        <filter val="4401"/>
        <filter val="4403"/>
        <filter val="4404"/>
        <filter val="4405"/>
        <filter val="4406"/>
        <filter val="4408"/>
        <filter val="4409"/>
        <filter val="4411"/>
        <filter val="4412"/>
        <filter val="4415"/>
        <filter val="4418"/>
        <filter val="4419"/>
        <filter val="4421"/>
        <filter val="4422"/>
        <filter val="4423"/>
        <filter val="4424"/>
        <filter val="4429"/>
        <filter val="4432"/>
        <filter val="4435"/>
        <filter val="4436"/>
        <filter val="4437"/>
        <filter val="4438"/>
        <filter val="4447"/>
        <filter val="4448"/>
        <filter val="4450"/>
        <filter val="4455"/>
        <filter val="4461"/>
        <filter val="4462"/>
        <filter val="4463"/>
        <filter val="4465"/>
        <filter val="4470"/>
        <filter val="4471"/>
        <filter val="4472"/>
        <filter val="4473"/>
        <filter val="4475"/>
        <filter val="4477"/>
        <filter val="4479"/>
        <filter val="4488"/>
        <filter val="4502"/>
        <filter val="4503"/>
        <filter val="4510"/>
        <filter val="4512"/>
        <filter val="4515"/>
        <filter val="4517"/>
        <filter val="4526"/>
        <filter val="4529"/>
        <filter val="4533"/>
        <filter val="4535"/>
        <filter val="4538"/>
        <filter val="4545"/>
        <filter val="4548"/>
        <filter val="4551"/>
        <filter val="4552"/>
        <filter val="4553"/>
        <filter val="4554"/>
        <filter val="4561"/>
        <filter val="4563"/>
        <filter val="4564"/>
        <filter val="4567"/>
        <filter val="4569"/>
        <filter val="4571"/>
        <filter val="4574"/>
        <filter val="4579"/>
        <filter val="4585"/>
        <filter val="492"/>
        <filter val="530"/>
        <filter val="535"/>
        <filter val="631"/>
        <filter val="646"/>
        <filter val="652"/>
        <filter val="681"/>
        <filter val="728"/>
        <filter val="74"/>
        <filter val="770"/>
        <filter val="802"/>
        <filter val="82"/>
        <filter val="880"/>
        <filter val="894"/>
        <filter val="922"/>
        <filter val="932"/>
        <filter val="942"/>
        <filter val="950"/>
        <filter val="957"/>
        <filter val="961"/>
        <filter val="a"/>
        <filter val="b"/>
        <filter val="c"/>
        <filter val="d"/>
        <filter val="e"/>
        <filter val="f"/>
      </filters>
    </filterColumn>
  </autoFilter>
  <tableColumns count="11">
    <tableColumn id="1" xr3:uid="{5EBC2E05-C733-4853-AF84-A975A469A5F3}" name="paciente_id"/>
    <tableColumn id="2" xr3:uid="{A39C0C48-C610-46B2-8E35-9CF4E2F7242C}" name="pagamento_id"/>
    <tableColumn id="3" xr3:uid="{8329D9D5-40C6-442B-925C-1D017FE7DADA}" name="codigo_faturamento_id" dataDxfId="3">
      <calculatedColumnFormula>INDEX(CODIGOS_FATURAMENTO[codigo_faturamento_id],MATCH(Tabela3[[#This Row],[CodFaturamento]],CODIGOS_FATURAMENTO[Cod_Faturamento],0))</calculatedColumnFormula>
    </tableColumn>
    <tableColumn id="4" xr3:uid="{3BB7A75B-E2C1-4248-9C88-279A7B52A0F7}" name="numero_guia"/>
    <tableColumn id="5" xr3:uid="{35299133-BAAE-4C72-AFAE-1DF2B79A0267}" name="senha"/>
    <tableColumn id="6" xr3:uid="{C1C17EE2-DC43-402F-AAB9-70101B9968B6}" name="data_autorizacao" dataDxfId="2"/>
    <tableColumn id="7" xr3:uid="{089F6D01-B882-4E7F-A817-F7EBE0F80A2B}" name="numero_sessoes_autorizada"/>
    <tableColumn id="8" xr3:uid="{ACAEECA7-1E70-45DE-8456-1730FC874FCD}" name="pei_semanal"/>
    <tableColumn id="9" xr3:uid="{A857E8EE-D120-4598-8266-89B6AB69B9B0}" name="validade_do_pei" dataDxfId="1">
      <calculatedColumnFormula>Tabela3[[#This Row],[data_autorizacao]]+120</calculatedColumnFormula>
    </tableColumn>
    <tableColumn id="10" xr3:uid="{BC362142-072B-4C22-A02F-6526072ACD80}" name="status"/>
    <tableColumn id="11" xr3:uid="{94E5CFAE-A71E-455D-93EB-EB0890436786}" name="CodFaturamento" dataDxfId="0">
      <calculatedColumnFormula>INDEX(Tabela1[Código_Terapia],MATCH(Tabela3[[#This Row],[numero_guia]],Tabela1[Guia],0))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53FCE4-79CB-45ED-9059-D5A1C91B6B04}" name="CODIGOS_FATURAMENTO" displayName="CODIGOS_FATURAMENTO" ref="A1:B8" totalsRowShown="0">
  <autoFilter ref="A1:B8" xr:uid="{AD53FCE4-79CB-45ED-9059-D5A1C91B6B04}"/>
  <tableColumns count="2">
    <tableColumn id="1" xr3:uid="{95FB830B-F29C-43B2-AEE6-CEA7F043EF0D}" name="codigo_faturamento_id"/>
    <tableColumn id="2" xr3:uid="{E0E97ED7-EFD1-4D36-B368-B097B22CCA77}" name="Cod_Faturamen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48C552-D369-4F17-9EE8-CEE6E38DF50E}" name="Tabela2" displayName="Tabela2" ref="A1:C1873" totalsRowShown="0">
  <autoFilter ref="A1:C1873" xr:uid="{7448C552-D369-4F17-9EE8-CEE6E38DF50E}"/>
  <tableColumns count="3">
    <tableColumn id="4" xr3:uid="{6693323E-310E-4204-8AF9-151BBF3BC7FE}" name="nomePaciente"/>
    <tableColumn id="10" xr3:uid="{8A5A8078-02E1-4BBA-BC20-B09D3016967F}" name="Cart"/>
    <tableColumn id="11" xr3:uid="{B46A5C63-1498-4040-9414-973B6BD9BCAA}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12ED-ACDC-4A03-AFE2-BF9070DFE173}">
  <sheetPr codeName="Planilha1"/>
  <dimension ref="A4:M2671"/>
  <sheetViews>
    <sheetView tabSelected="1" topLeftCell="A4" workbookViewId="0">
      <selection activeCell="C2676" sqref="C2676"/>
    </sheetView>
  </sheetViews>
  <sheetFormatPr defaultRowHeight="14.4" x14ac:dyDescent="0.3"/>
  <cols>
    <col min="2" max="2" width="13" customWidth="1"/>
    <col min="3" max="3" width="55.88671875" bestFit="1" customWidth="1"/>
    <col min="5" max="5" width="18.5546875" customWidth="1"/>
    <col min="6" max="6" width="10" customWidth="1"/>
    <col min="7" max="7" width="11" customWidth="1"/>
    <col min="8" max="8" width="16.88671875" customWidth="1"/>
    <col min="9" max="9" width="12" bestFit="1" customWidth="1"/>
    <col min="10" max="10" width="20.33203125" bestFit="1" customWidth="1"/>
    <col min="11" max="11" width="14" bestFit="1" customWidth="1"/>
  </cols>
  <sheetData>
    <row r="4" spans="1:13" ht="48" customHeight="1" x14ac:dyDescent="0.3"/>
    <row r="5" spans="1:13" x14ac:dyDescent="0.3">
      <c r="A5" t="s">
        <v>1437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564</v>
      </c>
      <c r="J5" t="s">
        <v>7</v>
      </c>
      <c r="K5" t="s">
        <v>563</v>
      </c>
      <c r="L5" t="s">
        <v>1492</v>
      </c>
      <c r="M5" t="s">
        <v>1493</v>
      </c>
    </row>
    <row r="6" spans="1:13" hidden="1" x14ac:dyDescent="0.3">
      <c r="A6" s="4">
        <f>INDEX(Tabela2[Id],MATCH(Tabela1[[#This Row],[Carteirinha]],Tabela2[Cart],0))</f>
        <v>4110</v>
      </c>
      <c r="B6" s="5" t="s">
        <v>558</v>
      </c>
      <c r="C6" s="5" t="s">
        <v>559</v>
      </c>
      <c r="D6" s="5">
        <v>59276468</v>
      </c>
      <c r="E6" s="6">
        <v>45673</v>
      </c>
      <c r="F6" s="5">
        <v>946695618</v>
      </c>
      <c r="G6" s="6">
        <v>45793</v>
      </c>
      <c r="H6" s="5">
        <v>2250005103</v>
      </c>
      <c r="I6" s="5">
        <v>16</v>
      </c>
      <c r="J6" s="5">
        <v>15</v>
      </c>
      <c r="K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" s="4">
        <f>COUNTIFS(Tabela1[Paciente],Tabela1[[#This Row],[Paciente]],Tabela1[Código_Terapia],Tabela1[[#This Row],[Código_Terapia]])</f>
        <v>2</v>
      </c>
      <c r="M6" s="4">
        <f>Tabela1[[#This Row],[Sessões Autrizadas]]-Tabela1[[#This Row],[Solicitado]]</f>
        <v>-1</v>
      </c>
    </row>
    <row r="7" spans="1:13" hidden="1" x14ac:dyDescent="0.3">
      <c r="A7" s="4">
        <f>INDEX(Tabela2[Id],MATCH(Tabela1[[#This Row],[Carteirinha]],Tabela2[Cart],0))</f>
        <v>4110</v>
      </c>
      <c r="B7" s="5" t="s">
        <v>558</v>
      </c>
      <c r="C7" s="5" t="s">
        <v>559</v>
      </c>
      <c r="D7" s="5">
        <v>59276414</v>
      </c>
      <c r="E7" s="6">
        <v>45673</v>
      </c>
      <c r="F7" s="5">
        <v>946695570</v>
      </c>
      <c r="G7" s="6">
        <v>46333</v>
      </c>
      <c r="H7" s="5">
        <v>2250005103</v>
      </c>
      <c r="I7" s="5">
        <v>48</v>
      </c>
      <c r="J7" s="5">
        <v>22</v>
      </c>
      <c r="K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" s="4">
        <f>COUNTIFS(Tabela1[Paciente],Tabela1[[#This Row],[Paciente]],Tabela1[Código_Terapia],Tabela1[[#This Row],[Código_Terapia]])</f>
        <v>2</v>
      </c>
      <c r="M7" s="4">
        <f>Tabela1[[#This Row],[Sessões Autrizadas]]-Tabela1[[#This Row],[Solicitado]]</f>
        <v>-26</v>
      </c>
    </row>
    <row r="8" spans="1:13" hidden="1" x14ac:dyDescent="0.3">
      <c r="A8" s="4">
        <f>INDEX(Tabela2[Id],MATCH(Tabela1[[#This Row],[Carteirinha]],Tabela2[Cart],0))</f>
        <v>4110</v>
      </c>
      <c r="B8" s="5" t="s">
        <v>558</v>
      </c>
      <c r="C8" s="5" t="s">
        <v>559</v>
      </c>
      <c r="D8" s="5">
        <v>59276413</v>
      </c>
      <c r="E8" s="6">
        <v>45673</v>
      </c>
      <c r="F8" s="5">
        <v>946695569</v>
      </c>
      <c r="G8" s="6">
        <v>46873</v>
      </c>
      <c r="H8" s="5">
        <v>2250005278</v>
      </c>
      <c r="I8" s="5">
        <v>48</v>
      </c>
      <c r="J8" s="5">
        <v>29</v>
      </c>
      <c r="K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" s="4">
        <f>COUNTIFS(Tabela1[Paciente],Tabela1[[#This Row],[Paciente]],Tabela1[Código_Terapia],Tabela1[[#This Row],[Código_Terapia]])</f>
        <v>1</v>
      </c>
      <c r="M8" s="4">
        <f>Tabela1[[#This Row],[Sessões Autrizadas]]-Tabela1[[#This Row],[Solicitado]]</f>
        <v>-19</v>
      </c>
    </row>
    <row r="9" spans="1:13" hidden="1" x14ac:dyDescent="0.3">
      <c r="A9" s="4">
        <f>INDEX(Tabela2[Id],MATCH(Tabela1[[#This Row],[Carteirinha]],Tabela2[Cart],0))</f>
        <v>3276</v>
      </c>
      <c r="B9" s="5" t="s">
        <v>370</v>
      </c>
      <c r="C9" s="5" t="s">
        <v>371</v>
      </c>
      <c r="D9" s="5">
        <v>57528758</v>
      </c>
      <c r="E9" s="6">
        <v>45600</v>
      </c>
      <c r="F9" s="5">
        <v>945085995</v>
      </c>
      <c r="G9" s="6">
        <v>47340</v>
      </c>
      <c r="H9" s="5">
        <v>2250005189</v>
      </c>
      <c r="I9" s="5">
        <v>48</v>
      </c>
      <c r="J9" s="5">
        <v>19</v>
      </c>
      <c r="K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" s="4">
        <f>COUNTIFS(Tabela1[Paciente],Tabela1[[#This Row],[Paciente]],Tabela1[Código_Terapia],Tabela1[[#This Row],[Código_Terapia]])</f>
        <v>1</v>
      </c>
      <c r="M9" s="4">
        <f>Tabela1[[#This Row],[Sessões Autrizadas]]-Tabela1[[#This Row],[Solicitado]]</f>
        <v>-29</v>
      </c>
    </row>
    <row r="10" spans="1:13" hidden="1" x14ac:dyDescent="0.3">
      <c r="A10" s="4">
        <f>INDEX(Tabela2[Id],MATCH(Tabela1[[#This Row],[Carteirinha]],Tabela2[Cart],0))</f>
        <v>3276</v>
      </c>
      <c r="B10" s="5" t="s">
        <v>370</v>
      </c>
      <c r="C10" s="5" t="s">
        <v>371</v>
      </c>
      <c r="D10" s="5">
        <v>57528757</v>
      </c>
      <c r="E10" s="6">
        <v>45600</v>
      </c>
      <c r="F10" s="5">
        <v>945085994</v>
      </c>
      <c r="G10" s="6">
        <v>47340</v>
      </c>
      <c r="H10" s="5">
        <v>2250005103</v>
      </c>
      <c r="I10" s="5">
        <v>48</v>
      </c>
      <c r="J10" s="5">
        <v>8</v>
      </c>
      <c r="K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" s="4">
        <f>COUNTIFS(Tabela1[Paciente],Tabela1[[#This Row],[Paciente]],Tabela1[Código_Terapia],Tabela1[[#This Row],[Código_Terapia]])</f>
        <v>1</v>
      </c>
      <c r="M10" s="4">
        <f>Tabela1[[#This Row],[Sessões Autrizadas]]-Tabela1[[#This Row],[Solicitado]]</f>
        <v>-40</v>
      </c>
    </row>
    <row r="11" spans="1:13" hidden="1" x14ac:dyDescent="0.3">
      <c r="A11" s="4">
        <f>INDEX(Tabela2[Id],MATCH(Tabela1[[#This Row],[Carteirinha]],Tabela2[Cart],0))</f>
        <v>3618</v>
      </c>
      <c r="B11" s="5" t="s">
        <v>288</v>
      </c>
      <c r="C11" s="5" t="s">
        <v>289</v>
      </c>
      <c r="D11" s="5">
        <v>60104387</v>
      </c>
      <c r="E11" s="6">
        <v>45702</v>
      </c>
      <c r="F11" s="5">
        <v>947462439</v>
      </c>
      <c r="G11" s="6">
        <v>46002</v>
      </c>
      <c r="H11" s="5">
        <v>2250005189</v>
      </c>
      <c r="I11" s="5">
        <v>96</v>
      </c>
      <c r="J11" s="5">
        <v>92</v>
      </c>
      <c r="K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1" s="4">
        <f>COUNTIFS(Tabela1[Paciente],Tabela1[[#This Row],[Paciente]],Tabela1[Código_Terapia],Tabela1[[#This Row],[Código_Terapia]])</f>
        <v>2</v>
      </c>
      <c r="M11" s="4">
        <f>Tabela1[[#This Row],[Sessões Autrizadas]]-Tabela1[[#This Row],[Solicitado]]</f>
        <v>-4</v>
      </c>
    </row>
    <row r="12" spans="1:13" hidden="1" x14ac:dyDescent="0.3">
      <c r="A12" s="4">
        <f>INDEX(Tabela2[Id],MATCH(Tabela1[[#This Row],[Carteirinha]],Tabela2[Cart],0))</f>
        <v>3618</v>
      </c>
      <c r="B12" s="5" t="s">
        <v>288</v>
      </c>
      <c r="C12" s="5" t="s">
        <v>289</v>
      </c>
      <c r="D12" s="5">
        <v>60104386</v>
      </c>
      <c r="E12" s="6">
        <v>45702</v>
      </c>
      <c r="F12" s="5">
        <v>947462438</v>
      </c>
      <c r="G12" s="6">
        <v>46782</v>
      </c>
      <c r="H12" s="5">
        <v>2250005103</v>
      </c>
      <c r="I12" s="5">
        <v>144</v>
      </c>
      <c r="J12" s="5">
        <v>123</v>
      </c>
      <c r="K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12" s="4">
        <f>COUNTIFS(Tabela1[Paciente],Tabela1[[#This Row],[Paciente]],Tabela1[Código_Terapia],Tabela1[[#This Row],[Código_Terapia]])</f>
        <v>2</v>
      </c>
      <c r="M12" s="4">
        <f>Tabela1[[#This Row],[Sessões Autrizadas]]-Tabela1[[#This Row],[Solicitado]]</f>
        <v>-21</v>
      </c>
    </row>
    <row r="13" spans="1:13" hidden="1" x14ac:dyDescent="0.3">
      <c r="A13" s="4">
        <f>INDEX(Tabela2[Id],MATCH(Tabela1[[#This Row],[Carteirinha]],Tabela2[Cart],0))</f>
        <v>3618</v>
      </c>
      <c r="B13" s="5" t="s">
        <v>288</v>
      </c>
      <c r="C13" s="5" t="s">
        <v>289</v>
      </c>
      <c r="D13" s="5">
        <v>60104385</v>
      </c>
      <c r="E13" s="6">
        <v>45702</v>
      </c>
      <c r="F13" s="5">
        <v>947462437</v>
      </c>
      <c r="G13" s="6">
        <v>46122</v>
      </c>
      <c r="H13" s="5">
        <v>50001213</v>
      </c>
      <c r="I13" s="5">
        <v>48</v>
      </c>
      <c r="J13" s="5">
        <v>43</v>
      </c>
      <c r="K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" s="4">
        <f>COUNTIFS(Tabela1[Paciente],Tabela1[[#This Row],[Paciente]],Tabela1[Código_Terapia],Tabela1[[#This Row],[Código_Terapia]])</f>
        <v>3</v>
      </c>
      <c r="M13" s="4">
        <f>Tabela1[[#This Row],[Sessões Autrizadas]]-Tabela1[[#This Row],[Solicitado]]</f>
        <v>-5</v>
      </c>
    </row>
    <row r="14" spans="1:13" hidden="1" x14ac:dyDescent="0.3">
      <c r="A14" s="4">
        <f>INDEX(Tabela2[Id],MATCH(Tabela1[[#This Row],[Carteirinha]],Tabela2[Cart],0))</f>
        <v>3618</v>
      </c>
      <c r="B14" s="5" t="s">
        <v>288</v>
      </c>
      <c r="C14" s="5" t="s">
        <v>289</v>
      </c>
      <c r="D14" s="5">
        <v>60104384</v>
      </c>
      <c r="E14" s="6">
        <v>45702</v>
      </c>
      <c r="F14" s="5">
        <v>947462436</v>
      </c>
      <c r="G14" s="6">
        <v>46062</v>
      </c>
      <c r="H14" s="5">
        <v>50000012</v>
      </c>
      <c r="I14" s="5">
        <v>48</v>
      </c>
      <c r="J14" s="5">
        <v>43</v>
      </c>
      <c r="K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" s="4">
        <f>COUNTIFS(Tabela1[Paciente],Tabela1[[#This Row],[Paciente]],Tabela1[Código_Terapia],Tabela1[[#This Row],[Código_Terapia]])</f>
        <v>3</v>
      </c>
      <c r="M14" s="4">
        <f>Tabela1[[#This Row],[Sessões Autrizadas]]-Tabela1[[#This Row],[Solicitado]]</f>
        <v>-5</v>
      </c>
    </row>
    <row r="15" spans="1:13" hidden="1" x14ac:dyDescent="0.3">
      <c r="A15" s="4">
        <f>INDEX(Tabela2[Id],MATCH(Tabela1[[#This Row],[Carteirinha]],Tabela2[Cart],0))</f>
        <v>3618</v>
      </c>
      <c r="B15" s="5" t="s">
        <v>288</v>
      </c>
      <c r="C15" s="5" t="s">
        <v>289</v>
      </c>
      <c r="D15" s="5">
        <v>60104383</v>
      </c>
      <c r="E15" s="6">
        <v>45702</v>
      </c>
      <c r="F15" s="5">
        <v>947462435</v>
      </c>
      <c r="G15" s="6">
        <v>45762</v>
      </c>
      <c r="H15" s="5">
        <v>2250005170</v>
      </c>
      <c r="I15" s="5">
        <v>64</v>
      </c>
      <c r="J15" s="5">
        <v>64</v>
      </c>
      <c r="K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" s="4">
        <f>COUNTIFS(Tabela1[Paciente],Tabela1[[#This Row],[Paciente]],Tabela1[Código_Terapia],Tabela1[[#This Row],[Código_Terapia]])</f>
        <v>1</v>
      </c>
      <c r="M15" s="4">
        <f>Tabela1[[#This Row],[Sessões Autrizadas]]-Tabela1[[#This Row],[Solicitado]]</f>
        <v>0</v>
      </c>
    </row>
    <row r="16" spans="1:13" hidden="1" x14ac:dyDescent="0.3">
      <c r="A16" s="4">
        <f>INDEX(Tabela2[Id],MATCH(Tabela1[[#This Row],[Carteirinha]],Tabela2[Cart],0))</f>
        <v>3618</v>
      </c>
      <c r="B16" s="5" t="s">
        <v>288</v>
      </c>
      <c r="C16" s="5" t="s">
        <v>289</v>
      </c>
      <c r="D16" s="5">
        <v>58934132</v>
      </c>
      <c r="E16" s="6">
        <v>45667</v>
      </c>
      <c r="F16" s="5">
        <v>946377698</v>
      </c>
      <c r="G16" s="6">
        <v>45907</v>
      </c>
      <c r="H16" s="5">
        <v>2250005189</v>
      </c>
      <c r="I16" s="5">
        <v>96</v>
      </c>
      <c r="J16" s="5">
        <v>29</v>
      </c>
      <c r="K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6" s="4">
        <f>COUNTIFS(Tabela1[Paciente],Tabela1[[#This Row],[Paciente]],Tabela1[Código_Terapia],Tabela1[[#This Row],[Código_Terapia]])</f>
        <v>2</v>
      </c>
      <c r="M16" s="4">
        <f>Tabela1[[#This Row],[Sessões Autrizadas]]-Tabela1[[#This Row],[Solicitado]]</f>
        <v>-67</v>
      </c>
    </row>
    <row r="17" spans="1:13" hidden="1" x14ac:dyDescent="0.3">
      <c r="A17" s="4">
        <f>INDEX(Tabela2[Id],MATCH(Tabela1[[#This Row],[Carteirinha]],Tabela2[Cart],0))</f>
        <v>3618</v>
      </c>
      <c r="B17" s="5" t="s">
        <v>288</v>
      </c>
      <c r="C17" s="5" t="s">
        <v>289</v>
      </c>
      <c r="D17" s="5">
        <v>58934131</v>
      </c>
      <c r="E17" s="6">
        <v>45667</v>
      </c>
      <c r="F17" s="5">
        <v>946377697</v>
      </c>
      <c r="G17" s="6">
        <v>46387</v>
      </c>
      <c r="H17" s="5">
        <v>2250005103</v>
      </c>
      <c r="I17" s="5">
        <v>144</v>
      </c>
      <c r="J17" s="5">
        <v>48</v>
      </c>
      <c r="K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17" s="4">
        <f>COUNTIFS(Tabela1[Paciente],Tabela1[[#This Row],[Paciente]],Tabela1[Código_Terapia],Tabela1[[#This Row],[Código_Terapia]])</f>
        <v>2</v>
      </c>
      <c r="M17" s="4">
        <f>Tabela1[[#This Row],[Sessões Autrizadas]]-Tabela1[[#This Row],[Solicitado]]</f>
        <v>-96</v>
      </c>
    </row>
    <row r="18" spans="1:13" hidden="1" x14ac:dyDescent="0.3">
      <c r="A18" s="4">
        <f>INDEX(Tabela2[Id],MATCH(Tabela1[[#This Row],[Carteirinha]],Tabela2[Cart],0))</f>
        <v>3618</v>
      </c>
      <c r="B18" s="5" t="s">
        <v>288</v>
      </c>
      <c r="C18" s="5" t="s">
        <v>289</v>
      </c>
      <c r="D18" s="5">
        <v>58934130</v>
      </c>
      <c r="E18" s="6">
        <v>45667</v>
      </c>
      <c r="F18" s="5">
        <v>946377696</v>
      </c>
      <c r="G18" s="6">
        <v>45907</v>
      </c>
      <c r="H18" s="5">
        <v>50001213</v>
      </c>
      <c r="I18" s="5">
        <v>48</v>
      </c>
      <c r="J18" s="5">
        <v>13</v>
      </c>
      <c r="K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8" s="4">
        <f>COUNTIFS(Tabela1[Paciente],Tabela1[[#This Row],[Paciente]],Tabela1[Código_Terapia],Tabela1[[#This Row],[Código_Terapia]])</f>
        <v>3</v>
      </c>
      <c r="M18" s="4">
        <f>Tabela1[[#This Row],[Sessões Autrizadas]]-Tabela1[[#This Row],[Solicitado]]</f>
        <v>-35</v>
      </c>
    </row>
    <row r="19" spans="1:13" hidden="1" x14ac:dyDescent="0.3">
      <c r="A19" s="4">
        <f>INDEX(Tabela2[Id],MATCH(Tabela1[[#This Row],[Carteirinha]],Tabela2[Cart],0))</f>
        <v>3618</v>
      </c>
      <c r="B19" s="5" t="s">
        <v>288</v>
      </c>
      <c r="C19" s="5" t="s">
        <v>289</v>
      </c>
      <c r="D19" s="5">
        <v>58934128</v>
      </c>
      <c r="E19" s="6">
        <v>45667</v>
      </c>
      <c r="F19" s="5">
        <v>946377695</v>
      </c>
      <c r="G19" s="6">
        <v>45847</v>
      </c>
      <c r="H19" s="5">
        <v>50000012</v>
      </c>
      <c r="I19" s="5">
        <v>48</v>
      </c>
      <c r="J19" s="5">
        <v>14</v>
      </c>
      <c r="K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9" s="4">
        <f>COUNTIFS(Tabela1[Paciente],Tabela1[[#This Row],[Paciente]],Tabela1[Código_Terapia],Tabela1[[#This Row],[Código_Terapia]])</f>
        <v>3</v>
      </c>
      <c r="M19" s="4">
        <f>Tabela1[[#This Row],[Sessões Autrizadas]]-Tabela1[[#This Row],[Solicitado]]</f>
        <v>-34</v>
      </c>
    </row>
    <row r="20" spans="1:13" hidden="1" x14ac:dyDescent="0.3">
      <c r="A20" s="4">
        <f>INDEX(Tabela2[Id],MATCH(Tabela1[[#This Row],[Carteirinha]],Tabela2[Cart],0))</f>
        <v>3618</v>
      </c>
      <c r="B20" s="5" t="s">
        <v>288</v>
      </c>
      <c r="C20" s="5" t="s">
        <v>289</v>
      </c>
      <c r="D20" s="5">
        <v>56487063</v>
      </c>
      <c r="E20" s="6">
        <v>45559</v>
      </c>
      <c r="F20" s="5">
        <v>944123079</v>
      </c>
      <c r="G20" s="6">
        <v>46339</v>
      </c>
      <c r="H20" s="5">
        <v>50001213</v>
      </c>
      <c r="I20" s="5">
        <v>45</v>
      </c>
      <c r="J20" s="5">
        <v>33</v>
      </c>
      <c r="K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20" s="4">
        <f>COUNTIFS(Tabela1[Paciente],Tabela1[[#This Row],[Paciente]],Tabela1[Código_Terapia],Tabela1[[#This Row],[Código_Terapia]])</f>
        <v>3</v>
      </c>
      <c r="M20" s="4">
        <f>Tabela1[[#This Row],[Sessões Autrizadas]]-Tabela1[[#This Row],[Solicitado]]</f>
        <v>-12</v>
      </c>
    </row>
    <row r="21" spans="1:13" hidden="1" x14ac:dyDescent="0.3">
      <c r="A21" s="4">
        <f>INDEX(Tabela2[Id],MATCH(Tabela1[[#This Row],[Carteirinha]],Tabela2[Cart],0))</f>
        <v>3618</v>
      </c>
      <c r="B21" s="5" t="s">
        <v>288</v>
      </c>
      <c r="C21" s="5" t="s">
        <v>289</v>
      </c>
      <c r="D21" s="5">
        <v>56487062</v>
      </c>
      <c r="E21" s="6">
        <v>45559</v>
      </c>
      <c r="F21" s="5">
        <v>944123078</v>
      </c>
      <c r="G21" s="6">
        <v>47539</v>
      </c>
      <c r="H21" s="5">
        <v>50000012</v>
      </c>
      <c r="I21" s="5">
        <v>45</v>
      </c>
      <c r="J21" s="5">
        <v>13</v>
      </c>
      <c r="K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21" s="4">
        <f>COUNTIFS(Tabela1[Paciente],Tabela1[[#This Row],[Paciente]],Tabela1[Código_Terapia],Tabela1[[#This Row],[Código_Terapia]])</f>
        <v>3</v>
      </c>
      <c r="M21" s="4">
        <f>Tabela1[[#This Row],[Sessões Autrizadas]]-Tabela1[[#This Row],[Solicitado]]</f>
        <v>-32</v>
      </c>
    </row>
    <row r="22" spans="1:13" hidden="1" x14ac:dyDescent="0.3">
      <c r="A22" s="4">
        <f>INDEX(Tabela2[Id],MATCH(Tabela1[[#This Row],[Carteirinha]],Tabela2[Cart],0))</f>
        <v>3602</v>
      </c>
      <c r="B22" s="5" t="s">
        <v>694</v>
      </c>
      <c r="C22" s="5" t="s">
        <v>695</v>
      </c>
      <c r="D22" s="5">
        <v>57895457</v>
      </c>
      <c r="E22" s="6">
        <v>45614</v>
      </c>
      <c r="F22" s="5">
        <v>945422306</v>
      </c>
      <c r="G22" s="6">
        <v>47114</v>
      </c>
      <c r="H22" s="5">
        <v>2250005103</v>
      </c>
      <c r="I22" s="5">
        <v>48</v>
      </c>
      <c r="J22" s="5">
        <v>11</v>
      </c>
      <c r="K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" s="4">
        <f>COUNTIFS(Tabela1[Paciente],Tabela1[[#This Row],[Paciente]],Tabela1[Código_Terapia],Tabela1[[#This Row],[Código_Terapia]])</f>
        <v>1</v>
      </c>
      <c r="M22" s="4">
        <f>Tabela1[[#This Row],[Sessões Autrizadas]]-Tabela1[[#This Row],[Solicitado]]</f>
        <v>-37</v>
      </c>
    </row>
    <row r="23" spans="1:13" hidden="1" x14ac:dyDescent="0.3">
      <c r="A23" s="4">
        <f>INDEX(Tabela2[Id],MATCH(Tabela1[[#This Row],[Carteirinha]],Tabela2[Cart],0))</f>
        <v>3602</v>
      </c>
      <c r="B23" s="5" t="s">
        <v>694</v>
      </c>
      <c r="C23" s="5" t="s">
        <v>695</v>
      </c>
      <c r="D23" s="5">
        <v>57895456</v>
      </c>
      <c r="E23" s="6">
        <v>45614</v>
      </c>
      <c r="F23" s="5">
        <v>945422305</v>
      </c>
      <c r="G23" s="6">
        <v>46214</v>
      </c>
      <c r="H23" s="5">
        <v>2250005278</v>
      </c>
      <c r="I23" s="5">
        <v>16</v>
      </c>
      <c r="J23" s="5">
        <v>7</v>
      </c>
      <c r="K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" s="4">
        <f>COUNTIFS(Tabela1[Paciente],Tabela1[[#This Row],[Paciente]],Tabela1[Código_Terapia],Tabela1[[#This Row],[Código_Terapia]])</f>
        <v>1</v>
      </c>
      <c r="M23" s="4">
        <f>Tabela1[[#This Row],[Sessões Autrizadas]]-Tabela1[[#This Row],[Solicitado]]</f>
        <v>-9</v>
      </c>
    </row>
    <row r="24" spans="1:13" hidden="1" x14ac:dyDescent="0.3">
      <c r="A24" s="4">
        <f>INDEX(Tabela2[Id],MATCH(Tabela1[[#This Row],[Carteirinha]],Tabela2[Cart],0))</f>
        <v>2431</v>
      </c>
      <c r="B24" s="5" t="s">
        <v>60</v>
      </c>
      <c r="C24" s="5" t="s">
        <v>61</v>
      </c>
      <c r="D24" s="5">
        <v>60104215</v>
      </c>
      <c r="E24" s="6">
        <v>45702</v>
      </c>
      <c r="F24" s="5">
        <v>947462278</v>
      </c>
      <c r="G24" s="6">
        <v>46722</v>
      </c>
      <c r="H24" s="5">
        <v>2250005189</v>
      </c>
      <c r="I24" s="5">
        <v>80</v>
      </c>
      <c r="J24" s="5">
        <v>59</v>
      </c>
      <c r="K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4" s="4">
        <f>COUNTIFS(Tabela1[Paciente],Tabela1[[#This Row],[Paciente]],Tabela1[Código_Terapia],Tabela1[[#This Row],[Código_Terapia]])</f>
        <v>4</v>
      </c>
      <c r="M24" s="4">
        <f>Tabela1[[#This Row],[Sessões Autrizadas]]-Tabela1[[#This Row],[Solicitado]]</f>
        <v>-21</v>
      </c>
    </row>
    <row r="25" spans="1:13" hidden="1" x14ac:dyDescent="0.3">
      <c r="A25" s="4">
        <f>INDEX(Tabela2[Id],MATCH(Tabela1[[#This Row],[Carteirinha]],Tabela2[Cart],0))</f>
        <v>2431</v>
      </c>
      <c r="B25" s="5" t="s">
        <v>60</v>
      </c>
      <c r="C25" s="5" t="s">
        <v>61</v>
      </c>
      <c r="D25" s="5">
        <v>60104214</v>
      </c>
      <c r="E25" s="6">
        <v>45702</v>
      </c>
      <c r="F25" s="5">
        <v>947462277</v>
      </c>
      <c r="G25" s="6">
        <v>46782</v>
      </c>
      <c r="H25" s="5">
        <v>2250005103</v>
      </c>
      <c r="I25" s="5">
        <v>160</v>
      </c>
      <c r="J25" s="5">
        <v>140</v>
      </c>
      <c r="K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5" s="4">
        <f>COUNTIFS(Tabela1[Paciente],Tabela1[[#This Row],[Paciente]],Tabela1[Código_Terapia],Tabela1[[#This Row],[Código_Terapia]])</f>
        <v>4</v>
      </c>
      <c r="M25" s="4">
        <f>Tabela1[[#This Row],[Sessões Autrizadas]]-Tabela1[[#This Row],[Solicitado]]</f>
        <v>-20</v>
      </c>
    </row>
    <row r="26" spans="1:13" hidden="1" x14ac:dyDescent="0.3">
      <c r="A26" s="4">
        <f>INDEX(Tabela2[Id],MATCH(Tabela1[[#This Row],[Carteirinha]],Tabela2[Cart],0))</f>
        <v>2431</v>
      </c>
      <c r="B26" s="5" t="s">
        <v>60</v>
      </c>
      <c r="C26" s="5" t="s">
        <v>61</v>
      </c>
      <c r="D26" s="5">
        <v>60104213</v>
      </c>
      <c r="E26" s="6">
        <v>45702</v>
      </c>
      <c r="F26" s="5">
        <v>947462276</v>
      </c>
      <c r="G26" s="6">
        <v>46422</v>
      </c>
      <c r="H26" s="5">
        <v>2250005278</v>
      </c>
      <c r="I26" s="5">
        <v>80</v>
      </c>
      <c r="J26" s="5">
        <v>64</v>
      </c>
      <c r="K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6" s="4">
        <f>COUNTIFS(Tabela1[Paciente],Tabela1[[#This Row],[Paciente]],Tabela1[Código_Terapia],Tabela1[[#This Row],[Código_Terapia]])</f>
        <v>4</v>
      </c>
      <c r="M26" s="4">
        <f>Tabela1[[#This Row],[Sessões Autrizadas]]-Tabela1[[#This Row],[Solicitado]]</f>
        <v>-16</v>
      </c>
    </row>
    <row r="27" spans="1:13" hidden="1" x14ac:dyDescent="0.3">
      <c r="A27" s="4">
        <f>INDEX(Tabela2[Id],MATCH(Tabela1[[#This Row],[Carteirinha]],Tabela2[Cart],0))</f>
        <v>2431</v>
      </c>
      <c r="B27" s="5" t="s">
        <v>60</v>
      </c>
      <c r="C27" s="5" t="s">
        <v>61</v>
      </c>
      <c r="D27" s="5">
        <v>60104212</v>
      </c>
      <c r="E27" s="6">
        <v>45702</v>
      </c>
      <c r="F27" s="5">
        <v>947462275</v>
      </c>
      <c r="G27" s="6">
        <v>46062</v>
      </c>
      <c r="H27" s="5">
        <v>50001213</v>
      </c>
      <c r="I27" s="5">
        <v>32</v>
      </c>
      <c r="J27" s="5">
        <v>27</v>
      </c>
      <c r="K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7" s="4">
        <f>COUNTIFS(Tabela1[Paciente],Tabela1[[#This Row],[Paciente]],Tabela1[Código_Terapia],Tabela1[[#This Row],[Código_Terapia]])</f>
        <v>4</v>
      </c>
      <c r="M27" s="4">
        <f>Tabela1[[#This Row],[Sessões Autrizadas]]-Tabela1[[#This Row],[Solicitado]]</f>
        <v>-5</v>
      </c>
    </row>
    <row r="28" spans="1:13" hidden="1" x14ac:dyDescent="0.3">
      <c r="A28" s="4">
        <f>INDEX(Tabela2[Id],MATCH(Tabela1[[#This Row],[Carteirinha]],Tabela2[Cart],0))</f>
        <v>2431</v>
      </c>
      <c r="B28" s="5" t="s">
        <v>60</v>
      </c>
      <c r="C28" s="5" t="s">
        <v>61</v>
      </c>
      <c r="D28" s="5">
        <v>60104211</v>
      </c>
      <c r="E28" s="6">
        <v>45702</v>
      </c>
      <c r="F28" s="5">
        <v>947462274</v>
      </c>
      <c r="G28" s="6">
        <v>46062</v>
      </c>
      <c r="H28" s="5">
        <v>50000012</v>
      </c>
      <c r="I28" s="5">
        <v>32</v>
      </c>
      <c r="J28" s="5">
        <v>27</v>
      </c>
      <c r="K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8" s="4">
        <f>COUNTIFS(Tabela1[Paciente],Tabela1[[#This Row],[Paciente]],Tabela1[Código_Terapia],Tabela1[[#This Row],[Código_Terapia]])</f>
        <v>4</v>
      </c>
      <c r="M28" s="4">
        <f>Tabela1[[#This Row],[Sessões Autrizadas]]-Tabela1[[#This Row],[Solicitado]]</f>
        <v>-5</v>
      </c>
    </row>
    <row r="29" spans="1:13" hidden="1" x14ac:dyDescent="0.3">
      <c r="A29" s="4">
        <f>INDEX(Tabela2[Id],MATCH(Tabela1[[#This Row],[Carteirinha]],Tabela2[Cart],0))</f>
        <v>2431</v>
      </c>
      <c r="B29" s="5" t="s">
        <v>60</v>
      </c>
      <c r="C29" s="5" t="s">
        <v>61</v>
      </c>
      <c r="D29" s="5">
        <v>60104210</v>
      </c>
      <c r="E29" s="6">
        <v>45702</v>
      </c>
      <c r="F29" s="5">
        <v>947462273</v>
      </c>
      <c r="G29" s="6">
        <v>46482</v>
      </c>
      <c r="H29" s="5">
        <v>2250005170</v>
      </c>
      <c r="I29" s="5">
        <v>80</v>
      </c>
      <c r="J29" s="5">
        <v>60</v>
      </c>
      <c r="K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9" s="4">
        <f>COUNTIFS(Tabela1[Paciente],Tabela1[[#This Row],[Paciente]],Tabela1[Código_Terapia],Tabela1[[#This Row],[Código_Terapia]])</f>
        <v>3</v>
      </c>
      <c r="M29" s="4">
        <f>Tabela1[[#This Row],[Sessões Autrizadas]]-Tabela1[[#This Row],[Solicitado]]</f>
        <v>-20</v>
      </c>
    </row>
    <row r="30" spans="1:13" hidden="1" x14ac:dyDescent="0.3">
      <c r="A30" s="4">
        <f>INDEX(Tabela2[Id],MATCH(Tabela1[[#This Row],[Carteirinha]],Tabela2[Cart],0))</f>
        <v>2431</v>
      </c>
      <c r="B30" s="5" t="s">
        <v>60</v>
      </c>
      <c r="C30" s="5" t="s">
        <v>61</v>
      </c>
      <c r="D30" s="5">
        <v>59875619</v>
      </c>
      <c r="E30" s="6">
        <v>45694</v>
      </c>
      <c r="F30" s="5">
        <v>947250590</v>
      </c>
      <c r="G30" s="6">
        <v>45874</v>
      </c>
      <c r="H30" s="5">
        <v>2250005189</v>
      </c>
      <c r="I30" s="5">
        <v>64</v>
      </c>
      <c r="J30" s="5">
        <v>60</v>
      </c>
      <c r="K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0" s="4">
        <f>COUNTIFS(Tabela1[Paciente],Tabela1[[#This Row],[Paciente]],Tabela1[Código_Terapia],Tabela1[[#This Row],[Código_Terapia]])</f>
        <v>4</v>
      </c>
      <c r="M30" s="4">
        <f>Tabela1[[#This Row],[Sessões Autrizadas]]-Tabela1[[#This Row],[Solicitado]]</f>
        <v>-4</v>
      </c>
    </row>
    <row r="31" spans="1:13" hidden="1" x14ac:dyDescent="0.3">
      <c r="A31" s="4">
        <f>INDEX(Tabela2[Id],MATCH(Tabela1[[#This Row],[Carteirinha]],Tabela2[Cart],0))</f>
        <v>2431</v>
      </c>
      <c r="B31" s="5" t="s">
        <v>60</v>
      </c>
      <c r="C31" s="5" t="s">
        <v>61</v>
      </c>
      <c r="D31" s="5">
        <v>59875618</v>
      </c>
      <c r="E31" s="6">
        <v>45694</v>
      </c>
      <c r="F31" s="5">
        <v>947250589</v>
      </c>
      <c r="G31" s="6">
        <v>45994</v>
      </c>
      <c r="H31" s="5">
        <v>2250005103</v>
      </c>
      <c r="I31" s="5">
        <v>80</v>
      </c>
      <c r="J31" s="5">
        <v>74</v>
      </c>
      <c r="K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1" s="4">
        <f>COUNTIFS(Tabela1[Paciente],Tabela1[[#This Row],[Paciente]],Tabela1[Código_Terapia],Tabela1[[#This Row],[Código_Terapia]])</f>
        <v>4</v>
      </c>
      <c r="M31" s="4">
        <f>Tabela1[[#This Row],[Sessões Autrizadas]]-Tabela1[[#This Row],[Solicitado]]</f>
        <v>-6</v>
      </c>
    </row>
    <row r="32" spans="1:13" hidden="1" x14ac:dyDescent="0.3">
      <c r="A32" s="4">
        <f>INDEX(Tabela2[Id],MATCH(Tabela1[[#This Row],[Carteirinha]],Tabela2[Cart],0))</f>
        <v>2431</v>
      </c>
      <c r="B32" s="5" t="s">
        <v>60</v>
      </c>
      <c r="C32" s="5" t="s">
        <v>61</v>
      </c>
      <c r="D32" s="5">
        <v>59875617</v>
      </c>
      <c r="E32" s="6">
        <v>45694</v>
      </c>
      <c r="F32" s="5">
        <v>947250588</v>
      </c>
      <c r="G32" s="6">
        <v>45874</v>
      </c>
      <c r="H32" s="5">
        <v>2250005278</v>
      </c>
      <c r="I32" s="5">
        <v>48</v>
      </c>
      <c r="J32" s="5">
        <v>46</v>
      </c>
      <c r="K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32" s="4">
        <f>COUNTIFS(Tabela1[Paciente],Tabela1[[#This Row],[Paciente]],Tabela1[Código_Terapia],Tabela1[[#This Row],[Código_Terapia]])</f>
        <v>4</v>
      </c>
      <c r="M32" s="4">
        <f>Tabela1[[#This Row],[Sessões Autrizadas]]-Tabela1[[#This Row],[Solicitado]]</f>
        <v>-2</v>
      </c>
    </row>
    <row r="33" spans="1:13" hidden="1" x14ac:dyDescent="0.3">
      <c r="A33" s="4">
        <f>INDEX(Tabela2[Id],MATCH(Tabela1[[#This Row],[Carteirinha]],Tabela2[Cart],0))</f>
        <v>2431</v>
      </c>
      <c r="B33" s="5" t="s">
        <v>60</v>
      </c>
      <c r="C33" s="5" t="s">
        <v>61</v>
      </c>
      <c r="D33" s="5">
        <v>59875616</v>
      </c>
      <c r="E33" s="6">
        <v>45694</v>
      </c>
      <c r="F33" s="5">
        <v>947250587</v>
      </c>
      <c r="G33" s="6">
        <v>45814</v>
      </c>
      <c r="H33" s="5">
        <v>50000012</v>
      </c>
      <c r="I33" s="5">
        <v>16</v>
      </c>
      <c r="J33" s="5">
        <v>15</v>
      </c>
      <c r="K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33" s="4">
        <f>COUNTIFS(Tabela1[Paciente],Tabela1[[#This Row],[Paciente]],Tabela1[Código_Terapia],Tabela1[[#This Row],[Código_Terapia]])</f>
        <v>4</v>
      </c>
      <c r="M33" s="4">
        <f>Tabela1[[#This Row],[Sessões Autrizadas]]-Tabela1[[#This Row],[Solicitado]]</f>
        <v>-1</v>
      </c>
    </row>
    <row r="34" spans="1:13" hidden="1" x14ac:dyDescent="0.3">
      <c r="A34" s="4">
        <f>INDEX(Tabela2[Id],MATCH(Tabela1[[#This Row],[Carteirinha]],Tabela2[Cart],0))</f>
        <v>2431</v>
      </c>
      <c r="B34" s="5" t="s">
        <v>60</v>
      </c>
      <c r="C34" s="5" t="s">
        <v>61</v>
      </c>
      <c r="D34" s="5">
        <v>59875615</v>
      </c>
      <c r="E34" s="6">
        <v>45694</v>
      </c>
      <c r="F34" s="5">
        <v>947250586</v>
      </c>
      <c r="G34" s="6">
        <v>45814</v>
      </c>
      <c r="H34" s="5">
        <v>50001213</v>
      </c>
      <c r="I34" s="5">
        <v>16</v>
      </c>
      <c r="J34" s="5">
        <v>15</v>
      </c>
      <c r="K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34" s="4">
        <f>COUNTIFS(Tabela1[Paciente],Tabela1[[#This Row],[Paciente]],Tabela1[Código_Terapia],Tabela1[[#This Row],[Código_Terapia]])</f>
        <v>4</v>
      </c>
      <c r="M34" s="4">
        <f>Tabela1[[#This Row],[Sessões Autrizadas]]-Tabela1[[#This Row],[Solicitado]]</f>
        <v>-1</v>
      </c>
    </row>
    <row r="35" spans="1:13" hidden="1" x14ac:dyDescent="0.3">
      <c r="A35" s="4">
        <f>INDEX(Tabela2[Id],MATCH(Tabela1[[#This Row],[Carteirinha]],Tabela2[Cart],0))</f>
        <v>2431</v>
      </c>
      <c r="B35" s="5" t="s">
        <v>60</v>
      </c>
      <c r="C35" s="5" t="s">
        <v>61</v>
      </c>
      <c r="D35" s="5">
        <v>59875614</v>
      </c>
      <c r="E35" s="6">
        <v>45694</v>
      </c>
      <c r="F35" s="5">
        <v>947250583</v>
      </c>
      <c r="G35" s="6">
        <v>45814</v>
      </c>
      <c r="H35" s="5">
        <v>2250005170</v>
      </c>
      <c r="I35" s="5">
        <v>64</v>
      </c>
      <c r="J35" s="5">
        <v>62</v>
      </c>
      <c r="K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5" s="4">
        <f>COUNTIFS(Tabela1[Paciente],Tabela1[[#This Row],[Paciente]],Tabela1[Código_Terapia],Tabela1[[#This Row],[Código_Terapia]])</f>
        <v>3</v>
      </c>
      <c r="M35" s="4">
        <f>Tabela1[[#This Row],[Sessões Autrizadas]]-Tabela1[[#This Row],[Solicitado]]</f>
        <v>-2</v>
      </c>
    </row>
    <row r="36" spans="1:13" hidden="1" x14ac:dyDescent="0.3">
      <c r="A36" s="4">
        <f>INDEX(Tabela2[Id],MATCH(Tabela1[[#This Row],[Carteirinha]],Tabela2[Cart],0))</f>
        <v>2431</v>
      </c>
      <c r="B36" s="5" t="s">
        <v>60</v>
      </c>
      <c r="C36" s="5" t="s">
        <v>61</v>
      </c>
      <c r="D36" s="5">
        <v>58862407</v>
      </c>
      <c r="E36" s="6">
        <v>45663</v>
      </c>
      <c r="F36" s="5">
        <v>946312273</v>
      </c>
      <c r="G36" s="6">
        <v>46143</v>
      </c>
      <c r="H36" s="5">
        <v>2250005189</v>
      </c>
      <c r="I36" s="5">
        <v>80</v>
      </c>
      <c r="J36" s="5">
        <v>22</v>
      </c>
      <c r="K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6" s="4">
        <f>COUNTIFS(Tabela1[Paciente],Tabela1[[#This Row],[Paciente]],Tabela1[Código_Terapia],Tabela1[[#This Row],[Código_Terapia]])</f>
        <v>4</v>
      </c>
      <c r="M36" s="4">
        <f>Tabela1[[#This Row],[Sessões Autrizadas]]-Tabela1[[#This Row],[Solicitado]]</f>
        <v>-58</v>
      </c>
    </row>
    <row r="37" spans="1:13" hidden="1" x14ac:dyDescent="0.3">
      <c r="A37" s="4">
        <f>INDEX(Tabela2[Id],MATCH(Tabela1[[#This Row],[Carteirinha]],Tabela2[Cart],0))</f>
        <v>2431</v>
      </c>
      <c r="B37" s="5" t="s">
        <v>60</v>
      </c>
      <c r="C37" s="5" t="s">
        <v>61</v>
      </c>
      <c r="D37" s="5">
        <v>58862406</v>
      </c>
      <c r="E37" s="6">
        <v>45663</v>
      </c>
      <c r="F37" s="5">
        <v>946312272</v>
      </c>
      <c r="G37" s="6">
        <v>46023</v>
      </c>
      <c r="H37" s="5">
        <v>2250005103</v>
      </c>
      <c r="I37" s="5">
        <v>160</v>
      </c>
      <c r="J37" s="5">
        <v>55</v>
      </c>
      <c r="K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37" s="4">
        <f>COUNTIFS(Tabela1[Paciente],Tabela1[[#This Row],[Paciente]],Tabela1[Código_Terapia],Tabela1[[#This Row],[Código_Terapia]])</f>
        <v>4</v>
      </c>
      <c r="M37" s="4">
        <f>Tabela1[[#This Row],[Sessões Autrizadas]]-Tabela1[[#This Row],[Solicitado]]</f>
        <v>-105</v>
      </c>
    </row>
    <row r="38" spans="1:13" hidden="1" x14ac:dyDescent="0.3">
      <c r="A38" s="4">
        <f>INDEX(Tabela2[Id],MATCH(Tabela1[[#This Row],[Carteirinha]],Tabela2[Cart],0))</f>
        <v>2431</v>
      </c>
      <c r="B38" s="5" t="s">
        <v>60</v>
      </c>
      <c r="C38" s="5" t="s">
        <v>61</v>
      </c>
      <c r="D38" s="5">
        <v>58862405</v>
      </c>
      <c r="E38" s="6">
        <v>45663</v>
      </c>
      <c r="F38" s="5">
        <v>946312271</v>
      </c>
      <c r="G38" s="6">
        <v>46143</v>
      </c>
      <c r="H38" s="5">
        <v>2250005278</v>
      </c>
      <c r="I38" s="5">
        <v>80</v>
      </c>
      <c r="J38" s="5">
        <v>25</v>
      </c>
      <c r="K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8" s="4">
        <f>COUNTIFS(Tabela1[Paciente],Tabela1[[#This Row],[Paciente]],Tabela1[Código_Terapia],Tabela1[[#This Row],[Código_Terapia]])</f>
        <v>4</v>
      </c>
      <c r="M38" s="4">
        <f>Tabela1[[#This Row],[Sessões Autrizadas]]-Tabela1[[#This Row],[Solicitado]]</f>
        <v>-55</v>
      </c>
    </row>
    <row r="39" spans="1:13" hidden="1" x14ac:dyDescent="0.3">
      <c r="A39" s="4">
        <f>INDEX(Tabela2[Id],MATCH(Tabela1[[#This Row],[Carteirinha]],Tabela2[Cart],0))</f>
        <v>2431</v>
      </c>
      <c r="B39" s="5" t="s">
        <v>60</v>
      </c>
      <c r="C39" s="5" t="s">
        <v>61</v>
      </c>
      <c r="D39" s="5">
        <v>58862404</v>
      </c>
      <c r="E39" s="6">
        <v>45663</v>
      </c>
      <c r="F39" s="5">
        <v>946312270</v>
      </c>
      <c r="G39" s="6">
        <v>46023</v>
      </c>
      <c r="H39" s="5">
        <v>50001213</v>
      </c>
      <c r="I39" s="5">
        <v>32</v>
      </c>
      <c r="J39" s="5">
        <v>11</v>
      </c>
      <c r="K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9" s="4">
        <f>COUNTIFS(Tabela1[Paciente],Tabela1[[#This Row],[Paciente]],Tabela1[Código_Terapia],Tabela1[[#This Row],[Código_Terapia]])</f>
        <v>4</v>
      </c>
      <c r="M39" s="4">
        <f>Tabela1[[#This Row],[Sessões Autrizadas]]-Tabela1[[#This Row],[Solicitado]]</f>
        <v>-21</v>
      </c>
    </row>
    <row r="40" spans="1:13" hidden="1" x14ac:dyDescent="0.3">
      <c r="A40" s="4">
        <f>INDEX(Tabela2[Id],MATCH(Tabela1[[#This Row],[Carteirinha]],Tabela2[Cart],0))</f>
        <v>2431</v>
      </c>
      <c r="B40" s="5" t="s">
        <v>60</v>
      </c>
      <c r="C40" s="5" t="s">
        <v>61</v>
      </c>
      <c r="D40" s="5">
        <v>58862403</v>
      </c>
      <c r="E40" s="6">
        <v>45663</v>
      </c>
      <c r="F40" s="5">
        <v>946312269</v>
      </c>
      <c r="G40" s="6">
        <v>45903</v>
      </c>
      <c r="H40" s="5">
        <v>50000012</v>
      </c>
      <c r="I40" s="5">
        <v>32</v>
      </c>
      <c r="J40" s="5">
        <v>13</v>
      </c>
      <c r="K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0" s="4">
        <f>COUNTIFS(Tabela1[Paciente],Tabela1[[#This Row],[Paciente]],Tabela1[Código_Terapia],Tabela1[[#This Row],[Código_Terapia]])</f>
        <v>4</v>
      </c>
      <c r="M40" s="4">
        <f>Tabela1[[#This Row],[Sessões Autrizadas]]-Tabela1[[#This Row],[Solicitado]]</f>
        <v>-19</v>
      </c>
    </row>
    <row r="41" spans="1:13" hidden="1" x14ac:dyDescent="0.3">
      <c r="A41" s="4">
        <f>INDEX(Tabela2[Id],MATCH(Tabela1[[#This Row],[Carteirinha]],Tabela2[Cart],0))</f>
        <v>2431</v>
      </c>
      <c r="B41" s="5" t="s">
        <v>60</v>
      </c>
      <c r="C41" s="5" t="s">
        <v>61</v>
      </c>
      <c r="D41" s="5">
        <v>58862402</v>
      </c>
      <c r="E41" s="6">
        <v>45663</v>
      </c>
      <c r="F41" s="5">
        <v>946312266</v>
      </c>
      <c r="G41" s="6">
        <v>45963</v>
      </c>
      <c r="H41" s="5">
        <v>2250005170</v>
      </c>
      <c r="I41" s="5">
        <v>80</v>
      </c>
      <c r="J41" s="5">
        <v>24</v>
      </c>
      <c r="K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41" s="4">
        <f>COUNTIFS(Tabela1[Paciente],Tabela1[[#This Row],[Paciente]],Tabela1[Código_Terapia],Tabela1[[#This Row],[Código_Terapia]])</f>
        <v>3</v>
      </c>
      <c r="M41" s="4">
        <f>Tabela1[[#This Row],[Sessões Autrizadas]]-Tabela1[[#This Row],[Solicitado]]</f>
        <v>-56</v>
      </c>
    </row>
    <row r="42" spans="1:13" hidden="1" x14ac:dyDescent="0.3">
      <c r="A42" s="4">
        <f>INDEX(Tabela2[Id],MATCH(Tabela1[[#This Row],[Carteirinha]],Tabela2[Cart],0))</f>
        <v>2431</v>
      </c>
      <c r="B42" s="5" t="s">
        <v>60</v>
      </c>
      <c r="C42" s="5" t="s">
        <v>61</v>
      </c>
      <c r="D42" s="5">
        <v>56393721</v>
      </c>
      <c r="E42" s="6">
        <v>45554</v>
      </c>
      <c r="F42" s="5">
        <v>944037083</v>
      </c>
      <c r="G42" s="6">
        <v>47294</v>
      </c>
      <c r="H42" s="5">
        <v>2250005189</v>
      </c>
      <c r="I42" s="5">
        <v>75</v>
      </c>
      <c r="J42" s="5">
        <v>28</v>
      </c>
      <c r="K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42" s="4">
        <f>COUNTIFS(Tabela1[Paciente],Tabela1[[#This Row],[Paciente]],Tabela1[Código_Terapia],Tabela1[[#This Row],[Código_Terapia]])</f>
        <v>4</v>
      </c>
      <c r="M42" s="4">
        <f>Tabela1[[#This Row],[Sessões Autrizadas]]-Tabela1[[#This Row],[Solicitado]]</f>
        <v>-47</v>
      </c>
    </row>
    <row r="43" spans="1:13" hidden="1" x14ac:dyDescent="0.3">
      <c r="A43" s="4">
        <f>INDEX(Tabela2[Id],MATCH(Tabela1[[#This Row],[Carteirinha]],Tabela2[Cart],0))</f>
        <v>2431</v>
      </c>
      <c r="B43" s="5" t="s">
        <v>60</v>
      </c>
      <c r="C43" s="5" t="s">
        <v>61</v>
      </c>
      <c r="D43" s="5">
        <v>56393719</v>
      </c>
      <c r="E43" s="6">
        <v>45554</v>
      </c>
      <c r="F43" s="5">
        <v>944037082</v>
      </c>
      <c r="G43" s="6">
        <v>49394</v>
      </c>
      <c r="H43" s="5">
        <v>2250005103</v>
      </c>
      <c r="I43" s="5">
        <v>150</v>
      </c>
      <c r="J43" s="5">
        <v>60</v>
      </c>
      <c r="K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9.375</v>
      </c>
      <c r="L43" s="4">
        <f>COUNTIFS(Tabela1[Paciente],Tabela1[[#This Row],[Paciente]],Tabela1[Código_Terapia],Tabela1[[#This Row],[Código_Terapia]])</f>
        <v>4</v>
      </c>
      <c r="M43" s="4">
        <f>Tabela1[[#This Row],[Sessões Autrizadas]]-Tabela1[[#This Row],[Solicitado]]</f>
        <v>-90</v>
      </c>
    </row>
    <row r="44" spans="1:13" hidden="1" x14ac:dyDescent="0.3">
      <c r="A44" s="4">
        <f>INDEX(Tabela2[Id],MATCH(Tabela1[[#This Row],[Carteirinha]],Tabela2[Cart],0))</f>
        <v>2431</v>
      </c>
      <c r="B44" s="5" t="s">
        <v>60</v>
      </c>
      <c r="C44" s="5" t="s">
        <v>61</v>
      </c>
      <c r="D44" s="5">
        <v>56393718</v>
      </c>
      <c r="E44" s="6">
        <v>45554</v>
      </c>
      <c r="F44" s="5">
        <v>944037081</v>
      </c>
      <c r="G44" s="6">
        <v>48254</v>
      </c>
      <c r="H44" s="5">
        <v>2250005278</v>
      </c>
      <c r="I44" s="5">
        <v>75</v>
      </c>
      <c r="J44" s="5">
        <v>26</v>
      </c>
      <c r="K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44" s="4">
        <f>COUNTIFS(Tabela1[Paciente],Tabela1[[#This Row],[Paciente]],Tabela1[Código_Terapia],Tabela1[[#This Row],[Código_Terapia]])</f>
        <v>4</v>
      </c>
      <c r="M44" s="4">
        <f>Tabela1[[#This Row],[Sessões Autrizadas]]-Tabela1[[#This Row],[Solicitado]]</f>
        <v>-49</v>
      </c>
    </row>
    <row r="45" spans="1:13" hidden="1" x14ac:dyDescent="0.3">
      <c r="A45" s="4">
        <f>INDEX(Tabela2[Id],MATCH(Tabela1[[#This Row],[Carteirinha]],Tabela2[Cart],0))</f>
        <v>2431</v>
      </c>
      <c r="B45" s="5" t="s">
        <v>60</v>
      </c>
      <c r="C45" s="5" t="s">
        <v>61</v>
      </c>
      <c r="D45" s="5">
        <v>56393717</v>
      </c>
      <c r="E45" s="6">
        <v>45554</v>
      </c>
      <c r="F45" s="5">
        <v>944037080</v>
      </c>
      <c r="G45" s="6">
        <v>46214</v>
      </c>
      <c r="H45" s="5">
        <v>50001213</v>
      </c>
      <c r="I45" s="5">
        <v>30</v>
      </c>
      <c r="J45" s="5">
        <v>20</v>
      </c>
      <c r="K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45" s="4">
        <f>COUNTIFS(Tabela1[Paciente],Tabela1[[#This Row],[Paciente]],Tabela1[Código_Terapia],Tabela1[[#This Row],[Código_Terapia]])</f>
        <v>4</v>
      </c>
      <c r="M45" s="4">
        <f>Tabela1[[#This Row],[Sessões Autrizadas]]-Tabela1[[#This Row],[Solicitado]]</f>
        <v>-10</v>
      </c>
    </row>
    <row r="46" spans="1:13" hidden="1" x14ac:dyDescent="0.3">
      <c r="A46" s="4">
        <f>INDEX(Tabela2[Id],MATCH(Tabela1[[#This Row],[Carteirinha]],Tabela2[Cart],0))</f>
        <v>2431</v>
      </c>
      <c r="B46" s="5" t="s">
        <v>60</v>
      </c>
      <c r="C46" s="5" t="s">
        <v>61</v>
      </c>
      <c r="D46" s="5">
        <v>56393716</v>
      </c>
      <c r="E46" s="6">
        <v>45554</v>
      </c>
      <c r="F46" s="5">
        <v>944037079</v>
      </c>
      <c r="G46" s="6">
        <v>46214</v>
      </c>
      <c r="H46" s="5">
        <v>50000012</v>
      </c>
      <c r="I46" s="5">
        <v>30</v>
      </c>
      <c r="J46" s="5">
        <v>19</v>
      </c>
      <c r="K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46" s="4">
        <f>COUNTIFS(Tabela1[Paciente],Tabela1[[#This Row],[Paciente]],Tabela1[Código_Terapia],Tabela1[[#This Row],[Código_Terapia]])</f>
        <v>4</v>
      </c>
      <c r="M46" s="4">
        <f>Tabela1[[#This Row],[Sessões Autrizadas]]-Tabela1[[#This Row],[Solicitado]]</f>
        <v>-11</v>
      </c>
    </row>
    <row r="47" spans="1:13" hidden="1" x14ac:dyDescent="0.3">
      <c r="A47" s="4">
        <f>INDEX(Tabela2[Id],MATCH(Tabela1[[#This Row],[Carteirinha]],Tabela2[Cart],0))</f>
        <v>3876</v>
      </c>
      <c r="B47" s="5" t="s">
        <v>213</v>
      </c>
      <c r="C47" s="5" t="s">
        <v>214</v>
      </c>
      <c r="D47" s="5">
        <v>59777572</v>
      </c>
      <c r="E47" s="6">
        <v>45692</v>
      </c>
      <c r="F47" s="5">
        <v>947159103</v>
      </c>
      <c r="G47" s="6">
        <v>46472</v>
      </c>
      <c r="H47" s="5">
        <v>2250005189</v>
      </c>
      <c r="I47" s="5">
        <v>48</v>
      </c>
      <c r="J47" s="5">
        <v>29</v>
      </c>
      <c r="K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7" s="4">
        <f>COUNTIFS(Tabela1[Paciente],Tabela1[[#This Row],[Paciente]],Tabela1[Código_Terapia],Tabela1[[#This Row],[Código_Terapia]])</f>
        <v>3</v>
      </c>
      <c r="M47" s="4">
        <f>Tabela1[[#This Row],[Sessões Autrizadas]]-Tabela1[[#This Row],[Solicitado]]</f>
        <v>-19</v>
      </c>
    </row>
    <row r="48" spans="1:13" hidden="1" x14ac:dyDescent="0.3">
      <c r="A48" s="4">
        <f>INDEX(Tabela2[Id],MATCH(Tabela1[[#This Row],[Carteirinha]],Tabela2[Cart],0))</f>
        <v>3876</v>
      </c>
      <c r="B48" s="5" t="s">
        <v>213</v>
      </c>
      <c r="C48" s="5" t="s">
        <v>214</v>
      </c>
      <c r="D48" s="5">
        <v>59777571</v>
      </c>
      <c r="E48" s="6">
        <v>45692</v>
      </c>
      <c r="F48" s="5">
        <v>947159102</v>
      </c>
      <c r="G48" s="6">
        <v>46652</v>
      </c>
      <c r="H48" s="5">
        <v>2250005103</v>
      </c>
      <c r="I48" s="5">
        <v>96</v>
      </c>
      <c r="J48" s="5">
        <v>74</v>
      </c>
      <c r="K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48" s="4">
        <f>COUNTIFS(Tabela1[Paciente],Tabela1[[#This Row],[Paciente]],Tabela1[Código_Terapia],Tabela1[[#This Row],[Código_Terapia]])</f>
        <v>3</v>
      </c>
      <c r="M48" s="4">
        <f>Tabela1[[#This Row],[Sessões Autrizadas]]-Tabela1[[#This Row],[Solicitado]]</f>
        <v>-22</v>
      </c>
    </row>
    <row r="49" spans="1:13" hidden="1" x14ac:dyDescent="0.3">
      <c r="A49" s="4">
        <f>INDEX(Tabela2[Id],MATCH(Tabela1[[#This Row],[Carteirinha]],Tabela2[Cart],0))</f>
        <v>3876</v>
      </c>
      <c r="B49" s="5" t="s">
        <v>213</v>
      </c>
      <c r="C49" s="5" t="s">
        <v>214</v>
      </c>
      <c r="D49" s="5">
        <v>59777570</v>
      </c>
      <c r="E49" s="6">
        <v>45692</v>
      </c>
      <c r="F49" s="5">
        <v>947159101</v>
      </c>
      <c r="G49" s="6">
        <v>46052</v>
      </c>
      <c r="H49" s="5">
        <v>2250005278</v>
      </c>
      <c r="I49" s="5">
        <v>16</v>
      </c>
      <c r="J49" s="5">
        <v>11</v>
      </c>
      <c r="K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9" s="4">
        <f>COUNTIFS(Tabela1[Paciente],Tabela1[[#This Row],[Paciente]],Tabela1[Código_Terapia],Tabela1[[#This Row],[Código_Terapia]])</f>
        <v>2</v>
      </c>
      <c r="M49" s="4">
        <f>Tabela1[[#This Row],[Sessões Autrizadas]]-Tabela1[[#This Row],[Solicitado]]</f>
        <v>-5</v>
      </c>
    </row>
    <row r="50" spans="1:13" hidden="1" x14ac:dyDescent="0.3">
      <c r="A50" s="4">
        <f>INDEX(Tabela2[Id],MATCH(Tabela1[[#This Row],[Carteirinha]],Tabela2[Cart],0))</f>
        <v>3876</v>
      </c>
      <c r="B50" s="5" t="s">
        <v>213</v>
      </c>
      <c r="C50" s="5" t="s">
        <v>214</v>
      </c>
      <c r="D50" s="5">
        <v>59777569</v>
      </c>
      <c r="E50" s="6">
        <v>45692</v>
      </c>
      <c r="F50" s="5">
        <v>947159100</v>
      </c>
      <c r="G50" s="6">
        <v>46172</v>
      </c>
      <c r="H50" s="5">
        <v>50001213</v>
      </c>
      <c r="I50" s="5">
        <v>16</v>
      </c>
      <c r="J50" s="5">
        <v>9</v>
      </c>
      <c r="K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0" s="4">
        <f>COUNTIFS(Tabela1[Paciente],Tabela1[[#This Row],[Paciente]],Tabela1[Código_Terapia],Tabela1[[#This Row],[Código_Terapia]])</f>
        <v>1</v>
      </c>
      <c r="M50" s="4">
        <f>Tabela1[[#This Row],[Sessões Autrizadas]]-Tabela1[[#This Row],[Solicitado]]</f>
        <v>-7</v>
      </c>
    </row>
    <row r="51" spans="1:13" hidden="1" x14ac:dyDescent="0.3">
      <c r="A51" s="4">
        <f>INDEX(Tabela2[Id],MATCH(Tabela1[[#This Row],[Carteirinha]],Tabela2[Cart],0))</f>
        <v>3876</v>
      </c>
      <c r="B51" s="5" t="s">
        <v>213</v>
      </c>
      <c r="C51" s="5" t="s">
        <v>214</v>
      </c>
      <c r="D51" s="5">
        <v>59777568</v>
      </c>
      <c r="E51" s="6">
        <v>45692</v>
      </c>
      <c r="F51" s="5">
        <v>947159099</v>
      </c>
      <c r="G51" s="6">
        <v>46232</v>
      </c>
      <c r="H51" s="5">
        <v>50000012</v>
      </c>
      <c r="I51" s="5">
        <v>48</v>
      </c>
      <c r="J51" s="5">
        <v>40</v>
      </c>
      <c r="K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1" s="4">
        <f>COUNTIFS(Tabela1[Paciente],Tabela1[[#This Row],[Paciente]],Tabela1[Código_Terapia],Tabela1[[#This Row],[Código_Terapia]])</f>
        <v>3</v>
      </c>
      <c r="M51" s="4">
        <f>Tabela1[[#This Row],[Sessões Autrizadas]]-Tabela1[[#This Row],[Solicitado]]</f>
        <v>-8</v>
      </c>
    </row>
    <row r="52" spans="1:13" hidden="1" x14ac:dyDescent="0.3">
      <c r="A52" s="4">
        <f>INDEX(Tabela2[Id],MATCH(Tabela1[[#This Row],[Carteirinha]],Tabela2[Cart],0))</f>
        <v>3876</v>
      </c>
      <c r="B52" s="5" t="s">
        <v>213</v>
      </c>
      <c r="C52" s="5" t="s">
        <v>214</v>
      </c>
      <c r="D52" s="5">
        <v>59777567</v>
      </c>
      <c r="E52" s="6">
        <v>45692</v>
      </c>
      <c r="F52" s="5">
        <v>947159098</v>
      </c>
      <c r="G52" s="6">
        <v>45752</v>
      </c>
      <c r="H52" s="5">
        <v>2250005170</v>
      </c>
      <c r="I52" s="5">
        <v>48</v>
      </c>
      <c r="J52" s="5">
        <v>48</v>
      </c>
      <c r="K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2" s="4">
        <f>COUNTIFS(Tabela1[Paciente],Tabela1[[#This Row],[Paciente]],Tabela1[Código_Terapia],Tabela1[[#This Row],[Código_Terapia]])</f>
        <v>1</v>
      </c>
      <c r="M52" s="4">
        <f>Tabela1[[#This Row],[Sessões Autrizadas]]-Tabela1[[#This Row],[Solicitado]]</f>
        <v>0</v>
      </c>
    </row>
    <row r="53" spans="1:13" hidden="1" x14ac:dyDescent="0.3">
      <c r="A53" s="4">
        <f>INDEX(Tabela2[Id],MATCH(Tabela1[[#This Row],[Carteirinha]],Tabela2[Cart],0))</f>
        <v>3876</v>
      </c>
      <c r="B53" s="5" t="s">
        <v>213</v>
      </c>
      <c r="C53" s="5" t="s">
        <v>214</v>
      </c>
      <c r="D53" s="5">
        <v>57697521</v>
      </c>
      <c r="E53" s="6">
        <v>45610</v>
      </c>
      <c r="F53" s="5">
        <v>945240177</v>
      </c>
      <c r="G53" s="6">
        <v>46210</v>
      </c>
      <c r="H53" s="5">
        <v>2250005189</v>
      </c>
      <c r="I53" s="5">
        <v>48</v>
      </c>
      <c r="J53" s="5">
        <v>37</v>
      </c>
      <c r="K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3" s="4">
        <f>COUNTIFS(Tabela1[Paciente],Tabela1[[#This Row],[Paciente]],Tabela1[Código_Terapia],Tabela1[[#This Row],[Código_Terapia]])</f>
        <v>3</v>
      </c>
      <c r="M53" s="4">
        <f>Tabela1[[#This Row],[Sessões Autrizadas]]-Tabela1[[#This Row],[Solicitado]]</f>
        <v>-11</v>
      </c>
    </row>
    <row r="54" spans="1:13" hidden="1" x14ac:dyDescent="0.3">
      <c r="A54" s="4">
        <f>INDEX(Tabela2[Id],MATCH(Tabela1[[#This Row],[Carteirinha]],Tabela2[Cart],0))</f>
        <v>3876</v>
      </c>
      <c r="B54" s="5" t="s">
        <v>213</v>
      </c>
      <c r="C54" s="5" t="s">
        <v>214</v>
      </c>
      <c r="D54" s="5">
        <v>57697520</v>
      </c>
      <c r="E54" s="6">
        <v>45610</v>
      </c>
      <c r="F54" s="5">
        <v>945240176</v>
      </c>
      <c r="G54" s="6">
        <v>47350</v>
      </c>
      <c r="H54" s="5">
        <v>2250005103</v>
      </c>
      <c r="I54" s="5">
        <v>96</v>
      </c>
      <c r="J54" s="5">
        <v>62</v>
      </c>
      <c r="K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54" s="4">
        <f>COUNTIFS(Tabela1[Paciente],Tabela1[[#This Row],[Paciente]],Tabela1[Código_Terapia],Tabela1[[#This Row],[Código_Terapia]])</f>
        <v>3</v>
      </c>
      <c r="M54" s="4">
        <f>Tabela1[[#This Row],[Sessões Autrizadas]]-Tabela1[[#This Row],[Solicitado]]</f>
        <v>-34</v>
      </c>
    </row>
    <row r="55" spans="1:13" hidden="1" x14ac:dyDescent="0.3">
      <c r="A55" s="4">
        <f>INDEX(Tabela2[Id],MATCH(Tabela1[[#This Row],[Carteirinha]],Tabela2[Cart],0))</f>
        <v>3876</v>
      </c>
      <c r="B55" s="5" t="s">
        <v>213</v>
      </c>
      <c r="C55" s="5" t="s">
        <v>214</v>
      </c>
      <c r="D55" s="5">
        <v>57697519</v>
      </c>
      <c r="E55" s="6">
        <v>45610</v>
      </c>
      <c r="F55" s="5">
        <v>945240175</v>
      </c>
      <c r="G55" s="6">
        <v>46150</v>
      </c>
      <c r="H55" s="5">
        <v>2250005278</v>
      </c>
      <c r="I55" s="5">
        <v>16</v>
      </c>
      <c r="J55" s="5">
        <v>8</v>
      </c>
      <c r="K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5" s="4">
        <f>COUNTIFS(Tabela1[Paciente],Tabela1[[#This Row],[Paciente]],Tabela1[Código_Terapia],Tabela1[[#This Row],[Código_Terapia]])</f>
        <v>2</v>
      </c>
      <c r="M55" s="4">
        <f>Tabela1[[#This Row],[Sessões Autrizadas]]-Tabela1[[#This Row],[Solicitado]]</f>
        <v>-8</v>
      </c>
    </row>
    <row r="56" spans="1:13" hidden="1" x14ac:dyDescent="0.3">
      <c r="A56" s="4">
        <f>INDEX(Tabela2[Id],MATCH(Tabela1[[#This Row],[Carteirinha]],Tabela2[Cart],0))</f>
        <v>3876</v>
      </c>
      <c r="B56" s="5" t="s">
        <v>213</v>
      </c>
      <c r="C56" s="5" t="s">
        <v>214</v>
      </c>
      <c r="D56" s="5">
        <v>57697517</v>
      </c>
      <c r="E56" s="6">
        <v>45610</v>
      </c>
      <c r="F56" s="5">
        <v>945240174</v>
      </c>
      <c r="G56" s="6">
        <v>46090</v>
      </c>
      <c r="H56" s="5">
        <v>50000012</v>
      </c>
      <c r="I56" s="5">
        <v>48</v>
      </c>
      <c r="J56" s="5">
        <v>41</v>
      </c>
      <c r="K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6" s="4">
        <f>COUNTIFS(Tabela1[Paciente],Tabela1[[#This Row],[Paciente]],Tabela1[Código_Terapia],Tabela1[[#This Row],[Código_Terapia]])</f>
        <v>3</v>
      </c>
      <c r="M56" s="4">
        <f>Tabela1[[#This Row],[Sessões Autrizadas]]-Tabela1[[#This Row],[Solicitado]]</f>
        <v>-7</v>
      </c>
    </row>
    <row r="57" spans="1:13" hidden="1" x14ac:dyDescent="0.3">
      <c r="A57" s="4">
        <f>INDEX(Tabela2[Id],MATCH(Tabela1[[#This Row],[Carteirinha]],Tabela2[Cart],0))</f>
        <v>3876</v>
      </c>
      <c r="B57" s="5" t="s">
        <v>213</v>
      </c>
      <c r="C57" s="5" t="s">
        <v>214</v>
      </c>
      <c r="D57" s="5">
        <v>57221017</v>
      </c>
      <c r="E57" s="6">
        <v>45587</v>
      </c>
      <c r="F57" s="5">
        <v>944802555</v>
      </c>
      <c r="G57" s="6">
        <v>46307</v>
      </c>
      <c r="H57" s="5">
        <v>2250005189</v>
      </c>
      <c r="I57" s="5">
        <v>32</v>
      </c>
      <c r="J57" s="5">
        <v>22</v>
      </c>
      <c r="K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7" s="4">
        <f>COUNTIFS(Tabela1[Paciente],Tabela1[[#This Row],[Paciente]],Tabela1[Código_Terapia],Tabela1[[#This Row],[Código_Terapia]])</f>
        <v>3</v>
      </c>
      <c r="M57" s="4">
        <f>Tabela1[[#This Row],[Sessões Autrizadas]]-Tabela1[[#This Row],[Solicitado]]</f>
        <v>-10</v>
      </c>
    </row>
    <row r="58" spans="1:13" hidden="1" x14ac:dyDescent="0.3">
      <c r="A58" s="4">
        <f>INDEX(Tabela2[Id],MATCH(Tabela1[[#This Row],[Carteirinha]],Tabela2[Cart],0))</f>
        <v>3876</v>
      </c>
      <c r="B58" s="5" t="s">
        <v>213</v>
      </c>
      <c r="C58" s="5" t="s">
        <v>214</v>
      </c>
      <c r="D58" s="5">
        <v>57221016</v>
      </c>
      <c r="E58" s="6">
        <v>45587</v>
      </c>
      <c r="F58" s="5">
        <v>944802554</v>
      </c>
      <c r="G58" s="6">
        <v>47207</v>
      </c>
      <c r="H58" s="5">
        <v>2250005103</v>
      </c>
      <c r="I58" s="5">
        <v>80</v>
      </c>
      <c r="J58" s="5">
        <v>48</v>
      </c>
      <c r="K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58" s="4">
        <f>COUNTIFS(Tabela1[Paciente],Tabela1[[#This Row],[Paciente]],Tabela1[Código_Terapia],Tabela1[[#This Row],[Código_Terapia]])</f>
        <v>3</v>
      </c>
      <c r="M58" s="4">
        <f>Tabela1[[#This Row],[Sessões Autrizadas]]-Tabela1[[#This Row],[Solicitado]]</f>
        <v>-32</v>
      </c>
    </row>
    <row r="59" spans="1:13" hidden="1" x14ac:dyDescent="0.3">
      <c r="A59" s="4">
        <f>INDEX(Tabela2[Id],MATCH(Tabela1[[#This Row],[Carteirinha]],Tabela2[Cart],0))</f>
        <v>3876</v>
      </c>
      <c r="B59" s="5" t="s">
        <v>213</v>
      </c>
      <c r="C59" s="5" t="s">
        <v>214</v>
      </c>
      <c r="D59" s="5">
        <v>57221014</v>
      </c>
      <c r="E59" s="6">
        <v>45587</v>
      </c>
      <c r="F59" s="5">
        <v>944802552</v>
      </c>
      <c r="G59" s="6">
        <v>46547</v>
      </c>
      <c r="H59" s="5">
        <v>50000012</v>
      </c>
      <c r="I59" s="5">
        <v>32</v>
      </c>
      <c r="J59" s="5">
        <v>17</v>
      </c>
      <c r="K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9" s="4">
        <f>COUNTIFS(Tabela1[Paciente],Tabela1[[#This Row],[Paciente]],Tabela1[Código_Terapia],Tabela1[[#This Row],[Código_Terapia]])</f>
        <v>3</v>
      </c>
      <c r="M59" s="4">
        <f>Tabela1[[#This Row],[Sessões Autrizadas]]-Tabela1[[#This Row],[Solicitado]]</f>
        <v>-15</v>
      </c>
    </row>
    <row r="60" spans="1:13" hidden="1" x14ac:dyDescent="0.3">
      <c r="A60" s="4">
        <f>INDEX(Tabela2[Id],MATCH(Tabela1[[#This Row],[Carteirinha]],Tabela2[Cart],0))</f>
        <v>3862</v>
      </c>
      <c r="B60" s="5" t="s">
        <v>1295</v>
      </c>
      <c r="C60" s="5" t="s">
        <v>1294</v>
      </c>
      <c r="D60" s="5">
        <v>60906647</v>
      </c>
      <c r="E60" s="6">
        <v>45735</v>
      </c>
      <c r="F60" s="5">
        <v>948205497</v>
      </c>
      <c r="G60" s="6">
        <v>45795</v>
      </c>
      <c r="H60" s="5">
        <v>2250005189</v>
      </c>
      <c r="I60" s="5">
        <v>32</v>
      </c>
      <c r="J60" s="5">
        <v>32</v>
      </c>
      <c r="K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0" s="4">
        <f>COUNTIFS(Tabela1[Paciente],Tabela1[[#This Row],[Paciente]],Tabela1[Código_Terapia],Tabela1[[#This Row],[Código_Terapia]])</f>
        <v>2</v>
      </c>
      <c r="M60" s="4">
        <f>Tabela1[[#This Row],[Sessões Autrizadas]]-Tabela1[[#This Row],[Solicitado]]</f>
        <v>0</v>
      </c>
    </row>
    <row r="61" spans="1:13" hidden="1" x14ac:dyDescent="0.3">
      <c r="A61" s="4">
        <f>INDEX(Tabela2[Id],MATCH(Tabela1[[#This Row],[Carteirinha]],Tabela2[Cart],0))</f>
        <v>3862</v>
      </c>
      <c r="B61" s="5" t="s">
        <v>1295</v>
      </c>
      <c r="C61" s="5" t="s">
        <v>1294</v>
      </c>
      <c r="D61" s="5">
        <v>60906646</v>
      </c>
      <c r="E61" s="6">
        <v>45735</v>
      </c>
      <c r="F61" s="5">
        <v>948205496</v>
      </c>
      <c r="G61" s="6">
        <v>45795</v>
      </c>
      <c r="H61" s="5">
        <v>2250005103</v>
      </c>
      <c r="I61" s="5">
        <v>160</v>
      </c>
      <c r="J61" s="5">
        <v>160</v>
      </c>
      <c r="K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61" s="4">
        <f>COUNTIFS(Tabela1[Paciente],Tabela1[[#This Row],[Paciente]],Tabela1[Código_Terapia],Tabela1[[#This Row],[Código_Terapia]])</f>
        <v>2</v>
      </c>
      <c r="M61" s="4">
        <f>Tabela1[[#This Row],[Sessões Autrizadas]]-Tabela1[[#This Row],[Solicitado]]</f>
        <v>0</v>
      </c>
    </row>
    <row r="62" spans="1:13" hidden="1" x14ac:dyDescent="0.3">
      <c r="A62" s="4">
        <f>INDEX(Tabela2[Id],MATCH(Tabela1[[#This Row],[Carteirinha]],Tabela2[Cart],0))</f>
        <v>3862</v>
      </c>
      <c r="B62" s="5" t="s">
        <v>1295</v>
      </c>
      <c r="C62" s="5" t="s">
        <v>1294</v>
      </c>
      <c r="D62" s="5">
        <v>60906645</v>
      </c>
      <c r="E62" s="6">
        <v>45735</v>
      </c>
      <c r="F62" s="5">
        <v>948205495</v>
      </c>
      <c r="G62" s="6">
        <v>45795</v>
      </c>
      <c r="H62" s="5">
        <v>2250005170</v>
      </c>
      <c r="I62" s="5">
        <v>32</v>
      </c>
      <c r="J62" s="5">
        <v>32</v>
      </c>
      <c r="K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2" s="4">
        <f>COUNTIFS(Tabela1[Paciente],Tabela1[[#This Row],[Paciente]],Tabela1[Código_Terapia],Tabela1[[#This Row],[Código_Terapia]])</f>
        <v>2</v>
      </c>
      <c r="M62" s="4">
        <f>Tabela1[[#This Row],[Sessões Autrizadas]]-Tabela1[[#This Row],[Solicitado]]</f>
        <v>0</v>
      </c>
    </row>
    <row r="63" spans="1:13" hidden="1" x14ac:dyDescent="0.3">
      <c r="A63" s="4">
        <f>INDEX(Tabela2[Id],MATCH(Tabela1[[#This Row],[Carteirinha]],Tabela2[Cart],0))</f>
        <v>3862</v>
      </c>
      <c r="B63" s="5" t="s">
        <v>1295</v>
      </c>
      <c r="C63" s="5" t="s">
        <v>1294</v>
      </c>
      <c r="D63" s="5">
        <v>56724961</v>
      </c>
      <c r="E63" s="6">
        <v>45570</v>
      </c>
      <c r="F63" s="5">
        <v>944343155</v>
      </c>
      <c r="G63" s="6">
        <v>46890</v>
      </c>
      <c r="H63" s="5">
        <v>2250005189</v>
      </c>
      <c r="I63" s="5">
        <v>60</v>
      </c>
      <c r="J63" s="5">
        <v>43</v>
      </c>
      <c r="K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63" s="4">
        <f>COUNTIFS(Tabela1[Paciente],Tabela1[[#This Row],[Paciente]],Tabela1[Código_Terapia],Tabela1[[#This Row],[Código_Terapia]])</f>
        <v>2</v>
      </c>
      <c r="M63" s="4">
        <f>Tabela1[[#This Row],[Sessões Autrizadas]]-Tabela1[[#This Row],[Solicitado]]</f>
        <v>-17</v>
      </c>
    </row>
    <row r="64" spans="1:13" hidden="1" x14ac:dyDescent="0.3">
      <c r="A64" s="4">
        <f>INDEX(Tabela2[Id],MATCH(Tabela1[[#This Row],[Carteirinha]],Tabela2[Cart],0))</f>
        <v>3862</v>
      </c>
      <c r="B64" s="5" t="s">
        <v>1295</v>
      </c>
      <c r="C64" s="5" t="s">
        <v>1294</v>
      </c>
      <c r="D64" s="5">
        <v>56724960</v>
      </c>
      <c r="E64" s="6">
        <v>45570</v>
      </c>
      <c r="F64" s="5">
        <v>944343154</v>
      </c>
      <c r="G64" s="6">
        <v>51030</v>
      </c>
      <c r="H64" s="5">
        <v>2250005103</v>
      </c>
      <c r="I64" s="5">
        <v>400</v>
      </c>
      <c r="J64" s="5">
        <v>225</v>
      </c>
      <c r="K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25</v>
      </c>
      <c r="L64" s="4">
        <f>COUNTIFS(Tabela1[Paciente],Tabela1[[#This Row],[Paciente]],Tabela1[Código_Terapia],Tabela1[[#This Row],[Código_Terapia]])</f>
        <v>2</v>
      </c>
      <c r="M64" s="4">
        <f>Tabela1[[#This Row],[Sessões Autrizadas]]-Tabela1[[#This Row],[Solicitado]]</f>
        <v>-175</v>
      </c>
    </row>
    <row r="65" spans="1:13" hidden="1" x14ac:dyDescent="0.3">
      <c r="A65" s="4">
        <f>INDEX(Tabela2[Id],MATCH(Tabela1[[#This Row],[Carteirinha]],Tabela2[Cart],0))</f>
        <v>3862</v>
      </c>
      <c r="B65" s="5" t="s">
        <v>1295</v>
      </c>
      <c r="C65" s="5" t="s">
        <v>1294</v>
      </c>
      <c r="D65" s="5">
        <v>56724958</v>
      </c>
      <c r="E65" s="6">
        <v>45570</v>
      </c>
      <c r="F65" s="5">
        <v>944343153</v>
      </c>
      <c r="G65" s="6">
        <v>45750</v>
      </c>
      <c r="H65" s="5">
        <v>2250005170</v>
      </c>
      <c r="I65" s="5">
        <v>60</v>
      </c>
      <c r="J65" s="5">
        <v>58</v>
      </c>
      <c r="K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65" s="4">
        <f>COUNTIFS(Tabela1[Paciente],Tabela1[[#This Row],[Paciente]],Tabela1[Código_Terapia],Tabela1[[#This Row],[Código_Terapia]])</f>
        <v>2</v>
      </c>
      <c r="M65" s="4">
        <f>Tabela1[[#This Row],[Sessões Autrizadas]]-Tabela1[[#This Row],[Solicitado]]</f>
        <v>-2</v>
      </c>
    </row>
    <row r="66" spans="1:13" hidden="1" x14ac:dyDescent="0.3">
      <c r="A66" s="4">
        <f>INDEX(Tabela2[Id],MATCH(Tabela1[[#This Row],[Carteirinha]],Tabela2[Cart],0))</f>
        <v>2101</v>
      </c>
      <c r="B66" s="5" t="s">
        <v>164</v>
      </c>
      <c r="C66" s="5" t="s">
        <v>165</v>
      </c>
      <c r="D66" s="5">
        <v>60728011</v>
      </c>
      <c r="E66" s="6">
        <v>45729</v>
      </c>
      <c r="F66" s="5">
        <v>948039325</v>
      </c>
      <c r="G66" s="6">
        <v>46089</v>
      </c>
      <c r="H66" s="5">
        <v>2250005189</v>
      </c>
      <c r="I66" s="5">
        <v>96</v>
      </c>
      <c r="J66" s="5">
        <v>91</v>
      </c>
      <c r="K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66" s="4">
        <f>COUNTIFS(Tabela1[Paciente],Tabela1[[#This Row],[Paciente]],Tabela1[Código_Terapia],Tabela1[[#This Row],[Código_Terapia]])</f>
        <v>2</v>
      </c>
      <c r="M66" s="4">
        <f>Tabela1[[#This Row],[Sessões Autrizadas]]-Tabela1[[#This Row],[Solicitado]]</f>
        <v>-5</v>
      </c>
    </row>
    <row r="67" spans="1:13" hidden="1" x14ac:dyDescent="0.3">
      <c r="A67" s="4">
        <f>INDEX(Tabela2[Id],MATCH(Tabela1[[#This Row],[Carteirinha]],Tabela2[Cart],0))</f>
        <v>2101</v>
      </c>
      <c r="B67" s="5" t="s">
        <v>164</v>
      </c>
      <c r="C67" s="5" t="s">
        <v>165</v>
      </c>
      <c r="D67" s="5">
        <v>60728010</v>
      </c>
      <c r="E67" s="6">
        <v>45729</v>
      </c>
      <c r="F67" s="5">
        <v>948039324</v>
      </c>
      <c r="G67" s="6">
        <v>46029</v>
      </c>
      <c r="H67" s="5">
        <v>2250005103</v>
      </c>
      <c r="I67" s="5">
        <v>80</v>
      </c>
      <c r="J67" s="5">
        <v>73</v>
      </c>
      <c r="K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67" s="4">
        <f>COUNTIFS(Tabela1[Paciente],Tabela1[[#This Row],[Paciente]],Tabela1[Código_Terapia],Tabela1[[#This Row],[Código_Terapia]])</f>
        <v>2</v>
      </c>
      <c r="M67" s="4">
        <f>Tabela1[[#This Row],[Sessões Autrizadas]]-Tabela1[[#This Row],[Solicitado]]</f>
        <v>-7</v>
      </c>
    </row>
    <row r="68" spans="1:13" hidden="1" x14ac:dyDescent="0.3">
      <c r="A68" s="4">
        <f>INDEX(Tabela2[Id],MATCH(Tabela1[[#This Row],[Carteirinha]],Tabela2[Cart],0))</f>
        <v>2101</v>
      </c>
      <c r="B68" s="5" t="s">
        <v>164</v>
      </c>
      <c r="C68" s="5" t="s">
        <v>165</v>
      </c>
      <c r="D68" s="5">
        <v>60728009</v>
      </c>
      <c r="E68" s="6">
        <v>45729</v>
      </c>
      <c r="F68" s="5">
        <v>948039323</v>
      </c>
      <c r="G68" s="6">
        <v>45789</v>
      </c>
      <c r="H68" s="5">
        <v>2250005278</v>
      </c>
      <c r="I68" s="5">
        <v>48</v>
      </c>
      <c r="J68" s="5">
        <v>48</v>
      </c>
      <c r="K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8" s="4">
        <f>COUNTIFS(Tabela1[Paciente],Tabela1[[#This Row],[Paciente]],Tabela1[Código_Terapia],Tabela1[[#This Row],[Código_Terapia]])</f>
        <v>2</v>
      </c>
      <c r="M68" s="4">
        <f>Tabela1[[#This Row],[Sessões Autrizadas]]-Tabela1[[#This Row],[Solicitado]]</f>
        <v>0</v>
      </c>
    </row>
    <row r="69" spans="1:13" hidden="1" x14ac:dyDescent="0.3">
      <c r="A69" s="4">
        <f>INDEX(Tabela2[Id],MATCH(Tabela1[[#This Row],[Carteirinha]],Tabela2[Cart],0))</f>
        <v>2101</v>
      </c>
      <c r="B69" s="5" t="s">
        <v>164</v>
      </c>
      <c r="C69" s="5" t="s">
        <v>165</v>
      </c>
      <c r="D69" s="5">
        <v>60728008</v>
      </c>
      <c r="E69" s="6">
        <v>45729</v>
      </c>
      <c r="F69" s="5">
        <v>948039322</v>
      </c>
      <c r="G69" s="6">
        <v>45849</v>
      </c>
      <c r="H69" s="5">
        <v>50000012</v>
      </c>
      <c r="I69" s="5">
        <v>32</v>
      </c>
      <c r="J69" s="5">
        <v>31</v>
      </c>
      <c r="K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9" s="4">
        <f>COUNTIFS(Tabela1[Paciente],Tabela1[[#This Row],[Paciente]],Tabela1[Código_Terapia],Tabela1[[#This Row],[Código_Terapia]])</f>
        <v>2</v>
      </c>
      <c r="M69" s="4">
        <f>Tabela1[[#This Row],[Sessões Autrizadas]]-Tabela1[[#This Row],[Solicitado]]</f>
        <v>-1</v>
      </c>
    </row>
    <row r="70" spans="1:13" hidden="1" x14ac:dyDescent="0.3">
      <c r="A70" s="4">
        <f>INDEX(Tabela2[Id],MATCH(Tabela1[[#This Row],[Carteirinha]],Tabela2[Cart],0))</f>
        <v>2101</v>
      </c>
      <c r="B70" s="5" t="s">
        <v>164</v>
      </c>
      <c r="C70" s="5" t="s">
        <v>165</v>
      </c>
      <c r="D70" s="5">
        <v>60728007</v>
      </c>
      <c r="E70" s="6">
        <v>45729</v>
      </c>
      <c r="F70" s="5">
        <v>948039321</v>
      </c>
      <c r="G70" s="6">
        <v>45969</v>
      </c>
      <c r="H70" s="5">
        <v>50001213</v>
      </c>
      <c r="I70" s="5">
        <v>32</v>
      </c>
      <c r="J70" s="5">
        <v>26</v>
      </c>
      <c r="K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0" s="4">
        <f>COUNTIFS(Tabela1[Paciente],Tabela1[[#This Row],[Paciente]],Tabela1[Código_Terapia],Tabela1[[#This Row],[Código_Terapia]])</f>
        <v>2</v>
      </c>
      <c r="M70" s="4">
        <f>Tabela1[[#This Row],[Sessões Autrizadas]]-Tabela1[[#This Row],[Solicitado]]</f>
        <v>-6</v>
      </c>
    </row>
    <row r="71" spans="1:13" hidden="1" x14ac:dyDescent="0.3">
      <c r="A71" s="4">
        <f>INDEX(Tabela2[Id],MATCH(Tabela1[[#This Row],[Carteirinha]],Tabela2[Cart],0))</f>
        <v>2101</v>
      </c>
      <c r="B71" s="5" t="s">
        <v>164</v>
      </c>
      <c r="C71" s="5" t="s">
        <v>165</v>
      </c>
      <c r="D71" s="5">
        <v>60728005</v>
      </c>
      <c r="E71" s="6">
        <v>45729</v>
      </c>
      <c r="F71" s="5">
        <v>948039320</v>
      </c>
      <c r="G71" s="6">
        <v>45849</v>
      </c>
      <c r="H71" s="5">
        <v>2250005170</v>
      </c>
      <c r="I71" s="5">
        <v>32</v>
      </c>
      <c r="J71" s="5">
        <v>31</v>
      </c>
      <c r="K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1" s="4">
        <f>COUNTIFS(Tabela1[Paciente],Tabela1[[#This Row],[Paciente]],Tabela1[Código_Terapia],Tabela1[[#This Row],[Código_Terapia]])</f>
        <v>1</v>
      </c>
      <c r="M71" s="4">
        <f>Tabela1[[#This Row],[Sessões Autrizadas]]-Tabela1[[#This Row],[Solicitado]]</f>
        <v>-1</v>
      </c>
    </row>
    <row r="72" spans="1:13" hidden="1" x14ac:dyDescent="0.3">
      <c r="A72" s="4">
        <f>INDEX(Tabela2[Id],MATCH(Tabela1[[#This Row],[Carteirinha]],Tabela2[Cart],0))</f>
        <v>2101</v>
      </c>
      <c r="B72" s="5" t="s">
        <v>164</v>
      </c>
      <c r="C72" s="5" t="s">
        <v>165</v>
      </c>
      <c r="D72" s="5">
        <v>57761255</v>
      </c>
      <c r="E72" s="6">
        <v>45609</v>
      </c>
      <c r="F72" s="5">
        <v>945298830</v>
      </c>
      <c r="G72" s="6">
        <v>48189</v>
      </c>
      <c r="H72" s="5">
        <v>2250005189</v>
      </c>
      <c r="I72" s="5">
        <v>96</v>
      </c>
      <c r="J72" s="5">
        <v>44</v>
      </c>
      <c r="K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72" s="4">
        <f>COUNTIFS(Tabela1[Paciente],Tabela1[[#This Row],[Paciente]],Tabela1[Código_Terapia],Tabela1[[#This Row],[Código_Terapia]])</f>
        <v>2</v>
      </c>
      <c r="M72" s="4">
        <f>Tabela1[[#This Row],[Sessões Autrizadas]]-Tabela1[[#This Row],[Solicitado]]</f>
        <v>-52</v>
      </c>
    </row>
    <row r="73" spans="1:13" hidden="1" x14ac:dyDescent="0.3">
      <c r="A73" s="4">
        <f>INDEX(Tabela2[Id],MATCH(Tabela1[[#This Row],[Carteirinha]],Tabela2[Cart],0))</f>
        <v>2101</v>
      </c>
      <c r="B73" s="5" t="s">
        <v>164</v>
      </c>
      <c r="C73" s="5" t="s">
        <v>165</v>
      </c>
      <c r="D73" s="5">
        <v>57761254</v>
      </c>
      <c r="E73" s="6">
        <v>45609</v>
      </c>
      <c r="F73" s="5">
        <v>945298829</v>
      </c>
      <c r="G73" s="6">
        <v>48009</v>
      </c>
      <c r="H73" s="5">
        <v>2250005103</v>
      </c>
      <c r="I73" s="5">
        <v>80</v>
      </c>
      <c r="J73" s="5">
        <v>27</v>
      </c>
      <c r="K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3" s="4">
        <f>COUNTIFS(Tabela1[Paciente],Tabela1[[#This Row],[Paciente]],Tabela1[Código_Terapia],Tabela1[[#This Row],[Código_Terapia]])</f>
        <v>2</v>
      </c>
      <c r="M73" s="4">
        <f>Tabela1[[#This Row],[Sessões Autrizadas]]-Tabela1[[#This Row],[Solicitado]]</f>
        <v>-53</v>
      </c>
    </row>
    <row r="74" spans="1:13" hidden="1" x14ac:dyDescent="0.3">
      <c r="A74" s="4">
        <f>INDEX(Tabela2[Id],MATCH(Tabela1[[#This Row],[Carteirinha]],Tabela2[Cart],0))</f>
        <v>2101</v>
      </c>
      <c r="B74" s="5" t="s">
        <v>164</v>
      </c>
      <c r="C74" s="5" t="s">
        <v>165</v>
      </c>
      <c r="D74" s="5">
        <v>57761253</v>
      </c>
      <c r="E74" s="6">
        <v>45609</v>
      </c>
      <c r="F74" s="5">
        <v>945298828</v>
      </c>
      <c r="G74" s="6">
        <v>46269</v>
      </c>
      <c r="H74" s="5">
        <v>2250005278</v>
      </c>
      <c r="I74" s="5">
        <v>48</v>
      </c>
      <c r="J74" s="5">
        <v>42</v>
      </c>
      <c r="K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4" s="4">
        <f>COUNTIFS(Tabela1[Paciente],Tabela1[[#This Row],[Paciente]],Tabela1[Código_Terapia],Tabela1[[#This Row],[Código_Terapia]])</f>
        <v>2</v>
      </c>
      <c r="M74" s="4">
        <f>Tabela1[[#This Row],[Sessões Autrizadas]]-Tabela1[[#This Row],[Solicitado]]</f>
        <v>-6</v>
      </c>
    </row>
    <row r="75" spans="1:13" hidden="1" x14ac:dyDescent="0.3">
      <c r="A75" s="4">
        <f>INDEX(Tabela2[Id],MATCH(Tabela1[[#This Row],[Carteirinha]],Tabela2[Cart],0))</f>
        <v>2101</v>
      </c>
      <c r="B75" s="5" t="s">
        <v>164</v>
      </c>
      <c r="C75" s="5" t="s">
        <v>165</v>
      </c>
      <c r="D75" s="5">
        <v>57761252</v>
      </c>
      <c r="E75" s="6">
        <v>45609</v>
      </c>
      <c r="F75" s="5">
        <v>945298827</v>
      </c>
      <c r="G75" s="6">
        <v>46269</v>
      </c>
      <c r="H75" s="5">
        <v>50000012</v>
      </c>
      <c r="I75" s="5">
        <v>32</v>
      </c>
      <c r="J75" s="5">
        <v>22</v>
      </c>
      <c r="K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5" s="4">
        <f>COUNTIFS(Tabela1[Paciente],Tabela1[[#This Row],[Paciente]],Tabela1[Código_Terapia],Tabela1[[#This Row],[Código_Terapia]])</f>
        <v>2</v>
      </c>
      <c r="M75" s="4">
        <f>Tabela1[[#This Row],[Sessões Autrizadas]]-Tabela1[[#This Row],[Solicitado]]</f>
        <v>-10</v>
      </c>
    </row>
    <row r="76" spans="1:13" hidden="1" x14ac:dyDescent="0.3">
      <c r="A76" s="4">
        <f>INDEX(Tabela2[Id],MATCH(Tabela1[[#This Row],[Carteirinha]],Tabela2[Cart],0))</f>
        <v>2101</v>
      </c>
      <c r="B76" s="5" t="s">
        <v>164</v>
      </c>
      <c r="C76" s="5" t="s">
        <v>165</v>
      </c>
      <c r="D76" s="5">
        <v>57761250</v>
      </c>
      <c r="E76" s="6">
        <v>45609</v>
      </c>
      <c r="F76" s="5">
        <v>945298826</v>
      </c>
      <c r="G76" s="6">
        <v>46149</v>
      </c>
      <c r="H76" s="5">
        <v>50001213</v>
      </c>
      <c r="I76" s="5">
        <v>32</v>
      </c>
      <c r="J76" s="5">
        <v>25</v>
      </c>
      <c r="K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6" s="4">
        <f>COUNTIFS(Tabela1[Paciente],Tabela1[[#This Row],[Paciente]],Tabela1[Código_Terapia],Tabela1[[#This Row],[Código_Terapia]])</f>
        <v>2</v>
      </c>
      <c r="M76" s="4">
        <f>Tabela1[[#This Row],[Sessões Autrizadas]]-Tabela1[[#This Row],[Solicitado]]</f>
        <v>-7</v>
      </c>
    </row>
    <row r="77" spans="1:13" hidden="1" x14ac:dyDescent="0.3">
      <c r="A77" s="4">
        <f>INDEX(Tabela2[Id],MATCH(Tabela1[[#This Row],[Carteirinha]],Tabela2[Cart],0))</f>
        <v>3877</v>
      </c>
      <c r="B77" s="5" t="s">
        <v>101</v>
      </c>
      <c r="C77" s="5" t="s">
        <v>102</v>
      </c>
      <c r="D77" s="5">
        <v>60015221</v>
      </c>
      <c r="E77" s="6">
        <v>45700</v>
      </c>
      <c r="F77" s="5">
        <v>947379598</v>
      </c>
      <c r="G77" s="6">
        <v>46720</v>
      </c>
      <c r="H77" s="5">
        <v>2250005189</v>
      </c>
      <c r="I77" s="5">
        <v>80</v>
      </c>
      <c r="J77" s="5">
        <v>58</v>
      </c>
      <c r="K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7" s="4">
        <f>COUNTIFS(Tabela1[Paciente],Tabela1[[#This Row],[Paciente]],Tabela1[Código_Terapia],Tabela1[[#This Row],[Código_Terapia]])</f>
        <v>2</v>
      </c>
      <c r="M77" s="4">
        <f>Tabela1[[#This Row],[Sessões Autrizadas]]-Tabela1[[#This Row],[Solicitado]]</f>
        <v>-22</v>
      </c>
    </row>
    <row r="78" spans="1:13" hidden="1" x14ac:dyDescent="0.3">
      <c r="A78" s="4">
        <f>INDEX(Tabela2[Id],MATCH(Tabela1[[#This Row],[Carteirinha]],Tabela2[Cart],0))</f>
        <v>3877</v>
      </c>
      <c r="B78" s="5" t="s">
        <v>101</v>
      </c>
      <c r="C78" s="5" t="s">
        <v>102</v>
      </c>
      <c r="D78" s="5">
        <v>60015220</v>
      </c>
      <c r="E78" s="6">
        <v>45700</v>
      </c>
      <c r="F78" s="5">
        <v>947379597</v>
      </c>
      <c r="G78" s="6">
        <v>46600</v>
      </c>
      <c r="H78" s="5">
        <v>2250005103</v>
      </c>
      <c r="I78" s="5">
        <v>80</v>
      </c>
      <c r="J78" s="5">
        <v>61</v>
      </c>
      <c r="K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8" s="4">
        <f>COUNTIFS(Tabela1[Paciente],Tabela1[[#This Row],[Paciente]],Tabela1[Código_Terapia],Tabela1[[#This Row],[Código_Terapia]])</f>
        <v>2</v>
      </c>
      <c r="M78" s="4">
        <f>Tabela1[[#This Row],[Sessões Autrizadas]]-Tabela1[[#This Row],[Solicitado]]</f>
        <v>-19</v>
      </c>
    </row>
    <row r="79" spans="1:13" hidden="1" x14ac:dyDescent="0.3">
      <c r="A79" s="4">
        <f>INDEX(Tabela2[Id],MATCH(Tabela1[[#This Row],[Carteirinha]],Tabela2[Cart],0))</f>
        <v>3877</v>
      </c>
      <c r="B79" s="5" t="s">
        <v>101</v>
      </c>
      <c r="C79" s="5" t="s">
        <v>102</v>
      </c>
      <c r="D79" s="5">
        <v>60015219</v>
      </c>
      <c r="E79" s="6">
        <v>45700</v>
      </c>
      <c r="F79" s="5">
        <v>947379596</v>
      </c>
      <c r="G79" s="6">
        <v>46600</v>
      </c>
      <c r="H79" s="5">
        <v>2250005278</v>
      </c>
      <c r="I79" s="5">
        <v>64</v>
      </c>
      <c r="J79" s="5">
        <v>50</v>
      </c>
      <c r="K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9" s="4">
        <f>COUNTIFS(Tabela1[Paciente],Tabela1[[#This Row],[Paciente]],Tabela1[Código_Terapia],Tabela1[[#This Row],[Código_Terapia]])</f>
        <v>1</v>
      </c>
      <c r="M79" s="4">
        <f>Tabela1[[#This Row],[Sessões Autrizadas]]-Tabela1[[#This Row],[Solicitado]]</f>
        <v>-14</v>
      </c>
    </row>
    <row r="80" spans="1:13" hidden="1" x14ac:dyDescent="0.3">
      <c r="A80" s="4">
        <f>INDEX(Tabela2[Id],MATCH(Tabela1[[#This Row],[Carteirinha]],Tabela2[Cart],0))</f>
        <v>3877</v>
      </c>
      <c r="B80" s="5" t="s">
        <v>101</v>
      </c>
      <c r="C80" s="5" t="s">
        <v>102</v>
      </c>
      <c r="D80" s="5">
        <v>60015218</v>
      </c>
      <c r="E80" s="6">
        <v>45700</v>
      </c>
      <c r="F80" s="5">
        <v>947379595</v>
      </c>
      <c r="G80" s="6">
        <v>46480</v>
      </c>
      <c r="H80" s="5">
        <v>50001213</v>
      </c>
      <c r="I80" s="5">
        <v>32</v>
      </c>
      <c r="J80" s="5">
        <v>20</v>
      </c>
      <c r="K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0" s="4">
        <f>COUNTIFS(Tabela1[Paciente],Tabela1[[#This Row],[Paciente]],Tabela1[Código_Terapia],Tabela1[[#This Row],[Código_Terapia]])</f>
        <v>2</v>
      </c>
      <c r="M80" s="4">
        <f>Tabela1[[#This Row],[Sessões Autrizadas]]-Tabela1[[#This Row],[Solicitado]]</f>
        <v>-12</v>
      </c>
    </row>
    <row r="81" spans="1:13" hidden="1" x14ac:dyDescent="0.3">
      <c r="A81" s="4">
        <f>INDEX(Tabela2[Id],MATCH(Tabela1[[#This Row],[Carteirinha]],Tabela2[Cart],0))</f>
        <v>3877</v>
      </c>
      <c r="B81" s="5" t="s">
        <v>101</v>
      </c>
      <c r="C81" s="5" t="s">
        <v>102</v>
      </c>
      <c r="D81" s="5">
        <v>60015217</v>
      </c>
      <c r="E81" s="6">
        <v>45700</v>
      </c>
      <c r="F81" s="5">
        <v>947379594</v>
      </c>
      <c r="G81" s="6">
        <v>46600</v>
      </c>
      <c r="H81" s="5">
        <v>50000012</v>
      </c>
      <c r="I81" s="5">
        <v>48</v>
      </c>
      <c r="J81" s="5">
        <v>32</v>
      </c>
      <c r="K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1" s="4">
        <f>COUNTIFS(Tabela1[Paciente],Tabela1[[#This Row],[Paciente]],Tabela1[Código_Terapia],Tabela1[[#This Row],[Código_Terapia]])</f>
        <v>2</v>
      </c>
      <c r="M81" s="4">
        <f>Tabela1[[#This Row],[Sessões Autrizadas]]-Tabela1[[#This Row],[Solicitado]]</f>
        <v>-16</v>
      </c>
    </row>
    <row r="82" spans="1:13" hidden="1" x14ac:dyDescent="0.3">
      <c r="A82" s="4">
        <f>INDEX(Tabela2[Id],MATCH(Tabela1[[#This Row],[Carteirinha]],Tabela2[Cart],0))</f>
        <v>3877</v>
      </c>
      <c r="B82" s="5" t="s">
        <v>101</v>
      </c>
      <c r="C82" s="5" t="s">
        <v>102</v>
      </c>
      <c r="D82" s="5">
        <v>60015216</v>
      </c>
      <c r="E82" s="6">
        <v>45700</v>
      </c>
      <c r="F82" s="5">
        <v>947379593</v>
      </c>
      <c r="G82" s="6">
        <v>46300</v>
      </c>
      <c r="H82" s="5">
        <v>2250005170</v>
      </c>
      <c r="I82" s="5">
        <v>48</v>
      </c>
      <c r="J82" s="5">
        <v>39</v>
      </c>
      <c r="K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2" s="4">
        <f>COUNTIFS(Tabela1[Paciente],Tabela1[[#This Row],[Paciente]],Tabela1[Código_Terapia],Tabela1[[#This Row],[Código_Terapia]])</f>
        <v>2</v>
      </c>
      <c r="M82" s="4">
        <f>Tabela1[[#This Row],[Sessões Autrizadas]]-Tabela1[[#This Row],[Solicitado]]</f>
        <v>-9</v>
      </c>
    </row>
    <row r="83" spans="1:13" hidden="1" x14ac:dyDescent="0.3">
      <c r="A83" s="4">
        <f>INDEX(Tabela2[Id],MATCH(Tabela1[[#This Row],[Carteirinha]],Tabela2[Cart],0))</f>
        <v>3877</v>
      </c>
      <c r="B83" s="5" t="s">
        <v>101</v>
      </c>
      <c r="C83" s="5" t="s">
        <v>102</v>
      </c>
      <c r="D83" s="5">
        <v>60015215</v>
      </c>
      <c r="E83" s="6">
        <v>45700</v>
      </c>
      <c r="F83" s="5">
        <v>947379590</v>
      </c>
      <c r="G83" s="6">
        <v>46420</v>
      </c>
      <c r="H83" s="5">
        <v>2250005111</v>
      </c>
      <c r="I83" s="5">
        <v>32</v>
      </c>
      <c r="J83" s="5">
        <v>21</v>
      </c>
      <c r="K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3" s="4">
        <f>COUNTIFS(Tabela1[Paciente],Tabela1[[#This Row],[Paciente]],Tabela1[Código_Terapia],Tabela1[[#This Row],[Código_Terapia]])</f>
        <v>1</v>
      </c>
      <c r="M83" s="4">
        <f>Tabela1[[#This Row],[Sessões Autrizadas]]-Tabela1[[#This Row],[Solicitado]]</f>
        <v>-11</v>
      </c>
    </row>
    <row r="84" spans="1:13" hidden="1" x14ac:dyDescent="0.3">
      <c r="A84" s="4">
        <f>INDEX(Tabela2[Id],MATCH(Tabela1[[#This Row],[Carteirinha]],Tabela2[Cart],0))</f>
        <v>3877</v>
      </c>
      <c r="B84" s="5" t="s">
        <v>101</v>
      </c>
      <c r="C84" s="5" t="s">
        <v>102</v>
      </c>
      <c r="D84" s="5">
        <v>56821798</v>
      </c>
      <c r="E84" s="6">
        <v>45572</v>
      </c>
      <c r="F84" s="5">
        <v>944432605</v>
      </c>
      <c r="G84" s="6">
        <v>48332</v>
      </c>
      <c r="H84" s="5">
        <v>2250005189</v>
      </c>
      <c r="I84" s="5">
        <v>100</v>
      </c>
      <c r="J84" s="5">
        <v>47</v>
      </c>
      <c r="K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84" s="4">
        <f>COUNTIFS(Tabela1[Paciente],Tabela1[[#This Row],[Paciente]],Tabela1[Código_Terapia],Tabela1[[#This Row],[Código_Terapia]])</f>
        <v>2</v>
      </c>
      <c r="M84" s="4">
        <f>Tabela1[[#This Row],[Sessões Autrizadas]]-Tabela1[[#This Row],[Solicitado]]</f>
        <v>-53</v>
      </c>
    </row>
    <row r="85" spans="1:13" hidden="1" x14ac:dyDescent="0.3">
      <c r="A85" s="4">
        <f>INDEX(Tabela2[Id],MATCH(Tabela1[[#This Row],[Carteirinha]],Tabela2[Cart],0))</f>
        <v>3877</v>
      </c>
      <c r="B85" s="5" t="s">
        <v>101</v>
      </c>
      <c r="C85" s="5" t="s">
        <v>102</v>
      </c>
      <c r="D85" s="5">
        <v>56821797</v>
      </c>
      <c r="E85" s="6">
        <v>45572</v>
      </c>
      <c r="F85" s="5">
        <v>944432604</v>
      </c>
      <c r="G85" s="6">
        <v>48512</v>
      </c>
      <c r="H85" s="5">
        <v>2250005103</v>
      </c>
      <c r="I85" s="5">
        <v>100</v>
      </c>
      <c r="J85" s="5">
        <v>34</v>
      </c>
      <c r="K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85" s="4">
        <f>COUNTIFS(Tabela1[Paciente],Tabela1[[#This Row],[Paciente]],Tabela1[Código_Terapia],Tabela1[[#This Row],[Código_Terapia]])</f>
        <v>2</v>
      </c>
      <c r="M85" s="4">
        <f>Tabela1[[#This Row],[Sessões Autrizadas]]-Tabela1[[#This Row],[Solicitado]]</f>
        <v>-66</v>
      </c>
    </row>
    <row r="86" spans="1:13" hidden="1" x14ac:dyDescent="0.3">
      <c r="A86" s="4">
        <f>INDEX(Tabela2[Id],MATCH(Tabela1[[#This Row],[Carteirinha]],Tabela2[Cart],0))</f>
        <v>3877</v>
      </c>
      <c r="B86" s="5" t="s">
        <v>101</v>
      </c>
      <c r="C86" s="5" t="s">
        <v>102</v>
      </c>
      <c r="D86" s="5">
        <v>56821796</v>
      </c>
      <c r="E86" s="6">
        <v>45572</v>
      </c>
      <c r="F86" s="5">
        <v>944432603</v>
      </c>
      <c r="G86" s="6">
        <v>47312</v>
      </c>
      <c r="H86" s="5">
        <v>50001213</v>
      </c>
      <c r="I86" s="5">
        <v>40</v>
      </c>
      <c r="J86" s="5">
        <v>23</v>
      </c>
      <c r="K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86" s="4">
        <f>COUNTIFS(Tabela1[Paciente],Tabela1[[#This Row],[Paciente]],Tabela1[Código_Terapia],Tabela1[[#This Row],[Código_Terapia]])</f>
        <v>2</v>
      </c>
      <c r="M86" s="4">
        <f>Tabela1[[#This Row],[Sessões Autrizadas]]-Tabela1[[#This Row],[Solicitado]]</f>
        <v>-17</v>
      </c>
    </row>
    <row r="87" spans="1:13" hidden="1" x14ac:dyDescent="0.3">
      <c r="A87" s="4">
        <f>INDEX(Tabela2[Id],MATCH(Tabela1[[#This Row],[Carteirinha]],Tabela2[Cart],0))</f>
        <v>3877</v>
      </c>
      <c r="B87" s="5" t="s">
        <v>101</v>
      </c>
      <c r="C87" s="5" t="s">
        <v>102</v>
      </c>
      <c r="D87" s="5">
        <v>56821795</v>
      </c>
      <c r="E87" s="6">
        <v>45572</v>
      </c>
      <c r="F87" s="5">
        <v>944432602</v>
      </c>
      <c r="G87" s="6">
        <v>48092</v>
      </c>
      <c r="H87" s="5">
        <v>50000012</v>
      </c>
      <c r="I87" s="5">
        <v>100</v>
      </c>
      <c r="J87" s="5">
        <v>69</v>
      </c>
      <c r="K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87" s="4">
        <f>COUNTIFS(Tabela1[Paciente],Tabela1[[#This Row],[Paciente]],Tabela1[Código_Terapia],Tabela1[[#This Row],[Código_Terapia]])</f>
        <v>2</v>
      </c>
      <c r="M87" s="4">
        <f>Tabela1[[#This Row],[Sessões Autrizadas]]-Tabela1[[#This Row],[Solicitado]]</f>
        <v>-31</v>
      </c>
    </row>
    <row r="88" spans="1:13" hidden="1" x14ac:dyDescent="0.3">
      <c r="A88" s="4">
        <f>INDEX(Tabela2[Id],MATCH(Tabela1[[#This Row],[Carteirinha]],Tabela2[Cart],0))</f>
        <v>3877</v>
      </c>
      <c r="B88" s="5" t="s">
        <v>101</v>
      </c>
      <c r="C88" s="5" t="s">
        <v>102</v>
      </c>
      <c r="D88" s="5">
        <v>56821794</v>
      </c>
      <c r="E88" s="6">
        <v>45572</v>
      </c>
      <c r="F88" s="5">
        <v>944432601</v>
      </c>
      <c r="G88" s="6">
        <v>47312</v>
      </c>
      <c r="H88" s="5">
        <v>2250005170</v>
      </c>
      <c r="I88" s="5">
        <v>100</v>
      </c>
      <c r="J88" s="5">
        <v>73</v>
      </c>
      <c r="K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88" s="4">
        <f>COUNTIFS(Tabela1[Paciente],Tabela1[[#This Row],[Paciente]],Tabela1[Código_Terapia],Tabela1[[#This Row],[Código_Terapia]])</f>
        <v>2</v>
      </c>
      <c r="M88" s="4">
        <f>Tabela1[[#This Row],[Sessões Autrizadas]]-Tabela1[[#This Row],[Solicitado]]</f>
        <v>-27</v>
      </c>
    </row>
    <row r="89" spans="1:13" hidden="1" x14ac:dyDescent="0.3">
      <c r="A89" s="4">
        <f>INDEX(Tabela2[Id],MATCH(Tabela1[[#This Row],[Carteirinha]],Tabela2[Cart],0))</f>
        <v>2142</v>
      </c>
      <c r="B89" s="5" t="s">
        <v>118</v>
      </c>
      <c r="C89" s="5" t="s">
        <v>119</v>
      </c>
      <c r="D89" s="5">
        <v>60123098</v>
      </c>
      <c r="E89" s="6">
        <v>45705</v>
      </c>
      <c r="F89" s="5">
        <v>947479685</v>
      </c>
      <c r="G89" s="6">
        <v>46125</v>
      </c>
      <c r="H89" s="5">
        <v>2250005189</v>
      </c>
      <c r="I89" s="5">
        <v>32</v>
      </c>
      <c r="J89" s="5">
        <v>24</v>
      </c>
      <c r="K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9" s="4">
        <f>COUNTIFS(Tabela1[Paciente],Tabela1[[#This Row],[Paciente]],Tabela1[Código_Terapia],Tabela1[[#This Row],[Código_Terapia]])</f>
        <v>2</v>
      </c>
      <c r="M89" s="4">
        <f>Tabela1[[#This Row],[Sessões Autrizadas]]-Tabela1[[#This Row],[Solicitado]]</f>
        <v>-8</v>
      </c>
    </row>
    <row r="90" spans="1:13" hidden="1" x14ac:dyDescent="0.3">
      <c r="A90" s="4">
        <f>INDEX(Tabela2[Id],MATCH(Tabela1[[#This Row],[Carteirinha]],Tabela2[Cart],0))</f>
        <v>2142</v>
      </c>
      <c r="B90" s="5" t="s">
        <v>118</v>
      </c>
      <c r="C90" s="5" t="s">
        <v>119</v>
      </c>
      <c r="D90" s="5">
        <v>60123097</v>
      </c>
      <c r="E90" s="6">
        <v>45705</v>
      </c>
      <c r="F90" s="5">
        <v>947479684</v>
      </c>
      <c r="G90" s="6">
        <v>46485</v>
      </c>
      <c r="H90" s="5">
        <v>2250005103</v>
      </c>
      <c r="I90" s="5">
        <v>192</v>
      </c>
      <c r="J90" s="5">
        <v>151</v>
      </c>
      <c r="K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90" s="4">
        <f>COUNTIFS(Tabela1[Paciente],Tabela1[[#This Row],[Paciente]],Tabela1[Código_Terapia],Tabela1[[#This Row],[Código_Terapia]])</f>
        <v>3</v>
      </c>
      <c r="M90" s="4">
        <f>Tabela1[[#This Row],[Sessões Autrizadas]]-Tabela1[[#This Row],[Solicitado]]</f>
        <v>-41</v>
      </c>
    </row>
    <row r="91" spans="1:13" hidden="1" x14ac:dyDescent="0.3">
      <c r="A91" s="4">
        <f>INDEX(Tabela2[Id],MATCH(Tabela1[[#This Row],[Carteirinha]],Tabela2[Cart],0))</f>
        <v>2142</v>
      </c>
      <c r="B91" s="5" t="s">
        <v>118</v>
      </c>
      <c r="C91" s="5" t="s">
        <v>119</v>
      </c>
      <c r="D91" s="5">
        <v>60123096</v>
      </c>
      <c r="E91" s="6">
        <v>45705</v>
      </c>
      <c r="F91" s="5">
        <v>947479683</v>
      </c>
      <c r="G91" s="6">
        <v>46305</v>
      </c>
      <c r="H91" s="5">
        <v>2250005278</v>
      </c>
      <c r="I91" s="5">
        <v>64</v>
      </c>
      <c r="J91" s="5">
        <v>52</v>
      </c>
      <c r="K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91" s="4">
        <f>COUNTIFS(Tabela1[Paciente],Tabela1[[#This Row],[Paciente]],Tabela1[Código_Terapia],Tabela1[[#This Row],[Código_Terapia]])</f>
        <v>3</v>
      </c>
      <c r="M91" s="4">
        <f>Tabela1[[#This Row],[Sessões Autrizadas]]-Tabela1[[#This Row],[Solicitado]]</f>
        <v>-12</v>
      </c>
    </row>
    <row r="92" spans="1:13" hidden="1" x14ac:dyDescent="0.3">
      <c r="A92" s="4">
        <f>INDEX(Tabela2[Id],MATCH(Tabela1[[#This Row],[Carteirinha]],Tabela2[Cart],0))</f>
        <v>2142</v>
      </c>
      <c r="B92" s="5" t="s">
        <v>118</v>
      </c>
      <c r="C92" s="5" t="s">
        <v>119</v>
      </c>
      <c r="D92" s="5">
        <v>60123095</v>
      </c>
      <c r="E92" s="6">
        <v>45705</v>
      </c>
      <c r="F92" s="5">
        <v>947479682</v>
      </c>
      <c r="G92" s="6">
        <v>46185</v>
      </c>
      <c r="H92" s="5">
        <v>50001213</v>
      </c>
      <c r="I92" s="5">
        <v>48</v>
      </c>
      <c r="J92" s="5">
        <v>41</v>
      </c>
      <c r="K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2" s="4">
        <f>COUNTIFS(Tabela1[Paciente],Tabela1[[#This Row],[Paciente]],Tabela1[Código_Terapia],Tabela1[[#This Row],[Código_Terapia]])</f>
        <v>3</v>
      </c>
      <c r="M92" s="4">
        <f>Tabela1[[#This Row],[Sessões Autrizadas]]-Tabela1[[#This Row],[Solicitado]]</f>
        <v>-7</v>
      </c>
    </row>
    <row r="93" spans="1:13" hidden="1" x14ac:dyDescent="0.3">
      <c r="A93" s="4">
        <f>INDEX(Tabela2[Id],MATCH(Tabela1[[#This Row],[Carteirinha]],Tabela2[Cart],0))</f>
        <v>2142</v>
      </c>
      <c r="B93" s="5" t="s">
        <v>118</v>
      </c>
      <c r="C93" s="5" t="s">
        <v>119</v>
      </c>
      <c r="D93" s="5">
        <v>60123094</v>
      </c>
      <c r="E93" s="6">
        <v>45705</v>
      </c>
      <c r="F93" s="5">
        <v>947479681</v>
      </c>
      <c r="G93" s="6">
        <v>45945</v>
      </c>
      <c r="H93" s="5">
        <v>2250005170</v>
      </c>
      <c r="I93" s="5">
        <v>32</v>
      </c>
      <c r="J93" s="5">
        <v>29</v>
      </c>
      <c r="K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3" s="4">
        <f>COUNTIFS(Tabela1[Paciente],Tabela1[[#This Row],[Paciente]],Tabela1[Código_Terapia],Tabela1[[#This Row],[Código_Terapia]])</f>
        <v>3</v>
      </c>
      <c r="M93" s="4">
        <f>Tabela1[[#This Row],[Sessões Autrizadas]]-Tabela1[[#This Row],[Solicitado]]</f>
        <v>-3</v>
      </c>
    </row>
    <row r="94" spans="1:13" hidden="1" x14ac:dyDescent="0.3">
      <c r="A94" s="4">
        <f>INDEX(Tabela2[Id],MATCH(Tabela1[[#This Row],[Carteirinha]],Tabela2[Cart],0))</f>
        <v>2142</v>
      </c>
      <c r="B94" s="5" t="s">
        <v>118</v>
      </c>
      <c r="C94" s="5" t="s">
        <v>119</v>
      </c>
      <c r="D94" s="5">
        <v>60123092</v>
      </c>
      <c r="E94" s="6">
        <v>45705</v>
      </c>
      <c r="F94" s="5">
        <v>947479678</v>
      </c>
      <c r="G94" s="6">
        <v>46305</v>
      </c>
      <c r="H94" s="5">
        <v>2250005111</v>
      </c>
      <c r="I94" s="5">
        <v>2</v>
      </c>
      <c r="J94" s="5">
        <v>23</v>
      </c>
      <c r="K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0.125</v>
      </c>
      <c r="L94" s="4">
        <f>COUNTIFS(Tabela1[Paciente],Tabela1[[#This Row],[Paciente]],Tabela1[Código_Terapia],Tabela1[[#This Row],[Código_Terapia]])</f>
        <v>3</v>
      </c>
      <c r="M94" s="4">
        <f>Tabela1[[#This Row],[Sessões Autrizadas]]-Tabela1[[#This Row],[Solicitado]]</f>
        <v>21</v>
      </c>
    </row>
    <row r="95" spans="1:13" hidden="1" x14ac:dyDescent="0.3">
      <c r="A95" s="4">
        <f>INDEX(Tabela2[Id],MATCH(Tabela1[[#This Row],[Carteirinha]],Tabela2[Cart],0))</f>
        <v>2142</v>
      </c>
      <c r="B95" s="5" t="s">
        <v>118</v>
      </c>
      <c r="C95" s="5" t="s">
        <v>119</v>
      </c>
      <c r="D95" s="5">
        <v>59626765</v>
      </c>
      <c r="E95" s="6">
        <v>45692</v>
      </c>
      <c r="F95" s="5">
        <v>947019558</v>
      </c>
      <c r="G95" s="6">
        <v>45812</v>
      </c>
      <c r="H95" s="5">
        <v>2250005189</v>
      </c>
      <c r="I95" s="5">
        <v>32</v>
      </c>
      <c r="J95" s="5">
        <v>31</v>
      </c>
      <c r="K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5" s="4">
        <f>COUNTIFS(Tabela1[Paciente],Tabela1[[#This Row],[Paciente]],Tabela1[Código_Terapia],Tabela1[[#This Row],[Código_Terapia]])</f>
        <v>2</v>
      </c>
      <c r="M95" s="4">
        <f>Tabela1[[#This Row],[Sessões Autrizadas]]-Tabela1[[#This Row],[Solicitado]]</f>
        <v>-1</v>
      </c>
    </row>
    <row r="96" spans="1:13" hidden="1" x14ac:dyDescent="0.3">
      <c r="A96" s="4">
        <f>INDEX(Tabela2[Id],MATCH(Tabela1[[#This Row],[Carteirinha]],Tabela2[Cart],0))</f>
        <v>2142</v>
      </c>
      <c r="B96" s="5" t="s">
        <v>118</v>
      </c>
      <c r="C96" s="5" t="s">
        <v>119</v>
      </c>
      <c r="D96" s="5">
        <v>59626764</v>
      </c>
      <c r="E96" s="6">
        <v>45692</v>
      </c>
      <c r="F96" s="5">
        <v>947019557</v>
      </c>
      <c r="G96" s="6">
        <v>45992</v>
      </c>
      <c r="H96" s="5">
        <v>2250005103</v>
      </c>
      <c r="I96" s="5">
        <v>192</v>
      </c>
      <c r="J96" s="5">
        <v>145</v>
      </c>
      <c r="K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96" s="4">
        <f>COUNTIFS(Tabela1[Paciente],Tabela1[[#This Row],[Paciente]],Tabela1[Código_Terapia],Tabela1[[#This Row],[Código_Terapia]])</f>
        <v>3</v>
      </c>
      <c r="M96" s="4">
        <f>Tabela1[[#This Row],[Sessões Autrizadas]]-Tabela1[[#This Row],[Solicitado]]</f>
        <v>-47</v>
      </c>
    </row>
    <row r="97" spans="1:13" hidden="1" x14ac:dyDescent="0.3">
      <c r="A97" s="4">
        <f>INDEX(Tabela2[Id],MATCH(Tabela1[[#This Row],[Carteirinha]],Tabela2[Cart],0))</f>
        <v>2142</v>
      </c>
      <c r="B97" s="5" t="s">
        <v>118</v>
      </c>
      <c r="C97" s="5" t="s">
        <v>119</v>
      </c>
      <c r="D97" s="5">
        <v>59626763</v>
      </c>
      <c r="E97" s="6">
        <v>45692</v>
      </c>
      <c r="F97" s="5">
        <v>947019556</v>
      </c>
      <c r="G97" s="6">
        <v>45752</v>
      </c>
      <c r="H97" s="5">
        <v>2250005278</v>
      </c>
      <c r="I97" s="5">
        <v>64</v>
      </c>
      <c r="J97" s="5">
        <v>48</v>
      </c>
      <c r="K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97" s="4">
        <f>COUNTIFS(Tabela1[Paciente],Tabela1[[#This Row],[Paciente]],Tabela1[Código_Terapia],Tabela1[[#This Row],[Código_Terapia]])</f>
        <v>3</v>
      </c>
      <c r="M97" s="4">
        <f>Tabela1[[#This Row],[Sessões Autrizadas]]-Tabela1[[#This Row],[Solicitado]]</f>
        <v>-16</v>
      </c>
    </row>
    <row r="98" spans="1:13" hidden="1" x14ac:dyDescent="0.3">
      <c r="A98" s="4">
        <f>INDEX(Tabela2[Id],MATCH(Tabela1[[#This Row],[Carteirinha]],Tabela2[Cart],0))</f>
        <v>2142</v>
      </c>
      <c r="B98" s="5" t="s">
        <v>118</v>
      </c>
      <c r="C98" s="5" t="s">
        <v>119</v>
      </c>
      <c r="D98" s="5">
        <v>59626762</v>
      </c>
      <c r="E98" s="6">
        <v>45692</v>
      </c>
      <c r="F98" s="5">
        <v>947019555</v>
      </c>
      <c r="G98" s="6">
        <v>45932</v>
      </c>
      <c r="H98" s="5">
        <v>50001213</v>
      </c>
      <c r="I98" s="5">
        <v>48</v>
      </c>
      <c r="J98" s="5">
        <v>29</v>
      </c>
      <c r="K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8" s="4">
        <f>COUNTIFS(Tabela1[Paciente],Tabela1[[#This Row],[Paciente]],Tabela1[Código_Terapia],Tabela1[[#This Row],[Código_Terapia]])</f>
        <v>3</v>
      </c>
      <c r="M98" s="4">
        <f>Tabela1[[#This Row],[Sessões Autrizadas]]-Tabela1[[#This Row],[Solicitado]]</f>
        <v>-19</v>
      </c>
    </row>
    <row r="99" spans="1:13" hidden="1" x14ac:dyDescent="0.3">
      <c r="A99" s="4">
        <f>INDEX(Tabela2[Id],MATCH(Tabela1[[#This Row],[Carteirinha]],Tabela2[Cart],0))</f>
        <v>2142</v>
      </c>
      <c r="B99" s="5" t="s">
        <v>118</v>
      </c>
      <c r="C99" s="5" t="s">
        <v>119</v>
      </c>
      <c r="D99" s="5">
        <v>59626761</v>
      </c>
      <c r="E99" s="6">
        <v>45692</v>
      </c>
      <c r="F99" s="5">
        <v>947019554</v>
      </c>
      <c r="G99" s="6">
        <v>45872</v>
      </c>
      <c r="H99" s="5">
        <v>2250005170</v>
      </c>
      <c r="I99" s="5">
        <v>32</v>
      </c>
      <c r="J99" s="5">
        <v>30</v>
      </c>
      <c r="K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9" s="4">
        <f>COUNTIFS(Tabela1[Paciente],Tabela1[[#This Row],[Paciente]],Tabela1[Código_Terapia],Tabela1[[#This Row],[Código_Terapia]])</f>
        <v>3</v>
      </c>
      <c r="M99" s="4">
        <f>Tabela1[[#This Row],[Sessões Autrizadas]]-Tabela1[[#This Row],[Solicitado]]</f>
        <v>-2</v>
      </c>
    </row>
    <row r="100" spans="1:13" hidden="1" x14ac:dyDescent="0.3">
      <c r="A100" s="4">
        <f>INDEX(Tabela2[Id],MATCH(Tabela1[[#This Row],[Carteirinha]],Tabela2[Cart],0))</f>
        <v>2142</v>
      </c>
      <c r="B100" s="5" t="s">
        <v>118</v>
      </c>
      <c r="C100" s="5" t="s">
        <v>119</v>
      </c>
      <c r="D100" s="5">
        <v>59626760</v>
      </c>
      <c r="E100" s="6">
        <v>45692</v>
      </c>
      <c r="F100" s="5">
        <v>947019552</v>
      </c>
      <c r="G100" s="6">
        <v>45872</v>
      </c>
      <c r="H100" s="5">
        <v>2250005111</v>
      </c>
      <c r="I100" s="5">
        <v>326</v>
      </c>
      <c r="J100" s="5">
        <v>14</v>
      </c>
      <c r="K1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20.375</v>
      </c>
      <c r="L100" s="4">
        <f>COUNTIFS(Tabela1[Paciente],Tabela1[[#This Row],[Paciente]],Tabela1[Código_Terapia],Tabela1[[#This Row],[Código_Terapia]])</f>
        <v>3</v>
      </c>
      <c r="M100" s="4">
        <f>Tabela1[[#This Row],[Sessões Autrizadas]]-Tabela1[[#This Row],[Solicitado]]</f>
        <v>-312</v>
      </c>
    </row>
    <row r="101" spans="1:13" hidden="1" x14ac:dyDescent="0.3">
      <c r="A101" s="4">
        <f>INDEX(Tabela2[Id],MATCH(Tabela1[[#This Row],[Carteirinha]],Tabela2[Cart],0))</f>
        <v>2142</v>
      </c>
      <c r="B101" s="5" t="s">
        <v>118</v>
      </c>
      <c r="C101" s="5" t="s">
        <v>119</v>
      </c>
      <c r="D101" s="5">
        <v>57012969</v>
      </c>
      <c r="E101" s="6">
        <v>45580</v>
      </c>
      <c r="F101" s="5">
        <v>944609622</v>
      </c>
      <c r="G101" s="6">
        <v>47980</v>
      </c>
      <c r="H101" s="5">
        <v>2250005103</v>
      </c>
      <c r="I101" s="5">
        <v>240</v>
      </c>
      <c r="J101" s="5">
        <v>108</v>
      </c>
      <c r="K1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15</v>
      </c>
      <c r="L101" s="4">
        <f>COUNTIFS(Tabela1[Paciente],Tabela1[[#This Row],[Paciente]],Tabela1[Código_Terapia],Tabela1[[#This Row],[Código_Terapia]])</f>
        <v>3</v>
      </c>
      <c r="M101" s="4">
        <f>Tabela1[[#This Row],[Sessões Autrizadas]]-Tabela1[[#This Row],[Solicitado]]</f>
        <v>-132</v>
      </c>
    </row>
    <row r="102" spans="1:13" hidden="1" x14ac:dyDescent="0.3">
      <c r="A102" s="4">
        <f>INDEX(Tabela2[Id],MATCH(Tabela1[[#This Row],[Carteirinha]],Tabela2[Cart],0))</f>
        <v>2142</v>
      </c>
      <c r="B102" s="5" t="s">
        <v>118</v>
      </c>
      <c r="C102" s="5" t="s">
        <v>119</v>
      </c>
      <c r="D102" s="5">
        <v>57012968</v>
      </c>
      <c r="E102" s="6">
        <v>45580</v>
      </c>
      <c r="F102" s="5">
        <v>944609621</v>
      </c>
      <c r="G102" s="6">
        <v>46660</v>
      </c>
      <c r="H102" s="5">
        <v>2250005278</v>
      </c>
      <c r="I102" s="5">
        <v>80</v>
      </c>
      <c r="J102" s="5">
        <v>59</v>
      </c>
      <c r="K1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02" s="4">
        <f>COUNTIFS(Tabela1[Paciente],Tabela1[[#This Row],[Paciente]],Tabela1[Código_Terapia],Tabela1[[#This Row],[Código_Terapia]])</f>
        <v>3</v>
      </c>
      <c r="M102" s="4">
        <f>Tabela1[[#This Row],[Sessões Autrizadas]]-Tabela1[[#This Row],[Solicitado]]</f>
        <v>-21</v>
      </c>
    </row>
    <row r="103" spans="1:13" hidden="1" x14ac:dyDescent="0.3">
      <c r="A103" s="4">
        <f>INDEX(Tabela2[Id],MATCH(Tabela1[[#This Row],[Carteirinha]],Tabela2[Cart],0))</f>
        <v>2142</v>
      </c>
      <c r="B103" s="5" t="s">
        <v>118</v>
      </c>
      <c r="C103" s="5" t="s">
        <v>119</v>
      </c>
      <c r="D103" s="5">
        <v>57012967</v>
      </c>
      <c r="E103" s="6">
        <v>45580</v>
      </c>
      <c r="F103" s="5">
        <v>944609620</v>
      </c>
      <c r="G103" s="6">
        <v>46300</v>
      </c>
      <c r="H103" s="5">
        <v>2250005170</v>
      </c>
      <c r="I103" s="5">
        <v>40</v>
      </c>
      <c r="J103" s="5">
        <v>29</v>
      </c>
      <c r="K1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03" s="4">
        <f>COUNTIFS(Tabela1[Paciente],Tabela1[[#This Row],[Paciente]],Tabela1[Código_Terapia],Tabela1[[#This Row],[Código_Terapia]])</f>
        <v>3</v>
      </c>
      <c r="M103" s="4">
        <f>Tabela1[[#This Row],[Sessões Autrizadas]]-Tabela1[[#This Row],[Solicitado]]</f>
        <v>-11</v>
      </c>
    </row>
    <row r="104" spans="1:13" hidden="1" x14ac:dyDescent="0.3">
      <c r="A104" s="4">
        <f>INDEX(Tabela2[Id],MATCH(Tabela1[[#This Row],[Carteirinha]],Tabela2[Cart],0))</f>
        <v>2142</v>
      </c>
      <c r="B104" s="5" t="s">
        <v>118</v>
      </c>
      <c r="C104" s="5" t="s">
        <v>119</v>
      </c>
      <c r="D104" s="5">
        <v>57012966</v>
      </c>
      <c r="E104" s="6">
        <v>45580</v>
      </c>
      <c r="F104" s="5">
        <v>944609619</v>
      </c>
      <c r="G104" s="6">
        <v>46780</v>
      </c>
      <c r="H104" s="5">
        <v>2250005111</v>
      </c>
      <c r="I104" s="5">
        <v>40</v>
      </c>
      <c r="J104" s="5">
        <v>21</v>
      </c>
      <c r="K1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04" s="4">
        <f>COUNTIFS(Tabela1[Paciente],Tabela1[[#This Row],[Paciente]],Tabela1[Código_Terapia],Tabela1[[#This Row],[Código_Terapia]])</f>
        <v>3</v>
      </c>
      <c r="M104" s="4">
        <f>Tabela1[[#This Row],[Sessões Autrizadas]]-Tabela1[[#This Row],[Solicitado]]</f>
        <v>-19</v>
      </c>
    </row>
    <row r="105" spans="1:13" hidden="1" x14ac:dyDescent="0.3">
      <c r="A105" s="4">
        <f>INDEX(Tabela2[Id],MATCH(Tabela1[[#This Row],[Carteirinha]],Tabela2[Cart],0))</f>
        <v>2142</v>
      </c>
      <c r="B105" s="5" t="s">
        <v>118</v>
      </c>
      <c r="C105" s="5" t="s">
        <v>119</v>
      </c>
      <c r="D105" s="5">
        <v>56182955</v>
      </c>
      <c r="E105" s="6">
        <v>45547</v>
      </c>
      <c r="F105" s="5">
        <v>943842147</v>
      </c>
      <c r="G105" s="6">
        <v>46507</v>
      </c>
      <c r="H105" s="5">
        <v>50001213</v>
      </c>
      <c r="I105" s="5">
        <v>45</v>
      </c>
      <c r="J105" s="5">
        <v>31</v>
      </c>
      <c r="K1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05" s="4">
        <f>COUNTIFS(Tabela1[Paciente],Tabela1[[#This Row],[Paciente]],Tabela1[Código_Terapia],Tabela1[[#This Row],[Código_Terapia]])</f>
        <v>3</v>
      </c>
      <c r="M105" s="4">
        <f>Tabela1[[#This Row],[Sessões Autrizadas]]-Tabela1[[#This Row],[Solicitado]]</f>
        <v>-14</v>
      </c>
    </row>
    <row r="106" spans="1:13" hidden="1" x14ac:dyDescent="0.3">
      <c r="A106" s="4">
        <f>INDEX(Tabela2[Id],MATCH(Tabela1[[#This Row],[Carteirinha]],Tabela2[Cart],0))</f>
        <v>3935</v>
      </c>
      <c r="B106" s="5" t="s">
        <v>746</v>
      </c>
      <c r="C106" s="5" t="s">
        <v>747</v>
      </c>
      <c r="D106" s="5">
        <v>60166645</v>
      </c>
      <c r="E106" s="6">
        <v>45706</v>
      </c>
      <c r="F106" s="5">
        <v>947520356</v>
      </c>
      <c r="G106" s="6">
        <v>45766</v>
      </c>
      <c r="H106" s="5">
        <v>2250005189</v>
      </c>
      <c r="I106" s="5">
        <v>80</v>
      </c>
      <c r="J106" s="5">
        <v>80</v>
      </c>
      <c r="K1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06" s="4">
        <f>COUNTIFS(Tabela1[Paciente],Tabela1[[#This Row],[Paciente]],Tabela1[Código_Terapia],Tabela1[[#This Row],[Código_Terapia]])</f>
        <v>2</v>
      </c>
      <c r="M106" s="4">
        <f>Tabela1[[#This Row],[Sessões Autrizadas]]-Tabela1[[#This Row],[Solicitado]]</f>
        <v>0</v>
      </c>
    </row>
    <row r="107" spans="1:13" hidden="1" x14ac:dyDescent="0.3">
      <c r="A107" s="4">
        <f>INDEX(Tabela2[Id],MATCH(Tabela1[[#This Row],[Carteirinha]],Tabela2[Cart],0))</f>
        <v>3935</v>
      </c>
      <c r="B107" s="5" t="s">
        <v>746</v>
      </c>
      <c r="C107" s="5" t="s">
        <v>747</v>
      </c>
      <c r="D107" s="5">
        <v>60166644</v>
      </c>
      <c r="E107" s="6">
        <v>45706</v>
      </c>
      <c r="F107" s="5">
        <v>947520355</v>
      </c>
      <c r="G107" s="6">
        <v>46486</v>
      </c>
      <c r="H107" s="5">
        <v>2250005103</v>
      </c>
      <c r="I107" s="5">
        <v>192</v>
      </c>
      <c r="J107" s="5">
        <v>180</v>
      </c>
      <c r="K1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107" s="4">
        <f>COUNTIFS(Tabela1[Paciente],Tabela1[[#This Row],[Paciente]],Tabela1[Código_Terapia],Tabela1[[#This Row],[Código_Terapia]])</f>
        <v>2</v>
      </c>
      <c r="M107" s="4">
        <f>Tabela1[[#This Row],[Sessões Autrizadas]]-Tabela1[[#This Row],[Solicitado]]</f>
        <v>-12</v>
      </c>
    </row>
    <row r="108" spans="1:13" hidden="1" x14ac:dyDescent="0.3">
      <c r="A108" s="4">
        <f>INDEX(Tabela2[Id],MATCH(Tabela1[[#This Row],[Carteirinha]],Tabela2[Cart],0))</f>
        <v>3935</v>
      </c>
      <c r="B108" s="5" t="s">
        <v>746</v>
      </c>
      <c r="C108" s="5" t="s">
        <v>747</v>
      </c>
      <c r="D108" s="5">
        <v>60166643</v>
      </c>
      <c r="E108" s="6">
        <v>45706</v>
      </c>
      <c r="F108" s="5">
        <v>947520354</v>
      </c>
      <c r="G108" s="6">
        <v>46366</v>
      </c>
      <c r="H108" s="5">
        <v>2250005278</v>
      </c>
      <c r="I108" s="5">
        <v>48</v>
      </c>
      <c r="J108" s="5">
        <v>38</v>
      </c>
      <c r="K1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8" s="4">
        <f>COUNTIFS(Tabela1[Paciente],Tabela1[[#This Row],[Paciente]],Tabela1[Código_Terapia],Tabela1[[#This Row],[Código_Terapia]])</f>
        <v>2</v>
      </c>
      <c r="M108" s="4">
        <f>Tabela1[[#This Row],[Sessões Autrizadas]]-Tabela1[[#This Row],[Solicitado]]</f>
        <v>-10</v>
      </c>
    </row>
    <row r="109" spans="1:13" hidden="1" x14ac:dyDescent="0.3">
      <c r="A109" s="4">
        <f>INDEX(Tabela2[Id],MATCH(Tabela1[[#This Row],[Carteirinha]],Tabela2[Cart],0))</f>
        <v>3935</v>
      </c>
      <c r="B109" s="5" t="s">
        <v>746</v>
      </c>
      <c r="C109" s="5" t="s">
        <v>747</v>
      </c>
      <c r="D109" s="5">
        <v>60166642</v>
      </c>
      <c r="E109" s="6">
        <v>45706</v>
      </c>
      <c r="F109" s="5">
        <v>947520353</v>
      </c>
      <c r="G109" s="6">
        <v>45886</v>
      </c>
      <c r="H109" s="5">
        <v>50001213</v>
      </c>
      <c r="I109" s="5">
        <v>32</v>
      </c>
      <c r="J109" s="5">
        <v>30</v>
      </c>
      <c r="K1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9" s="4">
        <f>COUNTIFS(Tabela1[Paciente],Tabela1[[#This Row],[Paciente]],Tabela1[Código_Terapia],Tabela1[[#This Row],[Código_Terapia]])</f>
        <v>2</v>
      </c>
      <c r="M109" s="4">
        <f>Tabela1[[#This Row],[Sessões Autrizadas]]-Tabela1[[#This Row],[Solicitado]]</f>
        <v>-2</v>
      </c>
    </row>
    <row r="110" spans="1:13" hidden="1" x14ac:dyDescent="0.3">
      <c r="A110" s="4">
        <f>INDEX(Tabela2[Id],MATCH(Tabela1[[#This Row],[Carteirinha]],Tabela2[Cart],0))</f>
        <v>3935</v>
      </c>
      <c r="B110" s="5" t="s">
        <v>746</v>
      </c>
      <c r="C110" s="5" t="s">
        <v>747</v>
      </c>
      <c r="D110" s="5">
        <v>60166641</v>
      </c>
      <c r="E110" s="6">
        <v>45706</v>
      </c>
      <c r="F110" s="5">
        <v>947520352</v>
      </c>
      <c r="G110" s="6">
        <v>46426</v>
      </c>
      <c r="H110" s="5">
        <v>50000012</v>
      </c>
      <c r="I110" s="5">
        <v>32</v>
      </c>
      <c r="J110" s="5">
        <v>21</v>
      </c>
      <c r="K1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0" s="4">
        <f>COUNTIFS(Tabela1[Paciente],Tabela1[[#This Row],[Paciente]],Tabela1[Código_Terapia],Tabela1[[#This Row],[Código_Terapia]])</f>
        <v>2</v>
      </c>
      <c r="M110" s="4">
        <f>Tabela1[[#This Row],[Sessões Autrizadas]]-Tabela1[[#This Row],[Solicitado]]</f>
        <v>-11</v>
      </c>
    </row>
    <row r="111" spans="1:13" hidden="1" x14ac:dyDescent="0.3">
      <c r="A111" s="4">
        <f>INDEX(Tabela2[Id],MATCH(Tabela1[[#This Row],[Carteirinha]],Tabela2[Cart],0))</f>
        <v>3935</v>
      </c>
      <c r="B111" s="5" t="s">
        <v>746</v>
      </c>
      <c r="C111" s="5" t="s">
        <v>747</v>
      </c>
      <c r="D111" s="5">
        <v>60166640</v>
      </c>
      <c r="E111" s="6">
        <v>45706</v>
      </c>
      <c r="F111" s="5">
        <v>947520350</v>
      </c>
      <c r="G111" s="6">
        <v>45766</v>
      </c>
      <c r="H111" s="5">
        <v>2250005170</v>
      </c>
      <c r="I111" s="5">
        <v>64</v>
      </c>
      <c r="J111" s="5">
        <v>64</v>
      </c>
      <c r="K1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11" s="4">
        <f>COUNTIFS(Tabela1[Paciente],Tabela1[[#This Row],[Paciente]],Tabela1[Código_Terapia],Tabela1[[#This Row],[Código_Terapia]])</f>
        <v>1</v>
      </c>
      <c r="M111" s="4">
        <f>Tabela1[[#This Row],[Sessões Autrizadas]]-Tabela1[[#This Row],[Solicitado]]</f>
        <v>0</v>
      </c>
    </row>
    <row r="112" spans="1:13" hidden="1" x14ac:dyDescent="0.3">
      <c r="A112" s="4">
        <f>INDEX(Tabela2[Id],MATCH(Tabela1[[#This Row],[Carteirinha]],Tabela2[Cart],0))</f>
        <v>3935</v>
      </c>
      <c r="B112" s="5" t="s">
        <v>746</v>
      </c>
      <c r="C112" s="5" t="s">
        <v>747</v>
      </c>
      <c r="D112" s="5">
        <v>57161448</v>
      </c>
      <c r="E112" s="6">
        <v>45593</v>
      </c>
      <c r="F112" s="5">
        <v>944747554</v>
      </c>
      <c r="G112" s="6">
        <v>46853</v>
      </c>
      <c r="H112" s="5">
        <v>2250005189</v>
      </c>
      <c r="I112" s="5">
        <v>80</v>
      </c>
      <c r="J112" s="5">
        <v>28</v>
      </c>
      <c r="K1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2" s="4">
        <f>COUNTIFS(Tabela1[Paciente],Tabela1[[#This Row],[Paciente]],Tabela1[Código_Terapia],Tabela1[[#This Row],[Código_Terapia]])</f>
        <v>2</v>
      </c>
      <c r="M112" s="4">
        <f>Tabela1[[#This Row],[Sessões Autrizadas]]-Tabela1[[#This Row],[Solicitado]]</f>
        <v>-52</v>
      </c>
    </row>
    <row r="113" spans="1:13" hidden="1" x14ac:dyDescent="0.3">
      <c r="A113" s="4">
        <f>INDEX(Tabela2[Id],MATCH(Tabela1[[#This Row],[Carteirinha]],Tabela2[Cart],0))</f>
        <v>3935</v>
      </c>
      <c r="B113" s="5" t="s">
        <v>746</v>
      </c>
      <c r="C113" s="5" t="s">
        <v>747</v>
      </c>
      <c r="D113" s="5">
        <v>57161447</v>
      </c>
      <c r="E113" s="6">
        <v>45593</v>
      </c>
      <c r="F113" s="5">
        <v>944747553</v>
      </c>
      <c r="G113" s="6">
        <v>47333</v>
      </c>
      <c r="H113" s="5">
        <v>2250005103</v>
      </c>
      <c r="I113" s="5">
        <v>192</v>
      </c>
      <c r="J113" s="5">
        <v>34</v>
      </c>
      <c r="K1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113" s="4">
        <f>COUNTIFS(Tabela1[Paciente],Tabela1[[#This Row],[Paciente]],Tabela1[Código_Terapia],Tabela1[[#This Row],[Código_Terapia]])</f>
        <v>2</v>
      </c>
      <c r="M113" s="4">
        <f>Tabela1[[#This Row],[Sessões Autrizadas]]-Tabela1[[#This Row],[Solicitado]]</f>
        <v>-158</v>
      </c>
    </row>
    <row r="114" spans="1:13" hidden="1" x14ac:dyDescent="0.3">
      <c r="A114" s="4">
        <f>INDEX(Tabela2[Id],MATCH(Tabela1[[#This Row],[Carteirinha]],Tabela2[Cart],0))</f>
        <v>3935</v>
      </c>
      <c r="B114" s="5" t="s">
        <v>746</v>
      </c>
      <c r="C114" s="5" t="s">
        <v>747</v>
      </c>
      <c r="D114" s="5">
        <v>57161446</v>
      </c>
      <c r="E114" s="6">
        <v>45593</v>
      </c>
      <c r="F114" s="5">
        <v>944747552</v>
      </c>
      <c r="G114" s="6">
        <v>46793</v>
      </c>
      <c r="H114" s="5">
        <v>2250005278</v>
      </c>
      <c r="I114" s="5">
        <v>48</v>
      </c>
      <c r="J114" s="5">
        <v>13</v>
      </c>
      <c r="K1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4" s="4">
        <f>COUNTIFS(Tabela1[Paciente],Tabela1[[#This Row],[Paciente]],Tabela1[Código_Terapia],Tabela1[[#This Row],[Código_Terapia]])</f>
        <v>2</v>
      </c>
      <c r="M114" s="4">
        <f>Tabela1[[#This Row],[Sessões Autrizadas]]-Tabela1[[#This Row],[Solicitado]]</f>
        <v>-35</v>
      </c>
    </row>
    <row r="115" spans="1:13" hidden="1" x14ac:dyDescent="0.3">
      <c r="A115" s="4">
        <f>INDEX(Tabela2[Id],MATCH(Tabela1[[#This Row],[Carteirinha]],Tabela2[Cart],0))</f>
        <v>3935</v>
      </c>
      <c r="B115" s="5" t="s">
        <v>746</v>
      </c>
      <c r="C115" s="5" t="s">
        <v>747</v>
      </c>
      <c r="D115" s="5">
        <v>57161445</v>
      </c>
      <c r="E115" s="6">
        <v>45593</v>
      </c>
      <c r="F115" s="5">
        <v>944747550</v>
      </c>
      <c r="G115" s="6">
        <v>46373</v>
      </c>
      <c r="H115" s="5">
        <v>50001213</v>
      </c>
      <c r="I115" s="5">
        <v>32</v>
      </c>
      <c r="J115" s="5">
        <v>4</v>
      </c>
      <c r="K1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5" s="4">
        <f>COUNTIFS(Tabela1[Paciente],Tabela1[[#This Row],[Paciente]],Tabela1[Código_Terapia],Tabela1[[#This Row],[Código_Terapia]])</f>
        <v>2</v>
      </c>
      <c r="M115" s="4">
        <f>Tabela1[[#This Row],[Sessões Autrizadas]]-Tabela1[[#This Row],[Solicitado]]</f>
        <v>-28</v>
      </c>
    </row>
    <row r="116" spans="1:13" hidden="1" x14ac:dyDescent="0.3">
      <c r="A116" s="4">
        <f>INDEX(Tabela2[Id],MATCH(Tabela1[[#This Row],[Carteirinha]],Tabela2[Cart],0))</f>
        <v>3935</v>
      </c>
      <c r="B116" s="5" t="s">
        <v>746</v>
      </c>
      <c r="C116" s="5" t="s">
        <v>747</v>
      </c>
      <c r="D116" s="5">
        <v>57161444</v>
      </c>
      <c r="E116" s="6">
        <v>45593</v>
      </c>
      <c r="F116" s="5">
        <v>944747549</v>
      </c>
      <c r="G116" s="6">
        <v>46433</v>
      </c>
      <c r="H116" s="5">
        <v>50000012</v>
      </c>
      <c r="I116" s="5">
        <v>32</v>
      </c>
      <c r="J116" s="5">
        <v>3</v>
      </c>
      <c r="K1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6" s="4">
        <f>COUNTIFS(Tabela1[Paciente],Tabela1[[#This Row],[Paciente]],Tabela1[Código_Terapia],Tabela1[[#This Row],[Código_Terapia]])</f>
        <v>2</v>
      </c>
      <c r="M116" s="4">
        <f>Tabela1[[#This Row],[Sessões Autrizadas]]-Tabela1[[#This Row],[Solicitado]]</f>
        <v>-29</v>
      </c>
    </row>
    <row r="117" spans="1:13" hidden="1" x14ac:dyDescent="0.3">
      <c r="A117" s="4">
        <f>INDEX(Tabela2[Id],MATCH(Tabela1[[#This Row],[Carteirinha]],Tabela2[Cart],0))</f>
        <v>4259</v>
      </c>
      <c r="B117" s="5" t="s">
        <v>1368</v>
      </c>
      <c r="C117" s="5" t="s">
        <v>1367</v>
      </c>
      <c r="D117" s="5">
        <v>61190201</v>
      </c>
      <c r="E117" s="6">
        <v>45744</v>
      </c>
      <c r="F117" s="5">
        <v>948467753</v>
      </c>
      <c r="G117" s="6">
        <v>45864</v>
      </c>
      <c r="H117" s="5">
        <v>2250005189</v>
      </c>
      <c r="I117" s="5">
        <v>32</v>
      </c>
      <c r="J117" s="5">
        <v>31</v>
      </c>
      <c r="K1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7" s="4">
        <f>COUNTIFS(Tabela1[Paciente],Tabela1[[#This Row],[Paciente]],Tabela1[Código_Terapia],Tabela1[[#This Row],[Código_Terapia]])</f>
        <v>2</v>
      </c>
      <c r="M117" s="4">
        <f>Tabela1[[#This Row],[Sessões Autrizadas]]-Tabela1[[#This Row],[Solicitado]]</f>
        <v>-1</v>
      </c>
    </row>
    <row r="118" spans="1:13" hidden="1" x14ac:dyDescent="0.3">
      <c r="A118" s="4">
        <f>INDEX(Tabela2[Id],MATCH(Tabela1[[#This Row],[Carteirinha]],Tabela2[Cart],0))</f>
        <v>4259</v>
      </c>
      <c r="B118" s="5" t="s">
        <v>1368</v>
      </c>
      <c r="C118" s="5" t="s">
        <v>1367</v>
      </c>
      <c r="D118" s="5">
        <v>61190129</v>
      </c>
      <c r="E118" s="6">
        <v>45744</v>
      </c>
      <c r="F118" s="5">
        <v>948467681</v>
      </c>
      <c r="G118" s="6">
        <v>45864</v>
      </c>
      <c r="H118" s="5">
        <v>2250005103</v>
      </c>
      <c r="I118" s="5">
        <v>64</v>
      </c>
      <c r="J118" s="5">
        <v>63</v>
      </c>
      <c r="K1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18" s="4">
        <f>COUNTIFS(Tabela1[Paciente],Tabela1[[#This Row],[Paciente]],Tabela1[Código_Terapia],Tabela1[[#This Row],[Código_Terapia]])</f>
        <v>2</v>
      </c>
      <c r="M118" s="4">
        <f>Tabela1[[#This Row],[Sessões Autrizadas]]-Tabela1[[#This Row],[Solicitado]]</f>
        <v>-1</v>
      </c>
    </row>
    <row r="119" spans="1:13" hidden="1" x14ac:dyDescent="0.3">
      <c r="A119" s="4">
        <f>INDEX(Tabela2[Id],MATCH(Tabela1[[#This Row],[Carteirinha]],Tabela2[Cart],0))</f>
        <v>4259</v>
      </c>
      <c r="B119" s="5" t="s">
        <v>1368</v>
      </c>
      <c r="C119" s="5" t="s">
        <v>1367</v>
      </c>
      <c r="D119" s="5">
        <v>61190128</v>
      </c>
      <c r="E119" s="6">
        <v>45744</v>
      </c>
      <c r="F119" s="5">
        <v>948467680</v>
      </c>
      <c r="G119" s="6">
        <v>45864</v>
      </c>
      <c r="H119" s="5">
        <v>2250005278</v>
      </c>
      <c r="I119" s="5">
        <v>48</v>
      </c>
      <c r="J119" s="5">
        <v>47</v>
      </c>
      <c r="K1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9" s="4">
        <f>COUNTIFS(Tabela1[Paciente],Tabela1[[#This Row],[Paciente]],Tabela1[Código_Terapia],Tabela1[[#This Row],[Código_Terapia]])</f>
        <v>2</v>
      </c>
      <c r="M119" s="4">
        <f>Tabela1[[#This Row],[Sessões Autrizadas]]-Tabela1[[#This Row],[Solicitado]]</f>
        <v>-1</v>
      </c>
    </row>
    <row r="120" spans="1:13" hidden="1" x14ac:dyDescent="0.3">
      <c r="A120" s="4">
        <f>INDEX(Tabela2[Id],MATCH(Tabela1[[#This Row],[Carteirinha]],Tabela2[Cart],0))</f>
        <v>4259</v>
      </c>
      <c r="B120" s="5" t="s">
        <v>1368</v>
      </c>
      <c r="C120" s="5" t="s">
        <v>1367</v>
      </c>
      <c r="D120" s="5">
        <v>61190127</v>
      </c>
      <c r="E120" s="6">
        <v>45744</v>
      </c>
      <c r="F120" s="5">
        <v>948467679</v>
      </c>
      <c r="G120" s="6">
        <v>45804</v>
      </c>
      <c r="H120" s="5">
        <v>50001213</v>
      </c>
      <c r="I120" s="5">
        <v>32</v>
      </c>
      <c r="J120" s="5">
        <v>32</v>
      </c>
      <c r="K1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0" s="4">
        <f>COUNTIFS(Tabela1[Paciente],Tabela1[[#This Row],[Paciente]],Tabela1[Código_Terapia],Tabela1[[#This Row],[Código_Terapia]])</f>
        <v>2</v>
      </c>
      <c r="M120" s="4">
        <f>Tabela1[[#This Row],[Sessões Autrizadas]]-Tabela1[[#This Row],[Solicitado]]</f>
        <v>0</v>
      </c>
    </row>
    <row r="121" spans="1:13" hidden="1" x14ac:dyDescent="0.3">
      <c r="A121" s="4">
        <f>INDEX(Tabela2[Id],MATCH(Tabela1[[#This Row],[Carteirinha]],Tabela2[Cart],0))</f>
        <v>4259</v>
      </c>
      <c r="B121" s="5" t="s">
        <v>1368</v>
      </c>
      <c r="C121" s="5" t="s">
        <v>1367</v>
      </c>
      <c r="D121" s="5">
        <v>61190126</v>
      </c>
      <c r="E121" s="6">
        <v>45744</v>
      </c>
      <c r="F121" s="5">
        <v>948467677</v>
      </c>
      <c r="G121" s="6">
        <v>45864</v>
      </c>
      <c r="H121" s="5">
        <v>50000012</v>
      </c>
      <c r="I121" s="5">
        <v>48</v>
      </c>
      <c r="J121" s="5">
        <v>47</v>
      </c>
      <c r="K1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1" s="4">
        <f>COUNTIFS(Tabela1[Paciente],Tabela1[[#This Row],[Paciente]],Tabela1[Código_Terapia],Tabela1[[#This Row],[Código_Terapia]])</f>
        <v>2</v>
      </c>
      <c r="M121" s="4">
        <f>Tabela1[[#This Row],[Sessões Autrizadas]]-Tabela1[[#This Row],[Solicitado]]</f>
        <v>-1</v>
      </c>
    </row>
    <row r="122" spans="1:13" hidden="1" x14ac:dyDescent="0.3">
      <c r="A122" s="4">
        <f>INDEX(Tabela2[Id],MATCH(Tabela1[[#This Row],[Carteirinha]],Tabela2[Cart],0))</f>
        <v>4259</v>
      </c>
      <c r="B122" s="5" t="s">
        <v>1368</v>
      </c>
      <c r="C122" s="5" t="s">
        <v>1367</v>
      </c>
      <c r="D122" s="5">
        <v>61190123</v>
      </c>
      <c r="E122" s="6">
        <v>45744</v>
      </c>
      <c r="F122" s="5">
        <v>948467676</v>
      </c>
      <c r="G122" s="6">
        <v>45804</v>
      </c>
      <c r="H122" s="5">
        <v>2250005170</v>
      </c>
      <c r="I122" s="5">
        <v>48</v>
      </c>
      <c r="J122" s="5">
        <v>48</v>
      </c>
      <c r="K1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2" s="4">
        <f>COUNTIFS(Tabela1[Paciente],Tabela1[[#This Row],[Paciente]],Tabela1[Código_Terapia],Tabela1[[#This Row],[Código_Terapia]])</f>
        <v>2</v>
      </c>
      <c r="M122" s="4">
        <f>Tabela1[[#This Row],[Sessões Autrizadas]]-Tabela1[[#This Row],[Solicitado]]</f>
        <v>0</v>
      </c>
    </row>
    <row r="123" spans="1:13" hidden="1" x14ac:dyDescent="0.3">
      <c r="A123" s="4">
        <f>INDEX(Tabela2[Id],MATCH(Tabela1[[#This Row],[Carteirinha]],Tabela2[Cart],0))</f>
        <v>4259</v>
      </c>
      <c r="B123" s="5" t="s">
        <v>1368</v>
      </c>
      <c r="C123" s="5" t="s">
        <v>1367</v>
      </c>
      <c r="D123" s="5">
        <v>56716480</v>
      </c>
      <c r="E123" s="6">
        <v>45570</v>
      </c>
      <c r="F123" s="5">
        <v>944335258</v>
      </c>
      <c r="G123" s="6">
        <v>47610</v>
      </c>
      <c r="H123" s="5">
        <v>2250005189</v>
      </c>
      <c r="I123" s="5">
        <v>50</v>
      </c>
      <c r="J123" s="5">
        <v>18</v>
      </c>
      <c r="K1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123" s="4">
        <f>COUNTIFS(Tabela1[Paciente],Tabela1[[#This Row],[Paciente]],Tabela1[Código_Terapia],Tabela1[[#This Row],[Código_Terapia]])</f>
        <v>2</v>
      </c>
      <c r="M123" s="4">
        <f>Tabela1[[#This Row],[Sessões Autrizadas]]-Tabela1[[#This Row],[Solicitado]]</f>
        <v>-32</v>
      </c>
    </row>
    <row r="124" spans="1:13" hidden="1" x14ac:dyDescent="0.3">
      <c r="A124" s="4">
        <f>INDEX(Tabela2[Id],MATCH(Tabela1[[#This Row],[Carteirinha]],Tabela2[Cart],0))</f>
        <v>4259</v>
      </c>
      <c r="B124" s="5" t="s">
        <v>1368</v>
      </c>
      <c r="C124" s="5" t="s">
        <v>1367</v>
      </c>
      <c r="D124" s="5">
        <v>56716479</v>
      </c>
      <c r="E124" s="6">
        <v>45570</v>
      </c>
      <c r="F124" s="5">
        <v>944335257</v>
      </c>
      <c r="G124" s="6">
        <v>49050</v>
      </c>
      <c r="H124" s="5">
        <v>2250005103</v>
      </c>
      <c r="I124" s="5">
        <v>100</v>
      </c>
      <c r="J124" s="5">
        <v>22</v>
      </c>
      <c r="K1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124" s="4">
        <f>COUNTIFS(Tabela1[Paciente],Tabela1[[#This Row],[Paciente]],Tabela1[Código_Terapia],Tabela1[[#This Row],[Código_Terapia]])</f>
        <v>2</v>
      </c>
      <c r="M124" s="4">
        <f>Tabela1[[#This Row],[Sessões Autrizadas]]-Tabela1[[#This Row],[Solicitado]]</f>
        <v>-78</v>
      </c>
    </row>
    <row r="125" spans="1:13" hidden="1" x14ac:dyDescent="0.3">
      <c r="A125" s="4">
        <f>INDEX(Tabela2[Id],MATCH(Tabela1[[#This Row],[Carteirinha]],Tabela2[Cart],0))</f>
        <v>4259</v>
      </c>
      <c r="B125" s="5" t="s">
        <v>1368</v>
      </c>
      <c r="C125" s="5" t="s">
        <v>1367</v>
      </c>
      <c r="D125" s="5">
        <v>56716478</v>
      </c>
      <c r="E125" s="6">
        <v>45570</v>
      </c>
      <c r="F125" s="5">
        <v>944335256</v>
      </c>
      <c r="G125" s="6">
        <v>48990</v>
      </c>
      <c r="H125" s="5">
        <v>2250005278</v>
      </c>
      <c r="I125" s="5">
        <v>75</v>
      </c>
      <c r="J125" s="5">
        <v>27</v>
      </c>
      <c r="K1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25" s="4">
        <f>COUNTIFS(Tabela1[Paciente],Tabela1[[#This Row],[Paciente]],Tabela1[Código_Terapia],Tabela1[[#This Row],[Código_Terapia]])</f>
        <v>2</v>
      </c>
      <c r="M125" s="4">
        <f>Tabela1[[#This Row],[Sessões Autrizadas]]-Tabela1[[#This Row],[Solicitado]]</f>
        <v>-48</v>
      </c>
    </row>
    <row r="126" spans="1:13" hidden="1" x14ac:dyDescent="0.3">
      <c r="A126" s="4">
        <f>INDEX(Tabela2[Id],MATCH(Tabela1[[#This Row],[Carteirinha]],Tabela2[Cart],0))</f>
        <v>4259</v>
      </c>
      <c r="B126" s="5" t="s">
        <v>1368</v>
      </c>
      <c r="C126" s="5" t="s">
        <v>1367</v>
      </c>
      <c r="D126" s="5">
        <v>56716477</v>
      </c>
      <c r="E126" s="6">
        <v>45570</v>
      </c>
      <c r="F126" s="5">
        <v>944335255</v>
      </c>
      <c r="G126" s="6">
        <v>47370</v>
      </c>
      <c r="H126" s="5">
        <v>50001213</v>
      </c>
      <c r="I126" s="5">
        <v>50</v>
      </c>
      <c r="J126" s="5">
        <v>20</v>
      </c>
      <c r="K1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126" s="4">
        <f>COUNTIFS(Tabela1[Paciente],Tabela1[[#This Row],[Paciente]],Tabela1[Código_Terapia],Tabela1[[#This Row],[Código_Terapia]])</f>
        <v>2</v>
      </c>
      <c r="M126" s="4">
        <f>Tabela1[[#This Row],[Sessões Autrizadas]]-Tabela1[[#This Row],[Solicitado]]</f>
        <v>-30</v>
      </c>
    </row>
    <row r="127" spans="1:13" hidden="1" x14ac:dyDescent="0.3">
      <c r="A127" s="4">
        <f>INDEX(Tabela2[Id],MATCH(Tabela1[[#This Row],[Carteirinha]],Tabela2[Cart],0))</f>
        <v>4259</v>
      </c>
      <c r="B127" s="5" t="s">
        <v>1368</v>
      </c>
      <c r="C127" s="5" t="s">
        <v>1367</v>
      </c>
      <c r="D127" s="5">
        <v>56716476</v>
      </c>
      <c r="E127" s="6">
        <v>45570</v>
      </c>
      <c r="F127" s="5">
        <v>944335254</v>
      </c>
      <c r="G127" s="6">
        <v>48690</v>
      </c>
      <c r="H127" s="5">
        <v>50000012</v>
      </c>
      <c r="I127" s="5">
        <v>75</v>
      </c>
      <c r="J127" s="5">
        <v>26</v>
      </c>
      <c r="K1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27" s="4">
        <f>COUNTIFS(Tabela1[Paciente],Tabela1[[#This Row],[Paciente]],Tabela1[Código_Terapia],Tabela1[[#This Row],[Código_Terapia]])</f>
        <v>2</v>
      </c>
      <c r="M127" s="4">
        <f>Tabela1[[#This Row],[Sessões Autrizadas]]-Tabela1[[#This Row],[Solicitado]]</f>
        <v>-49</v>
      </c>
    </row>
    <row r="128" spans="1:13" hidden="1" x14ac:dyDescent="0.3">
      <c r="A128" s="4">
        <f>INDEX(Tabela2[Id],MATCH(Tabela1[[#This Row],[Carteirinha]],Tabela2[Cart],0))</f>
        <v>4259</v>
      </c>
      <c r="B128" s="5" t="s">
        <v>1368</v>
      </c>
      <c r="C128" s="5" t="s">
        <v>1367</v>
      </c>
      <c r="D128" s="5">
        <v>56716474</v>
      </c>
      <c r="E128" s="6">
        <v>45570</v>
      </c>
      <c r="F128" s="5">
        <v>944335253</v>
      </c>
      <c r="G128" s="6">
        <v>47550</v>
      </c>
      <c r="H128" s="5">
        <v>2250005170</v>
      </c>
      <c r="I128" s="5">
        <v>75</v>
      </c>
      <c r="J128" s="5">
        <v>40</v>
      </c>
      <c r="K1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28" s="4">
        <f>COUNTIFS(Tabela1[Paciente],Tabela1[[#This Row],[Paciente]],Tabela1[Código_Terapia],Tabela1[[#This Row],[Código_Terapia]])</f>
        <v>2</v>
      </c>
      <c r="M128" s="4">
        <f>Tabela1[[#This Row],[Sessões Autrizadas]]-Tabela1[[#This Row],[Solicitado]]</f>
        <v>-35</v>
      </c>
    </row>
    <row r="129" spans="1:13" hidden="1" x14ac:dyDescent="0.3">
      <c r="A129" s="4">
        <f>INDEX(Tabela2[Id],MATCH(Tabela1[[#This Row],[Carteirinha]],Tabela2[Cart],0))</f>
        <v>1871</v>
      </c>
      <c r="B129" s="5" t="s">
        <v>112</v>
      </c>
      <c r="C129" s="5" t="s">
        <v>113</v>
      </c>
      <c r="D129" s="5">
        <v>59947754</v>
      </c>
      <c r="E129" s="6">
        <v>45698</v>
      </c>
      <c r="F129" s="5">
        <v>947316974</v>
      </c>
      <c r="G129" s="6">
        <v>46478</v>
      </c>
      <c r="H129" s="5">
        <v>2250005189</v>
      </c>
      <c r="I129" s="5">
        <v>32</v>
      </c>
      <c r="J129" s="5">
        <v>20</v>
      </c>
      <c r="K1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9" s="4">
        <f>COUNTIFS(Tabela1[Paciente],Tabela1[[#This Row],[Paciente]],Tabela1[Código_Terapia],Tabela1[[#This Row],[Código_Terapia]])</f>
        <v>2</v>
      </c>
      <c r="M129" s="4">
        <f>Tabela1[[#This Row],[Sessões Autrizadas]]-Tabela1[[#This Row],[Solicitado]]</f>
        <v>-12</v>
      </c>
    </row>
    <row r="130" spans="1:13" hidden="1" x14ac:dyDescent="0.3">
      <c r="A130" s="4">
        <f>INDEX(Tabela2[Id],MATCH(Tabela1[[#This Row],[Carteirinha]],Tabela2[Cart],0))</f>
        <v>1871</v>
      </c>
      <c r="B130" s="5" t="s">
        <v>112</v>
      </c>
      <c r="C130" s="5" t="s">
        <v>113</v>
      </c>
      <c r="D130" s="5">
        <v>59947753</v>
      </c>
      <c r="E130" s="6">
        <v>45698</v>
      </c>
      <c r="F130" s="5">
        <v>947316973</v>
      </c>
      <c r="G130" s="6">
        <v>46718</v>
      </c>
      <c r="H130" s="5">
        <v>2250005103</v>
      </c>
      <c r="I130" s="5">
        <v>160</v>
      </c>
      <c r="J130" s="5">
        <v>132</v>
      </c>
      <c r="K1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30" s="4">
        <f>COUNTIFS(Tabela1[Paciente],Tabela1[[#This Row],[Paciente]],Tabela1[Código_Terapia],Tabela1[[#This Row],[Código_Terapia]])</f>
        <v>2</v>
      </c>
      <c r="M130" s="4">
        <f>Tabela1[[#This Row],[Sessões Autrizadas]]-Tabela1[[#This Row],[Solicitado]]</f>
        <v>-28</v>
      </c>
    </row>
    <row r="131" spans="1:13" hidden="1" x14ac:dyDescent="0.3">
      <c r="A131" s="4">
        <f>INDEX(Tabela2[Id],MATCH(Tabela1[[#This Row],[Carteirinha]],Tabela2[Cart],0))</f>
        <v>1871</v>
      </c>
      <c r="B131" s="5" t="s">
        <v>112</v>
      </c>
      <c r="C131" s="5" t="s">
        <v>113</v>
      </c>
      <c r="D131" s="5">
        <v>59947752</v>
      </c>
      <c r="E131" s="6">
        <v>45698</v>
      </c>
      <c r="F131" s="5">
        <v>947316972</v>
      </c>
      <c r="G131" s="6">
        <v>46058</v>
      </c>
      <c r="H131" s="5">
        <v>50001213</v>
      </c>
      <c r="I131" s="5">
        <v>32</v>
      </c>
      <c r="J131" s="5">
        <v>27</v>
      </c>
      <c r="K1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1" s="4">
        <f>COUNTIFS(Tabela1[Paciente],Tabela1[[#This Row],[Paciente]],Tabela1[Código_Terapia],Tabela1[[#This Row],[Código_Terapia]])</f>
        <v>2</v>
      </c>
      <c r="M131" s="4">
        <f>Tabela1[[#This Row],[Sessões Autrizadas]]-Tabela1[[#This Row],[Solicitado]]</f>
        <v>-5</v>
      </c>
    </row>
    <row r="132" spans="1:13" hidden="1" x14ac:dyDescent="0.3">
      <c r="A132" s="4">
        <f>INDEX(Tabela2[Id],MATCH(Tabela1[[#This Row],[Carteirinha]],Tabela2[Cart],0))</f>
        <v>1871</v>
      </c>
      <c r="B132" s="5" t="s">
        <v>112</v>
      </c>
      <c r="C132" s="5" t="s">
        <v>113</v>
      </c>
      <c r="D132" s="5">
        <v>59947751</v>
      </c>
      <c r="E132" s="6">
        <v>45698</v>
      </c>
      <c r="F132" s="5">
        <v>947316971</v>
      </c>
      <c r="G132" s="6">
        <v>46178</v>
      </c>
      <c r="H132" s="5">
        <v>50000012</v>
      </c>
      <c r="I132" s="5">
        <v>32</v>
      </c>
      <c r="J132" s="5">
        <v>25</v>
      </c>
      <c r="K1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2" s="4">
        <f>COUNTIFS(Tabela1[Paciente],Tabela1[[#This Row],[Paciente]],Tabela1[Código_Terapia],Tabela1[[#This Row],[Código_Terapia]])</f>
        <v>2</v>
      </c>
      <c r="M132" s="4">
        <f>Tabela1[[#This Row],[Sessões Autrizadas]]-Tabela1[[#This Row],[Solicitado]]</f>
        <v>-7</v>
      </c>
    </row>
    <row r="133" spans="1:13" hidden="1" x14ac:dyDescent="0.3">
      <c r="A133" s="4">
        <f>INDEX(Tabela2[Id],MATCH(Tabela1[[#This Row],[Carteirinha]],Tabela2[Cart],0))</f>
        <v>1871</v>
      </c>
      <c r="B133" s="5" t="s">
        <v>112</v>
      </c>
      <c r="C133" s="5" t="s">
        <v>113</v>
      </c>
      <c r="D133" s="5">
        <v>59947750</v>
      </c>
      <c r="E133" s="6">
        <v>45698</v>
      </c>
      <c r="F133" s="5">
        <v>947316970</v>
      </c>
      <c r="G133" s="6">
        <v>45758</v>
      </c>
      <c r="H133" s="5">
        <v>2250005170</v>
      </c>
      <c r="I133" s="5">
        <v>32</v>
      </c>
      <c r="J133" s="5">
        <v>32</v>
      </c>
      <c r="K1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3" s="4">
        <f>COUNTIFS(Tabela1[Paciente],Tabela1[[#This Row],[Paciente]],Tabela1[Código_Terapia],Tabela1[[#This Row],[Código_Terapia]])</f>
        <v>1</v>
      </c>
      <c r="M133" s="4">
        <f>Tabela1[[#This Row],[Sessões Autrizadas]]-Tabela1[[#This Row],[Solicitado]]</f>
        <v>0</v>
      </c>
    </row>
    <row r="134" spans="1:13" hidden="1" x14ac:dyDescent="0.3">
      <c r="A134" s="4">
        <f>INDEX(Tabela2[Id],MATCH(Tabela1[[#This Row],[Carteirinha]],Tabela2[Cart],0))</f>
        <v>1871</v>
      </c>
      <c r="B134" s="5" t="s">
        <v>112</v>
      </c>
      <c r="C134" s="5" t="s">
        <v>113</v>
      </c>
      <c r="D134" s="5">
        <v>57689398</v>
      </c>
      <c r="E134" s="6">
        <v>45604</v>
      </c>
      <c r="F134" s="5">
        <v>945232765</v>
      </c>
      <c r="G134" s="6">
        <v>46744</v>
      </c>
      <c r="H134" s="5">
        <v>2250005189</v>
      </c>
      <c r="I134" s="5">
        <v>32</v>
      </c>
      <c r="J134" s="5">
        <v>14</v>
      </c>
      <c r="K1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4" s="4">
        <f>COUNTIFS(Tabela1[Paciente],Tabela1[[#This Row],[Paciente]],Tabela1[Código_Terapia],Tabela1[[#This Row],[Código_Terapia]])</f>
        <v>2</v>
      </c>
      <c r="M134" s="4">
        <f>Tabela1[[#This Row],[Sessões Autrizadas]]-Tabela1[[#This Row],[Solicitado]]</f>
        <v>-18</v>
      </c>
    </row>
    <row r="135" spans="1:13" hidden="1" x14ac:dyDescent="0.3">
      <c r="A135" s="4">
        <f>INDEX(Tabela2[Id],MATCH(Tabela1[[#This Row],[Carteirinha]],Tabela2[Cart],0))</f>
        <v>1871</v>
      </c>
      <c r="B135" s="5" t="s">
        <v>112</v>
      </c>
      <c r="C135" s="5" t="s">
        <v>113</v>
      </c>
      <c r="D135" s="5">
        <v>57689397</v>
      </c>
      <c r="E135" s="6">
        <v>45604</v>
      </c>
      <c r="F135" s="5">
        <v>945232764</v>
      </c>
      <c r="G135" s="6">
        <v>47704</v>
      </c>
      <c r="H135" s="5">
        <v>2250005103</v>
      </c>
      <c r="I135" s="5">
        <v>160</v>
      </c>
      <c r="J135" s="5">
        <v>88</v>
      </c>
      <c r="K1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35" s="4">
        <f>COUNTIFS(Tabela1[Paciente],Tabela1[[#This Row],[Paciente]],Tabela1[Código_Terapia],Tabela1[[#This Row],[Código_Terapia]])</f>
        <v>2</v>
      </c>
      <c r="M135" s="4">
        <f>Tabela1[[#This Row],[Sessões Autrizadas]]-Tabela1[[#This Row],[Solicitado]]</f>
        <v>-72</v>
      </c>
    </row>
    <row r="136" spans="1:13" hidden="1" x14ac:dyDescent="0.3">
      <c r="A136" s="4">
        <f>INDEX(Tabela2[Id],MATCH(Tabela1[[#This Row],[Carteirinha]],Tabela2[Cart],0))</f>
        <v>1871</v>
      </c>
      <c r="B136" s="5" t="s">
        <v>112</v>
      </c>
      <c r="C136" s="5" t="s">
        <v>113</v>
      </c>
      <c r="D136" s="5">
        <v>57689396</v>
      </c>
      <c r="E136" s="6">
        <v>45604</v>
      </c>
      <c r="F136" s="5">
        <v>945232763</v>
      </c>
      <c r="G136" s="6">
        <v>46204</v>
      </c>
      <c r="H136" s="5">
        <v>50001213</v>
      </c>
      <c r="I136" s="5">
        <v>32</v>
      </c>
      <c r="J136" s="5">
        <v>25</v>
      </c>
      <c r="K1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6" s="4">
        <f>COUNTIFS(Tabela1[Paciente],Tabela1[[#This Row],[Paciente]],Tabela1[Código_Terapia],Tabela1[[#This Row],[Código_Terapia]])</f>
        <v>2</v>
      </c>
      <c r="M136" s="4">
        <f>Tabela1[[#This Row],[Sessões Autrizadas]]-Tabela1[[#This Row],[Solicitado]]</f>
        <v>-7</v>
      </c>
    </row>
    <row r="137" spans="1:13" hidden="1" x14ac:dyDescent="0.3">
      <c r="A137" s="4">
        <f>INDEX(Tabela2[Id],MATCH(Tabela1[[#This Row],[Carteirinha]],Tabela2[Cart],0))</f>
        <v>1871</v>
      </c>
      <c r="B137" s="5" t="s">
        <v>112</v>
      </c>
      <c r="C137" s="5" t="s">
        <v>113</v>
      </c>
      <c r="D137" s="5">
        <v>57689395</v>
      </c>
      <c r="E137" s="6">
        <v>45604</v>
      </c>
      <c r="F137" s="5">
        <v>945232762</v>
      </c>
      <c r="G137" s="6">
        <v>46084</v>
      </c>
      <c r="H137" s="5">
        <v>50000012</v>
      </c>
      <c r="I137" s="5">
        <v>32</v>
      </c>
      <c r="J137" s="5">
        <v>24</v>
      </c>
      <c r="K1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7" s="4">
        <f>COUNTIFS(Tabela1[Paciente],Tabela1[[#This Row],[Paciente]],Tabela1[Código_Terapia],Tabela1[[#This Row],[Código_Terapia]])</f>
        <v>2</v>
      </c>
      <c r="M137" s="4">
        <f>Tabela1[[#This Row],[Sessões Autrizadas]]-Tabela1[[#This Row],[Solicitado]]</f>
        <v>-8</v>
      </c>
    </row>
    <row r="138" spans="1:13" hidden="1" x14ac:dyDescent="0.3">
      <c r="A138" s="4">
        <f>INDEX(Tabela2[Id],MATCH(Tabela1[[#This Row],[Carteirinha]],Tabela2[Cart],0))</f>
        <v>976</v>
      </c>
      <c r="B138" s="5" t="s">
        <v>1289</v>
      </c>
      <c r="C138" s="5" t="s">
        <v>1288</v>
      </c>
      <c r="D138" s="5">
        <v>60354717</v>
      </c>
      <c r="E138" s="6">
        <v>45713</v>
      </c>
      <c r="F138" s="5">
        <v>947694992</v>
      </c>
      <c r="G138" s="6">
        <v>46013</v>
      </c>
      <c r="H138" s="5">
        <v>2250005189</v>
      </c>
      <c r="I138" s="5">
        <v>144</v>
      </c>
      <c r="J138" s="5">
        <v>140</v>
      </c>
      <c r="K1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138" s="4">
        <f>COUNTIFS(Tabela1[Paciente],Tabela1[[#This Row],[Paciente]],Tabela1[Código_Terapia],Tabela1[[#This Row],[Código_Terapia]])</f>
        <v>2</v>
      </c>
      <c r="M138" s="4">
        <f>Tabela1[[#This Row],[Sessões Autrizadas]]-Tabela1[[#This Row],[Solicitado]]</f>
        <v>-4</v>
      </c>
    </row>
    <row r="139" spans="1:13" hidden="1" x14ac:dyDescent="0.3">
      <c r="A139" s="4">
        <f>INDEX(Tabela2[Id],MATCH(Tabela1[[#This Row],[Carteirinha]],Tabela2[Cart],0))</f>
        <v>976</v>
      </c>
      <c r="B139" s="5" t="s">
        <v>1289</v>
      </c>
      <c r="C139" s="5" t="s">
        <v>1288</v>
      </c>
      <c r="D139" s="5">
        <v>60354716</v>
      </c>
      <c r="E139" s="6">
        <v>45713</v>
      </c>
      <c r="F139" s="5">
        <v>947694990</v>
      </c>
      <c r="G139" s="6">
        <v>46133</v>
      </c>
      <c r="H139" s="5">
        <v>2250005103</v>
      </c>
      <c r="I139" s="5">
        <v>144</v>
      </c>
      <c r="J139" s="5">
        <v>137</v>
      </c>
      <c r="K1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139" s="4">
        <f>COUNTIFS(Tabela1[Paciente],Tabela1[[#This Row],[Paciente]],Tabela1[Código_Terapia],Tabela1[[#This Row],[Código_Terapia]])</f>
        <v>1</v>
      </c>
      <c r="M139" s="4">
        <f>Tabela1[[#This Row],[Sessões Autrizadas]]-Tabela1[[#This Row],[Solicitado]]</f>
        <v>-7</v>
      </c>
    </row>
    <row r="140" spans="1:13" hidden="1" x14ac:dyDescent="0.3">
      <c r="A140" s="4">
        <f>INDEX(Tabela2[Id],MATCH(Tabela1[[#This Row],[Carteirinha]],Tabela2[Cart],0))</f>
        <v>976</v>
      </c>
      <c r="B140" s="5" t="s">
        <v>1289</v>
      </c>
      <c r="C140" s="5" t="s">
        <v>1288</v>
      </c>
      <c r="D140" s="5">
        <v>60354715</v>
      </c>
      <c r="E140" s="6">
        <v>45713</v>
      </c>
      <c r="F140" s="5">
        <v>947694989</v>
      </c>
      <c r="G140" s="6">
        <v>46433</v>
      </c>
      <c r="H140" s="5">
        <v>2250005278</v>
      </c>
      <c r="I140" s="5">
        <v>144</v>
      </c>
      <c r="J140" s="5">
        <v>128</v>
      </c>
      <c r="K1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140" s="4">
        <f>COUNTIFS(Tabela1[Paciente],Tabela1[[#This Row],[Paciente]],Tabela1[Código_Terapia],Tabela1[[#This Row],[Código_Terapia]])</f>
        <v>2</v>
      </c>
      <c r="M140" s="4">
        <f>Tabela1[[#This Row],[Sessões Autrizadas]]-Tabela1[[#This Row],[Solicitado]]</f>
        <v>-16</v>
      </c>
    </row>
    <row r="141" spans="1:13" hidden="1" x14ac:dyDescent="0.3">
      <c r="A141" s="4">
        <f>INDEX(Tabela2[Id],MATCH(Tabela1[[#This Row],[Carteirinha]],Tabela2[Cart],0))</f>
        <v>976</v>
      </c>
      <c r="B141" s="5" t="s">
        <v>1289</v>
      </c>
      <c r="C141" s="5" t="s">
        <v>1288</v>
      </c>
      <c r="D141" s="5">
        <v>60354714</v>
      </c>
      <c r="E141" s="6">
        <v>45713</v>
      </c>
      <c r="F141" s="5">
        <v>947694987</v>
      </c>
      <c r="G141" s="6">
        <v>45773</v>
      </c>
      <c r="H141" s="5">
        <v>2250005170</v>
      </c>
      <c r="I141" s="5">
        <v>144</v>
      </c>
      <c r="J141" s="5">
        <v>144</v>
      </c>
      <c r="K1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141" s="4">
        <f>COUNTIFS(Tabela1[Paciente],Tabela1[[#This Row],[Paciente]],Tabela1[Código_Terapia],Tabela1[[#This Row],[Código_Terapia]])</f>
        <v>2</v>
      </c>
      <c r="M141" s="4">
        <f>Tabela1[[#This Row],[Sessões Autrizadas]]-Tabela1[[#This Row],[Solicitado]]</f>
        <v>0</v>
      </c>
    </row>
    <row r="142" spans="1:13" hidden="1" x14ac:dyDescent="0.3">
      <c r="A142" s="4">
        <f>INDEX(Tabela2[Id],MATCH(Tabela1[[#This Row],[Carteirinha]],Tabela2[Cart],0))</f>
        <v>976</v>
      </c>
      <c r="B142" s="5" t="s">
        <v>1289</v>
      </c>
      <c r="C142" s="5" t="s">
        <v>1288</v>
      </c>
      <c r="D142" s="5">
        <v>56700175</v>
      </c>
      <c r="E142" s="6">
        <v>45568</v>
      </c>
      <c r="F142" s="5">
        <v>944320175</v>
      </c>
      <c r="G142" s="6">
        <v>46528</v>
      </c>
      <c r="H142" s="5">
        <v>2250005189</v>
      </c>
      <c r="I142" s="5">
        <v>144</v>
      </c>
      <c r="J142" s="5">
        <v>130</v>
      </c>
      <c r="K1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142" s="4">
        <f>COUNTIFS(Tabela1[Paciente],Tabela1[[#This Row],[Paciente]],Tabela1[Código_Terapia],Tabela1[[#This Row],[Código_Terapia]])</f>
        <v>2</v>
      </c>
      <c r="M142" s="4">
        <f>Tabela1[[#This Row],[Sessões Autrizadas]]-Tabela1[[#This Row],[Solicitado]]</f>
        <v>-14</v>
      </c>
    </row>
    <row r="143" spans="1:13" hidden="1" x14ac:dyDescent="0.3">
      <c r="A143" s="4">
        <f>INDEX(Tabela2[Id],MATCH(Tabela1[[#This Row],[Carteirinha]],Tabela2[Cart],0))</f>
        <v>976</v>
      </c>
      <c r="B143" s="5" t="s">
        <v>1289</v>
      </c>
      <c r="C143" s="5" t="s">
        <v>1288</v>
      </c>
      <c r="D143" s="5">
        <v>56700173</v>
      </c>
      <c r="E143" s="6">
        <v>45568</v>
      </c>
      <c r="F143" s="5">
        <v>944320174</v>
      </c>
      <c r="G143" s="6">
        <v>48448</v>
      </c>
      <c r="H143" s="5">
        <v>2250005278</v>
      </c>
      <c r="I143" s="5">
        <v>144</v>
      </c>
      <c r="J143" s="5">
        <v>78</v>
      </c>
      <c r="K1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143" s="4">
        <f>COUNTIFS(Tabela1[Paciente],Tabela1[[#This Row],[Paciente]],Tabela1[Código_Terapia],Tabela1[[#This Row],[Código_Terapia]])</f>
        <v>2</v>
      </c>
      <c r="M143" s="4">
        <f>Tabela1[[#This Row],[Sessões Autrizadas]]-Tabela1[[#This Row],[Solicitado]]</f>
        <v>-66</v>
      </c>
    </row>
    <row r="144" spans="1:13" hidden="1" x14ac:dyDescent="0.3">
      <c r="A144" s="4">
        <f>INDEX(Tabela2[Id],MATCH(Tabela1[[#This Row],[Carteirinha]],Tabela2[Cart],0))</f>
        <v>976</v>
      </c>
      <c r="B144" s="5" t="s">
        <v>1289</v>
      </c>
      <c r="C144" s="5" t="s">
        <v>1288</v>
      </c>
      <c r="D144" s="5">
        <v>56700169</v>
      </c>
      <c r="E144" s="6">
        <v>45568</v>
      </c>
      <c r="F144" s="5">
        <v>944320171</v>
      </c>
      <c r="G144" s="6">
        <v>45808</v>
      </c>
      <c r="H144" s="5">
        <v>2250005170</v>
      </c>
      <c r="I144" s="5">
        <v>144</v>
      </c>
      <c r="J144" s="5">
        <v>141</v>
      </c>
      <c r="K1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144" s="4">
        <f>COUNTIFS(Tabela1[Paciente],Tabela1[[#This Row],[Paciente]],Tabela1[Código_Terapia],Tabela1[[#This Row],[Código_Terapia]])</f>
        <v>2</v>
      </c>
      <c r="M144" s="4">
        <f>Tabela1[[#This Row],[Sessões Autrizadas]]-Tabela1[[#This Row],[Solicitado]]</f>
        <v>-3</v>
      </c>
    </row>
    <row r="145" spans="1:13" hidden="1" x14ac:dyDescent="0.3">
      <c r="A145" s="4">
        <f>INDEX(Tabela2[Id],MATCH(Tabela1[[#This Row],[Carteirinha]],Tabela2[Cart],0))</f>
        <v>3247</v>
      </c>
      <c r="B145" s="5" t="s">
        <v>1150</v>
      </c>
      <c r="C145" s="5" t="s">
        <v>1151</v>
      </c>
      <c r="D145" s="5">
        <v>59499046</v>
      </c>
      <c r="E145" s="6">
        <v>45681</v>
      </c>
      <c r="F145" s="5">
        <v>946901559</v>
      </c>
      <c r="G145" s="6">
        <v>45981</v>
      </c>
      <c r="H145" s="5">
        <v>2250005103</v>
      </c>
      <c r="I145" s="5">
        <v>48</v>
      </c>
      <c r="J145" s="5">
        <v>44</v>
      </c>
      <c r="K1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5" s="4">
        <f>COUNTIFS(Tabela1[Paciente],Tabela1[[#This Row],[Paciente]],Tabela1[Código_Terapia],Tabela1[[#This Row],[Código_Terapia]])</f>
        <v>2</v>
      </c>
      <c r="M145" s="4">
        <f>Tabela1[[#This Row],[Sessões Autrizadas]]-Tabela1[[#This Row],[Solicitado]]</f>
        <v>-4</v>
      </c>
    </row>
    <row r="146" spans="1:13" hidden="1" x14ac:dyDescent="0.3">
      <c r="A146" s="4">
        <f>INDEX(Tabela2[Id],MATCH(Tabela1[[#This Row],[Carteirinha]],Tabela2[Cart],0))</f>
        <v>3247</v>
      </c>
      <c r="B146" s="5" t="s">
        <v>1150</v>
      </c>
      <c r="C146" s="5" t="s">
        <v>1151</v>
      </c>
      <c r="D146" s="5">
        <v>55674761</v>
      </c>
      <c r="E146" s="6">
        <v>45530</v>
      </c>
      <c r="F146" s="5">
        <v>943374561</v>
      </c>
      <c r="G146" s="6">
        <v>46790</v>
      </c>
      <c r="H146" s="5">
        <v>2250005103</v>
      </c>
      <c r="I146" s="5">
        <v>30</v>
      </c>
      <c r="J146" s="5">
        <v>10</v>
      </c>
      <c r="K1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46" s="4">
        <f>COUNTIFS(Tabela1[Paciente],Tabela1[[#This Row],[Paciente]],Tabela1[Código_Terapia],Tabela1[[#This Row],[Código_Terapia]])</f>
        <v>2</v>
      </c>
      <c r="M146" s="4">
        <f>Tabela1[[#This Row],[Sessões Autrizadas]]-Tabela1[[#This Row],[Solicitado]]</f>
        <v>-20</v>
      </c>
    </row>
    <row r="147" spans="1:13" hidden="1" x14ac:dyDescent="0.3">
      <c r="A147" s="4">
        <f>INDEX(Tabela2[Id],MATCH(Tabela1[[#This Row],[Carteirinha]],Tabela2[Cart],0))</f>
        <v>3993</v>
      </c>
      <c r="B147" s="5" t="s">
        <v>811</v>
      </c>
      <c r="C147" s="5" t="s">
        <v>812</v>
      </c>
      <c r="D147" s="5">
        <v>58717114</v>
      </c>
      <c r="E147" s="6">
        <v>45645</v>
      </c>
      <c r="F147" s="5">
        <v>946181369</v>
      </c>
      <c r="G147" s="6">
        <v>46965</v>
      </c>
      <c r="H147" s="5">
        <v>2250005103</v>
      </c>
      <c r="I147" s="5">
        <v>80</v>
      </c>
      <c r="J147" s="5">
        <v>59</v>
      </c>
      <c r="K1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47" s="4">
        <f>COUNTIFS(Tabela1[Paciente],Tabela1[[#This Row],[Paciente]],Tabela1[Código_Terapia],Tabela1[[#This Row],[Código_Terapia]])</f>
        <v>1</v>
      </c>
      <c r="M147" s="4">
        <f>Tabela1[[#This Row],[Sessões Autrizadas]]-Tabela1[[#This Row],[Solicitado]]</f>
        <v>-21</v>
      </c>
    </row>
    <row r="148" spans="1:13" hidden="1" x14ac:dyDescent="0.3">
      <c r="A148" s="4">
        <f>INDEX(Tabela2[Id],MATCH(Tabela1[[#This Row],[Carteirinha]],Tabela2[Cart],0))</f>
        <v>3993</v>
      </c>
      <c r="B148" s="5" t="s">
        <v>811</v>
      </c>
      <c r="C148" s="5" t="s">
        <v>812</v>
      </c>
      <c r="D148" s="5">
        <v>58716827</v>
      </c>
      <c r="E148" s="6">
        <v>45645</v>
      </c>
      <c r="F148" s="5">
        <v>946181115</v>
      </c>
      <c r="G148" s="6">
        <v>46185</v>
      </c>
      <c r="H148" s="5">
        <v>2250005189</v>
      </c>
      <c r="I148" s="5">
        <v>48</v>
      </c>
      <c r="J148" s="5">
        <v>40</v>
      </c>
      <c r="K1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8" s="4">
        <f>COUNTIFS(Tabela1[Paciente],Tabela1[[#This Row],[Paciente]],Tabela1[Código_Terapia],Tabela1[[#This Row],[Código_Terapia]])</f>
        <v>1</v>
      </c>
      <c r="M148" s="4">
        <f>Tabela1[[#This Row],[Sessões Autrizadas]]-Tabela1[[#This Row],[Solicitado]]</f>
        <v>-8</v>
      </c>
    </row>
    <row r="149" spans="1:13" hidden="1" x14ac:dyDescent="0.3">
      <c r="A149" s="4">
        <f>INDEX(Tabela2[Id],MATCH(Tabela1[[#This Row],[Carteirinha]],Tabela2[Cart],0))</f>
        <v>2682</v>
      </c>
      <c r="B149" s="5" t="s">
        <v>769</v>
      </c>
      <c r="C149" s="5" t="s">
        <v>770</v>
      </c>
      <c r="D149" s="5">
        <v>60121627</v>
      </c>
      <c r="E149" s="6">
        <v>45705</v>
      </c>
      <c r="F149" s="5">
        <v>947478311</v>
      </c>
      <c r="G149" s="6">
        <v>46065</v>
      </c>
      <c r="H149" s="5">
        <v>2250005103</v>
      </c>
      <c r="I149" s="5">
        <v>80</v>
      </c>
      <c r="J149" s="5">
        <v>68</v>
      </c>
      <c r="K1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49" s="4">
        <f>COUNTIFS(Tabela1[Paciente],Tabela1[[#This Row],[Paciente]],Tabela1[Código_Terapia],Tabela1[[#This Row],[Código_Terapia]])</f>
        <v>3</v>
      </c>
      <c r="M149" s="4">
        <f>Tabela1[[#This Row],[Sessões Autrizadas]]-Tabela1[[#This Row],[Solicitado]]</f>
        <v>-12</v>
      </c>
    </row>
    <row r="150" spans="1:13" hidden="1" x14ac:dyDescent="0.3">
      <c r="A150" s="4">
        <f>INDEX(Tabela2[Id],MATCH(Tabela1[[#This Row],[Carteirinha]],Tabela2[Cart],0))</f>
        <v>2682</v>
      </c>
      <c r="B150" s="5" t="s">
        <v>769</v>
      </c>
      <c r="C150" s="5" t="s">
        <v>770</v>
      </c>
      <c r="D150" s="5">
        <v>60121626</v>
      </c>
      <c r="E150" s="6">
        <v>45705</v>
      </c>
      <c r="F150" s="5">
        <v>947478310</v>
      </c>
      <c r="G150" s="6">
        <v>46005</v>
      </c>
      <c r="H150" s="5">
        <v>2250005278</v>
      </c>
      <c r="I150" s="5">
        <v>80</v>
      </c>
      <c r="J150" s="5">
        <v>72</v>
      </c>
      <c r="K1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0" s="4">
        <f>COUNTIFS(Tabela1[Paciente],Tabela1[[#This Row],[Paciente]],Tabela1[Código_Terapia],Tabela1[[#This Row],[Código_Terapia]])</f>
        <v>3</v>
      </c>
      <c r="M150" s="4">
        <f>Tabela1[[#This Row],[Sessões Autrizadas]]-Tabela1[[#This Row],[Solicitado]]</f>
        <v>-8</v>
      </c>
    </row>
    <row r="151" spans="1:13" hidden="1" x14ac:dyDescent="0.3">
      <c r="A151" s="4">
        <f>INDEX(Tabela2[Id],MATCH(Tabela1[[#This Row],[Carteirinha]],Tabela2[Cart],0))</f>
        <v>2682</v>
      </c>
      <c r="B151" s="5" t="s">
        <v>769</v>
      </c>
      <c r="C151" s="5" t="s">
        <v>770</v>
      </c>
      <c r="D151" s="5">
        <v>60121625</v>
      </c>
      <c r="E151" s="6">
        <v>45705</v>
      </c>
      <c r="F151" s="5">
        <v>947478309</v>
      </c>
      <c r="G151" s="6">
        <v>46005</v>
      </c>
      <c r="H151" s="5">
        <v>50000012</v>
      </c>
      <c r="I151" s="5">
        <v>80</v>
      </c>
      <c r="J151" s="5">
        <v>76</v>
      </c>
      <c r="K1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1" s="4">
        <f>COUNTIFS(Tabela1[Paciente],Tabela1[[#This Row],[Paciente]],Tabela1[Código_Terapia],Tabela1[[#This Row],[Código_Terapia]])</f>
        <v>2</v>
      </c>
      <c r="M151" s="4">
        <f>Tabela1[[#This Row],[Sessões Autrizadas]]-Tabela1[[#This Row],[Solicitado]]</f>
        <v>-4</v>
      </c>
    </row>
    <row r="152" spans="1:13" hidden="1" x14ac:dyDescent="0.3">
      <c r="A152" s="4">
        <f>INDEX(Tabela2[Id],MATCH(Tabela1[[#This Row],[Carteirinha]],Tabela2[Cart],0))</f>
        <v>2682</v>
      </c>
      <c r="B152" s="5" t="s">
        <v>769</v>
      </c>
      <c r="C152" s="5" t="s">
        <v>770</v>
      </c>
      <c r="D152" s="5">
        <v>60121624</v>
      </c>
      <c r="E152" s="6">
        <v>45705</v>
      </c>
      <c r="F152" s="5">
        <v>947478307</v>
      </c>
      <c r="G152" s="6">
        <v>46065</v>
      </c>
      <c r="H152" s="5">
        <v>2250005170</v>
      </c>
      <c r="I152" s="5">
        <v>80</v>
      </c>
      <c r="J152" s="5">
        <v>75</v>
      </c>
      <c r="K1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2" s="4">
        <f>COUNTIFS(Tabela1[Paciente],Tabela1[[#This Row],[Paciente]],Tabela1[Código_Terapia],Tabela1[[#This Row],[Código_Terapia]])</f>
        <v>3</v>
      </c>
      <c r="M152" s="4">
        <f>Tabela1[[#This Row],[Sessões Autrizadas]]-Tabela1[[#This Row],[Solicitado]]</f>
        <v>-5</v>
      </c>
    </row>
    <row r="153" spans="1:13" hidden="1" x14ac:dyDescent="0.3">
      <c r="A153" s="4">
        <f>INDEX(Tabela2[Id],MATCH(Tabela1[[#This Row],[Carteirinha]],Tabela2[Cart],0))</f>
        <v>2682</v>
      </c>
      <c r="B153" s="5" t="s">
        <v>769</v>
      </c>
      <c r="C153" s="5" t="s">
        <v>770</v>
      </c>
      <c r="D153" s="5">
        <v>58628421</v>
      </c>
      <c r="E153" s="6">
        <v>45642</v>
      </c>
      <c r="F153" s="5">
        <v>946099501</v>
      </c>
      <c r="G153" s="6">
        <v>46422</v>
      </c>
      <c r="H153" s="5">
        <v>2250005189</v>
      </c>
      <c r="I153" s="5">
        <v>80</v>
      </c>
      <c r="J153" s="5">
        <v>68</v>
      </c>
      <c r="K1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3" s="4">
        <f>COUNTIFS(Tabela1[Paciente],Tabela1[[#This Row],[Paciente]],Tabela1[Código_Terapia],Tabela1[[#This Row],[Código_Terapia]])</f>
        <v>2</v>
      </c>
      <c r="M153" s="4">
        <f>Tabela1[[#This Row],[Sessões Autrizadas]]-Tabela1[[#This Row],[Solicitado]]</f>
        <v>-12</v>
      </c>
    </row>
    <row r="154" spans="1:13" hidden="1" x14ac:dyDescent="0.3">
      <c r="A154" s="4">
        <f>INDEX(Tabela2[Id],MATCH(Tabela1[[#This Row],[Carteirinha]],Tabela2[Cart],0))</f>
        <v>2682</v>
      </c>
      <c r="B154" s="5" t="s">
        <v>769</v>
      </c>
      <c r="C154" s="5" t="s">
        <v>770</v>
      </c>
      <c r="D154" s="5">
        <v>58628420</v>
      </c>
      <c r="E154" s="6">
        <v>45653</v>
      </c>
      <c r="F154" s="5">
        <v>946099500</v>
      </c>
      <c r="G154" s="6">
        <v>46253</v>
      </c>
      <c r="H154" s="5">
        <v>2250005103</v>
      </c>
      <c r="I154" s="5">
        <v>80</v>
      </c>
      <c r="J154" s="5">
        <v>28</v>
      </c>
      <c r="K1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4" s="4">
        <f>COUNTIFS(Tabela1[Paciente],Tabela1[[#This Row],[Paciente]],Tabela1[Código_Terapia],Tabela1[[#This Row],[Código_Terapia]])</f>
        <v>3</v>
      </c>
      <c r="M154" s="4">
        <f>Tabela1[[#This Row],[Sessões Autrizadas]]-Tabela1[[#This Row],[Solicitado]]</f>
        <v>-52</v>
      </c>
    </row>
    <row r="155" spans="1:13" hidden="1" x14ac:dyDescent="0.3">
      <c r="A155" s="4">
        <f>INDEX(Tabela2[Id],MATCH(Tabela1[[#This Row],[Carteirinha]],Tabela2[Cart],0))</f>
        <v>2682</v>
      </c>
      <c r="B155" s="5" t="s">
        <v>769</v>
      </c>
      <c r="C155" s="5" t="s">
        <v>770</v>
      </c>
      <c r="D155" s="5">
        <v>58628419</v>
      </c>
      <c r="E155" s="6">
        <v>45653</v>
      </c>
      <c r="F155" s="5">
        <v>946099499</v>
      </c>
      <c r="G155" s="6">
        <v>46133</v>
      </c>
      <c r="H155" s="5">
        <v>2250005278</v>
      </c>
      <c r="I155" s="5">
        <v>80</v>
      </c>
      <c r="J155" s="5">
        <v>23</v>
      </c>
      <c r="K1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5" s="4">
        <f>COUNTIFS(Tabela1[Paciente],Tabela1[[#This Row],[Paciente]],Tabela1[Código_Terapia],Tabela1[[#This Row],[Código_Terapia]])</f>
        <v>3</v>
      </c>
      <c r="M155" s="4">
        <f>Tabela1[[#This Row],[Sessões Autrizadas]]-Tabela1[[#This Row],[Solicitado]]</f>
        <v>-57</v>
      </c>
    </row>
    <row r="156" spans="1:13" hidden="1" x14ac:dyDescent="0.3">
      <c r="A156" s="4">
        <f>INDEX(Tabela2[Id],MATCH(Tabela1[[#This Row],[Carteirinha]],Tabela2[Cart],0))</f>
        <v>2682</v>
      </c>
      <c r="B156" s="5" t="s">
        <v>769</v>
      </c>
      <c r="C156" s="5" t="s">
        <v>770</v>
      </c>
      <c r="D156" s="5">
        <v>58628418</v>
      </c>
      <c r="E156" s="6">
        <v>45653</v>
      </c>
      <c r="F156" s="5">
        <v>946099498</v>
      </c>
      <c r="G156" s="6">
        <v>46013</v>
      </c>
      <c r="H156" s="5">
        <v>50000012</v>
      </c>
      <c r="I156" s="5">
        <v>80</v>
      </c>
      <c r="J156" s="5">
        <v>11</v>
      </c>
      <c r="K1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6" s="4">
        <f>COUNTIFS(Tabela1[Paciente],Tabela1[[#This Row],[Paciente]],Tabela1[Código_Terapia],Tabela1[[#This Row],[Código_Terapia]])</f>
        <v>2</v>
      </c>
      <c r="M156" s="4">
        <f>Tabela1[[#This Row],[Sessões Autrizadas]]-Tabela1[[#This Row],[Solicitado]]</f>
        <v>-69</v>
      </c>
    </row>
    <row r="157" spans="1:13" hidden="1" x14ac:dyDescent="0.3">
      <c r="A157" s="4">
        <f>INDEX(Tabela2[Id],MATCH(Tabela1[[#This Row],[Carteirinha]],Tabela2[Cart],0))</f>
        <v>2682</v>
      </c>
      <c r="B157" s="5" t="s">
        <v>769</v>
      </c>
      <c r="C157" s="5" t="s">
        <v>770</v>
      </c>
      <c r="D157" s="5">
        <v>58628417</v>
      </c>
      <c r="E157" s="6">
        <v>45653</v>
      </c>
      <c r="F157" s="5">
        <v>946099497</v>
      </c>
      <c r="G157" s="6">
        <v>46073</v>
      </c>
      <c r="H157" s="5">
        <v>2250005170</v>
      </c>
      <c r="I157" s="5">
        <v>80</v>
      </c>
      <c r="J157" s="5">
        <v>28</v>
      </c>
      <c r="K1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7" s="4">
        <f>COUNTIFS(Tabela1[Paciente],Tabela1[[#This Row],[Paciente]],Tabela1[Código_Terapia],Tabela1[[#This Row],[Código_Terapia]])</f>
        <v>3</v>
      </c>
      <c r="M157" s="4">
        <f>Tabela1[[#This Row],[Sessões Autrizadas]]-Tabela1[[#This Row],[Solicitado]]</f>
        <v>-52</v>
      </c>
    </row>
    <row r="158" spans="1:13" hidden="1" x14ac:dyDescent="0.3">
      <c r="A158" s="4">
        <f>INDEX(Tabela2[Id],MATCH(Tabela1[[#This Row],[Carteirinha]],Tabela2[Cart],0))</f>
        <v>2682</v>
      </c>
      <c r="B158" s="5" t="s">
        <v>769</v>
      </c>
      <c r="C158" s="5" t="s">
        <v>770</v>
      </c>
      <c r="D158" s="5">
        <v>57779015</v>
      </c>
      <c r="E158" s="6">
        <v>45624</v>
      </c>
      <c r="F158" s="5">
        <v>945315230</v>
      </c>
      <c r="G158" s="6">
        <v>45804</v>
      </c>
      <c r="H158" s="5">
        <v>2250005189</v>
      </c>
      <c r="I158" s="5">
        <v>128</v>
      </c>
      <c r="J158" s="5">
        <v>14</v>
      </c>
      <c r="K1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58" s="4">
        <f>COUNTIFS(Tabela1[Paciente],Tabela1[[#This Row],[Paciente]],Tabela1[Código_Terapia],Tabela1[[#This Row],[Código_Terapia]])</f>
        <v>2</v>
      </c>
      <c r="M158" s="4">
        <f>Tabela1[[#This Row],[Sessões Autrizadas]]-Tabela1[[#This Row],[Solicitado]]</f>
        <v>-114</v>
      </c>
    </row>
    <row r="159" spans="1:13" hidden="1" x14ac:dyDescent="0.3">
      <c r="A159" s="4">
        <f>INDEX(Tabela2[Id],MATCH(Tabela1[[#This Row],[Carteirinha]],Tabela2[Cart],0))</f>
        <v>2682</v>
      </c>
      <c r="B159" s="5" t="s">
        <v>769</v>
      </c>
      <c r="C159" s="5" t="s">
        <v>770</v>
      </c>
      <c r="D159" s="5">
        <v>57779014</v>
      </c>
      <c r="E159" s="6">
        <v>45624</v>
      </c>
      <c r="F159" s="5">
        <v>945315229</v>
      </c>
      <c r="G159" s="6">
        <v>46044</v>
      </c>
      <c r="H159" s="5">
        <v>2250005103</v>
      </c>
      <c r="I159" s="5">
        <v>128</v>
      </c>
      <c r="J159" s="5">
        <v>10</v>
      </c>
      <c r="K1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59" s="4">
        <f>COUNTIFS(Tabela1[Paciente],Tabela1[[#This Row],[Paciente]],Tabela1[Código_Terapia],Tabela1[[#This Row],[Código_Terapia]])</f>
        <v>3</v>
      </c>
      <c r="M159" s="4">
        <f>Tabela1[[#This Row],[Sessões Autrizadas]]-Tabela1[[#This Row],[Solicitado]]</f>
        <v>-118</v>
      </c>
    </row>
    <row r="160" spans="1:13" hidden="1" x14ac:dyDescent="0.3">
      <c r="A160" s="4">
        <f>INDEX(Tabela2[Id],MATCH(Tabela1[[#This Row],[Carteirinha]],Tabela2[Cart],0))</f>
        <v>2682</v>
      </c>
      <c r="B160" s="5" t="s">
        <v>769</v>
      </c>
      <c r="C160" s="5" t="s">
        <v>770</v>
      </c>
      <c r="D160" s="5">
        <v>57779013</v>
      </c>
      <c r="E160" s="6">
        <v>45624</v>
      </c>
      <c r="F160" s="5">
        <v>945315228</v>
      </c>
      <c r="G160" s="6">
        <v>46044</v>
      </c>
      <c r="H160" s="5">
        <v>2250005278</v>
      </c>
      <c r="I160" s="5">
        <v>80</v>
      </c>
      <c r="J160" s="5">
        <v>24</v>
      </c>
      <c r="K1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0" s="4">
        <f>COUNTIFS(Tabela1[Paciente],Tabela1[[#This Row],[Paciente]],Tabela1[Código_Terapia],Tabela1[[#This Row],[Código_Terapia]])</f>
        <v>3</v>
      </c>
      <c r="M160" s="4">
        <f>Tabela1[[#This Row],[Sessões Autrizadas]]-Tabela1[[#This Row],[Solicitado]]</f>
        <v>-56</v>
      </c>
    </row>
    <row r="161" spans="1:13" hidden="1" x14ac:dyDescent="0.3">
      <c r="A161" s="4">
        <f>INDEX(Tabela2[Id],MATCH(Tabela1[[#This Row],[Carteirinha]],Tabela2[Cart],0))</f>
        <v>2682</v>
      </c>
      <c r="B161" s="5" t="s">
        <v>769</v>
      </c>
      <c r="C161" s="5" t="s">
        <v>770</v>
      </c>
      <c r="D161" s="5">
        <v>57779011</v>
      </c>
      <c r="E161" s="6">
        <v>45624</v>
      </c>
      <c r="F161" s="5">
        <v>945315226</v>
      </c>
      <c r="G161" s="6">
        <v>45864</v>
      </c>
      <c r="H161" s="5">
        <v>2250005170</v>
      </c>
      <c r="I161" s="5">
        <v>128</v>
      </c>
      <c r="J161" s="5">
        <v>13</v>
      </c>
      <c r="K1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61" s="4">
        <f>COUNTIFS(Tabela1[Paciente],Tabela1[[#This Row],[Paciente]],Tabela1[Código_Terapia],Tabela1[[#This Row],[Código_Terapia]])</f>
        <v>3</v>
      </c>
      <c r="M161" s="4">
        <f>Tabela1[[#This Row],[Sessões Autrizadas]]-Tabela1[[#This Row],[Solicitado]]</f>
        <v>-115</v>
      </c>
    </row>
    <row r="162" spans="1:13" hidden="1" x14ac:dyDescent="0.3">
      <c r="A162" s="4">
        <f>INDEX(Tabela2[Id],MATCH(Tabela1[[#This Row],[Carteirinha]],Tabela2[Cart],0))</f>
        <v>4208</v>
      </c>
      <c r="B162" s="5" t="s">
        <v>394</v>
      </c>
      <c r="C162" s="5" t="s">
        <v>395</v>
      </c>
      <c r="D162" s="5">
        <v>59064545</v>
      </c>
      <c r="E162" s="6">
        <v>45666</v>
      </c>
      <c r="F162" s="5">
        <v>946498861</v>
      </c>
      <c r="G162" s="6">
        <v>46806</v>
      </c>
      <c r="H162" s="5">
        <v>50000012</v>
      </c>
      <c r="I162" s="5">
        <v>80</v>
      </c>
      <c r="J162" s="5">
        <v>51</v>
      </c>
      <c r="K1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2" s="4">
        <f>COUNTIFS(Tabela1[Paciente],Tabela1[[#This Row],[Paciente]],Tabela1[Código_Terapia],Tabela1[[#This Row],[Código_Terapia]])</f>
        <v>2</v>
      </c>
      <c r="M162" s="4">
        <f>Tabela1[[#This Row],[Sessões Autrizadas]]-Tabela1[[#This Row],[Solicitado]]</f>
        <v>-29</v>
      </c>
    </row>
    <row r="163" spans="1:13" hidden="1" x14ac:dyDescent="0.3">
      <c r="A163" s="4">
        <f>INDEX(Tabela2[Id],MATCH(Tabela1[[#This Row],[Carteirinha]],Tabela2[Cart],0))</f>
        <v>4208</v>
      </c>
      <c r="B163" s="5" t="s">
        <v>394</v>
      </c>
      <c r="C163" s="5" t="s">
        <v>395</v>
      </c>
      <c r="D163" s="5">
        <v>59064200</v>
      </c>
      <c r="E163" s="6">
        <v>45666</v>
      </c>
      <c r="F163" s="5">
        <v>946498546</v>
      </c>
      <c r="G163" s="6">
        <v>46866</v>
      </c>
      <c r="H163" s="5">
        <v>2250005189</v>
      </c>
      <c r="I163" s="5">
        <v>80</v>
      </c>
      <c r="J163" s="5">
        <v>61</v>
      </c>
      <c r="K1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3" s="4">
        <f>COUNTIFS(Tabela1[Paciente],Tabela1[[#This Row],[Paciente]],Tabela1[Código_Terapia],Tabela1[[#This Row],[Código_Terapia]])</f>
        <v>2</v>
      </c>
      <c r="M163" s="4">
        <f>Tabela1[[#This Row],[Sessões Autrizadas]]-Tabela1[[#This Row],[Solicitado]]</f>
        <v>-19</v>
      </c>
    </row>
    <row r="164" spans="1:13" hidden="1" x14ac:dyDescent="0.3">
      <c r="A164" s="4">
        <f>INDEX(Tabela2[Id],MATCH(Tabela1[[#This Row],[Carteirinha]],Tabela2[Cart],0))</f>
        <v>4208</v>
      </c>
      <c r="B164" s="5" t="s">
        <v>394</v>
      </c>
      <c r="C164" s="5" t="s">
        <v>395</v>
      </c>
      <c r="D164" s="5">
        <v>59064199</v>
      </c>
      <c r="E164" s="6">
        <v>45666</v>
      </c>
      <c r="F164" s="5">
        <v>946498544</v>
      </c>
      <c r="G164" s="6">
        <v>46026</v>
      </c>
      <c r="H164" s="5">
        <v>2250005103</v>
      </c>
      <c r="I164" s="5">
        <v>32</v>
      </c>
      <c r="J164" s="5">
        <v>27</v>
      </c>
      <c r="K1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4" s="4">
        <f>COUNTIFS(Tabela1[Paciente],Tabela1[[#This Row],[Paciente]],Tabela1[Código_Terapia],Tabela1[[#This Row],[Código_Terapia]])</f>
        <v>1</v>
      </c>
      <c r="M164" s="4">
        <f>Tabela1[[#This Row],[Sessões Autrizadas]]-Tabela1[[#This Row],[Solicitado]]</f>
        <v>-5</v>
      </c>
    </row>
    <row r="165" spans="1:13" hidden="1" x14ac:dyDescent="0.3">
      <c r="A165" s="4">
        <f>INDEX(Tabela2[Id],MATCH(Tabela1[[#This Row],[Carteirinha]],Tabela2[Cart],0))</f>
        <v>4208</v>
      </c>
      <c r="B165" s="5" t="s">
        <v>394</v>
      </c>
      <c r="C165" s="5" t="s">
        <v>395</v>
      </c>
      <c r="D165" s="5">
        <v>56300868</v>
      </c>
      <c r="E165" s="6">
        <v>45553</v>
      </c>
      <c r="F165" s="5">
        <v>943950892</v>
      </c>
      <c r="G165" s="6">
        <v>46813</v>
      </c>
      <c r="H165" s="5">
        <v>2250005189</v>
      </c>
      <c r="I165" s="5">
        <v>75</v>
      </c>
      <c r="J165" s="5">
        <v>57</v>
      </c>
      <c r="K1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65" s="4">
        <f>COUNTIFS(Tabela1[Paciente],Tabela1[[#This Row],[Paciente]],Tabela1[Código_Terapia],Tabela1[[#This Row],[Código_Terapia]])</f>
        <v>2</v>
      </c>
      <c r="M165" s="4">
        <f>Tabela1[[#This Row],[Sessões Autrizadas]]-Tabela1[[#This Row],[Solicitado]]</f>
        <v>-18</v>
      </c>
    </row>
    <row r="166" spans="1:13" hidden="1" x14ac:dyDescent="0.3">
      <c r="A166" s="4">
        <f>INDEX(Tabela2[Id],MATCH(Tabela1[[#This Row],[Carteirinha]],Tabela2[Cart],0))</f>
        <v>4208</v>
      </c>
      <c r="B166" s="5" t="s">
        <v>394</v>
      </c>
      <c r="C166" s="5" t="s">
        <v>395</v>
      </c>
      <c r="D166" s="5">
        <v>56300867</v>
      </c>
      <c r="E166" s="6">
        <v>45553</v>
      </c>
      <c r="F166" s="5">
        <v>943950891</v>
      </c>
      <c r="G166" s="6">
        <v>46993</v>
      </c>
      <c r="H166" s="5">
        <v>50000012</v>
      </c>
      <c r="I166" s="5">
        <v>75</v>
      </c>
      <c r="J166" s="5">
        <v>46</v>
      </c>
      <c r="K1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66" s="4">
        <f>COUNTIFS(Tabela1[Paciente],Tabela1[[#This Row],[Paciente]],Tabela1[Código_Terapia],Tabela1[[#This Row],[Código_Terapia]])</f>
        <v>2</v>
      </c>
      <c r="M166" s="4">
        <f>Tabela1[[#This Row],[Sessões Autrizadas]]-Tabela1[[#This Row],[Solicitado]]</f>
        <v>-29</v>
      </c>
    </row>
    <row r="167" spans="1:13" hidden="1" x14ac:dyDescent="0.3">
      <c r="A167" s="4">
        <f>INDEX(Tabela2[Id],MATCH(Tabela1[[#This Row],[Carteirinha]],Tabela2[Cart],0))</f>
        <v>1393</v>
      </c>
      <c r="B167" s="5" t="s">
        <v>452</v>
      </c>
      <c r="C167" s="5" t="s">
        <v>453</v>
      </c>
      <c r="D167" s="5">
        <v>57520833</v>
      </c>
      <c r="E167" s="6">
        <v>45600</v>
      </c>
      <c r="F167" s="5">
        <v>945078830</v>
      </c>
      <c r="G167" s="6">
        <v>47520</v>
      </c>
      <c r="H167" s="5">
        <v>2250005189</v>
      </c>
      <c r="I167" s="5">
        <v>48</v>
      </c>
      <c r="J167" s="5">
        <v>19</v>
      </c>
      <c r="K1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7" s="4">
        <f>COUNTIFS(Tabela1[Paciente],Tabela1[[#This Row],[Paciente]],Tabela1[Código_Terapia],Tabela1[[#This Row],[Código_Terapia]])</f>
        <v>1</v>
      </c>
      <c r="M167" s="4">
        <f>Tabela1[[#This Row],[Sessões Autrizadas]]-Tabela1[[#This Row],[Solicitado]]</f>
        <v>-29</v>
      </c>
    </row>
    <row r="168" spans="1:13" hidden="1" x14ac:dyDescent="0.3">
      <c r="A168" s="4">
        <f>INDEX(Tabela2[Id],MATCH(Tabela1[[#This Row],[Carteirinha]],Tabela2[Cart],0))</f>
        <v>1393</v>
      </c>
      <c r="B168" s="5" t="s">
        <v>452</v>
      </c>
      <c r="C168" s="5" t="s">
        <v>453</v>
      </c>
      <c r="D168" s="5">
        <v>57520832</v>
      </c>
      <c r="E168" s="6">
        <v>45600</v>
      </c>
      <c r="F168" s="5">
        <v>945078827</v>
      </c>
      <c r="G168" s="6">
        <v>47220</v>
      </c>
      <c r="H168" s="5">
        <v>2250005103</v>
      </c>
      <c r="I168" s="5">
        <v>96</v>
      </c>
      <c r="J168" s="5">
        <v>73</v>
      </c>
      <c r="K1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68" s="4">
        <f>COUNTIFS(Tabela1[Paciente],Tabela1[[#This Row],[Paciente]],Tabela1[Código_Terapia],Tabela1[[#This Row],[Código_Terapia]])</f>
        <v>1</v>
      </c>
      <c r="M168" s="4">
        <f>Tabela1[[#This Row],[Sessões Autrizadas]]-Tabela1[[#This Row],[Solicitado]]</f>
        <v>-23</v>
      </c>
    </row>
    <row r="169" spans="1:13" hidden="1" x14ac:dyDescent="0.3">
      <c r="A169" s="4">
        <f>INDEX(Tabela2[Id],MATCH(Tabela1[[#This Row],[Carteirinha]],Tabela2[Cart],0))</f>
        <v>1393</v>
      </c>
      <c r="B169" s="5" t="s">
        <v>452</v>
      </c>
      <c r="C169" s="5" t="s">
        <v>453</v>
      </c>
      <c r="D169" s="5">
        <v>57520831</v>
      </c>
      <c r="E169" s="6">
        <v>45600</v>
      </c>
      <c r="F169" s="5">
        <v>945078826</v>
      </c>
      <c r="G169" s="6">
        <v>47520</v>
      </c>
      <c r="H169" s="5">
        <v>2250005278</v>
      </c>
      <c r="I169" s="5">
        <v>48</v>
      </c>
      <c r="J169" s="5">
        <v>18</v>
      </c>
      <c r="K1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9" s="4">
        <f>COUNTIFS(Tabela1[Paciente],Tabela1[[#This Row],[Paciente]],Tabela1[Código_Terapia],Tabela1[[#This Row],[Código_Terapia]])</f>
        <v>1</v>
      </c>
      <c r="M169" s="4">
        <f>Tabela1[[#This Row],[Sessões Autrizadas]]-Tabela1[[#This Row],[Solicitado]]</f>
        <v>-30</v>
      </c>
    </row>
    <row r="170" spans="1:13" hidden="1" x14ac:dyDescent="0.3">
      <c r="A170" s="4">
        <f>INDEX(Tabela2[Id],MATCH(Tabela1[[#This Row],[Carteirinha]],Tabela2[Cart],0))</f>
        <v>1393</v>
      </c>
      <c r="B170" s="5" t="s">
        <v>452</v>
      </c>
      <c r="C170" s="5" t="s">
        <v>453</v>
      </c>
      <c r="D170" s="5">
        <v>57520830</v>
      </c>
      <c r="E170" s="6">
        <v>45600</v>
      </c>
      <c r="F170" s="5">
        <v>945078825</v>
      </c>
      <c r="G170" s="6">
        <v>46380</v>
      </c>
      <c r="H170" s="5">
        <v>50001213</v>
      </c>
      <c r="I170" s="5">
        <v>40</v>
      </c>
      <c r="J170" s="5">
        <v>28</v>
      </c>
      <c r="K1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70" s="4">
        <f>COUNTIFS(Tabela1[Paciente],Tabela1[[#This Row],[Paciente]],Tabela1[Código_Terapia],Tabela1[[#This Row],[Código_Terapia]])</f>
        <v>1</v>
      </c>
      <c r="M170" s="4">
        <f>Tabela1[[#This Row],[Sessões Autrizadas]]-Tabela1[[#This Row],[Solicitado]]</f>
        <v>-12</v>
      </c>
    </row>
    <row r="171" spans="1:13" hidden="1" x14ac:dyDescent="0.3">
      <c r="A171" s="4">
        <f>INDEX(Tabela2[Id],MATCH(Tabela1[[#This Row],[Carteirinha]],Tabela2[Cart],0))</f>
        <v>1393</v>
      </c>
      <c r="B171" s="5" t="s">
        <v>452</v>
      </c>
      <c r="C171" s="5" t="s">
        <v>453</v>
      </c>
      <c r="D171" s="5">
        <v>57520829</v>
      </c>
      <c r="E171" s="6">
        <v>45600</v>
      </c>
      <c r="F171" s="5">
        <v>945078824</v>
      </c>
      <c r="G171" s="6">
        <v>46500</v>
      </c>
      <c r="H171" s="5">
        <v>2250005170</v>
      </c>
      <c r="I171" s="5">
        <v>32</v>
      </c>
      <c r="J171" s="5">
        <v>18</v>
      </c>
      <c r="K1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1" s="4">
        <f>COUNTIFS(Tabela1[Paciente],Tabela1[[#This Row],[Paciente]],Tabela1[Código_Terapia],Tabela1[[#This Row],[Código_Terapia]])</f>
        <v>1</v>
      </c>
      <c r="M171" s="4">
        <f>Tabela1[[#This Row],[Sessões Autrizadas]]-Tabela1[[#This Row],[Solicitado]]</f>
        <v>-14</v>
      </c>
    </row>
    <row r="172" spans="1:13" hidden="1" x14ac:dyDescent="0.3">
      <c r="A172" s="4">
        <f>INDEX(Tabela2[Id],MATCH(Tabela1[[#This Row],[Carteirinha]],Tabela2[Cart],0))</f>
        <v>1393</v>
      </c>
      <c r="B172" s="5" t="s">
        <v>452</v>
      </c>
      <c r="C172" s="5" t="s">
        <v>453</v>
      </c>
      <c r="D172" s="5">
        <v>57520827</v>
      </c>
      <c r="E172" s="6">
        <v>45600</v>
      </c>
      <c r="F172" s="5">
        <v>945078823</v>
      </c>
      <c r="G172" s="6">
        <v>47760</v>
      </c>
      <c r="H172" s="5">
        <v>2250005111</v>
      </c>
      <c r="I172" s="5">
        <v>48</v>
      </c>
      <c r="J172" s="5">
        <v>14</v>
      </c>
      <c r="K1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2" s="4">
        <f>COUNTIFS(Tabela1[Paciente],Tabela1[[#This Row],[Paciente]],Tabela1[Código_Terapia],Tabela1[[#This Row],[Código_Terapia]])</f>
        <v>1</v>
      </c>
      <c r="M172" s="4">
        <f>Tabela1[[#This Row],[Sessões Autrizadas]]-Tabela1[[#This Row],[Solicitado]]</f>
        <v>-34</v>
      </c>
    </row>
    <row r="173" spans="1:13" hidden="1" x14ac:dyDescent="0.3">
      <c r="A173" s="4">
        <f>INDEX(Tabela2[Id],MATCH(Tabela1[[#This Row],[Carteirinha]],Tabela2[Cart],0))</f>
        <v>3995</v>
      </c>
      <c r="B173" s="5" t="s">
        <v>354</v>
      </c>
      <c r="C173" s="5" t="s">
        <v>355</v>
      </c>
      <c r="D173" s="5">
        <v>61170178</v>
      </c>
      <c r="E173" s="6">
        <v>45743</v>
      </c>
      <c r="F173" s="5">
        <v>948449146</v>
      </c>
      <c r="G173" s="6">
        <v>45923</v>
      </c>
      <c r="H173" s="5">
        <v>2250005103</v>
      </c>
      <c r="I173" s="5">
        <v>32</v>
      </c>
      <c r="J173" s="5">
        <v>30</v>
      </c>
      <c r="K1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3" s="4">
        <f>COUNTIFS(Tabela1[Paciente],Tabela1[[#This Row],[Paciente]],Tabela1[Código_Terapia],Tabela1[[#This Row],[Código_Terapia]])</f>
        <v>2</v>
      </c>
      <c r="M173" s="4">
        <f>Tabela1[[#This Row],[Sessões Autrizadas]]-Tabela1[[#This Row],[Solicitado]]</f>
        <v>-2</v>
      </c>
    </row>
    <row r="174" spans="1:13" hidden="1" x14ac:dyDescent="0.3">
      <c r="A174" s="4">
        <f>INDEX(Tabela2[Id],MATCH(Tabela1[[#This Row],[Carteirinha]],Tabela2[Cart],0))</f>
        <v>3995</v>
      </c>
      <c r="B174" s="5" t="s">
        <v>354</v>
      </c>
      <c r="C174" s="5" t="s">
        <v>355</v>
      </c>
      <c r="D174" s="5">
        <v>61170177</v>
      </c>
      <c r="E174" s="6">
        <v>45743</v>
      </c>
      <c r="F174" s="5">
        <v>948449145</v>
      </c>
      <c r="G174" s="6">
        <v>45923</v>
      </c>
      <c r="H174" s="5">
        <v>2250005278</v>
      </c>
      <c r="I174" s="5">
        <v>32</v>
      </c>
      <c r="J174" s="5">
        <v>30</v>
      </c>
      <c r="K1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4" s="4">
        <f>COUNTIFS(Tabela1[Paciente],Tabela1[[#This Row],[Paciente]],Tabela1[Código_Terapia],Tabela1[[#This Row],[Código_Terapia]])</f>
        <v>3</v>
      </c>
      <c r="M174" s="4">
        <f>Tabela1[[#This Row],[Sessões Autrizadas]]-Tabela1[[#This Row],[Solicitado]]</f>
        <v>-2</v>
      </c>
    </row>
    <row r="175" spans="1:13" hidden="1" x14ac:dyDescent="0.3">
      <c r="A175" s="4">
        <f>INDEX(Tabela2[Id],MATCH(Tabela1[[#This Row],[Carteirinha]],Tabela2[Cart],0))</f>
        <v>3995</v>
      </c>
      <c r="B175" s="5" t="s">
        <v>354</v>
      </c>
      <c r="C175" s="5" t="s">
        <v>355</v>
      </c>
      <c r="D175" s="5">
        <v>61170176</v>
      </c>
      <c r="E175" s="6">
        <v>45743</v>
      </c>
      <c r="F175" s="5">
        <v>948449144</v>
      </c>
      <c r="G175" s="6">
        <v>45803</v>
      </c>
      <c r="H175" s="5">
        <v>50000012</v>
      </c>
      <c r="I175" s="5">
        <v>32</v>
      </c>
      <c r="J175" s="5">
        <v>32</v>
      </c>
      <c r="K1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5" s="4">
        <f>COUNTIFS(Tabela1[Paciente],Tabela1[[#This Row],[Paciente]],Tabela1[Código_Terapia],Tabela1[[#This Row],[Código_Terapia]])</f>
        <v>3</v>
      </c>
      <c r="M175" s="4">
        <f>Tabela1[[#This Row],[Sessões Autrizadas]]-Tabela1[[#This Row],[Solicitado]]</f>
        <v>0</v>
      </c>
    </row>
    <row r="176" spans="1:13" hidden="1" x14ac:dyDescent="0.3">
      <c r="A176" s="4">
        <f>INDEX(Tabela2[Id],MATCH(Tabela1[[#This Row],[Carteirinha]],Tabela2[Cart],0))</f>
        <v>3995</v>
      </c>
      <c r="B176" s="5" t="s">
        <v>354</v>
      </c>
      <c r="C176" s="5" t="s">
        <v>355</v>
      </c>
      <c r="D176" s="5">
        <v>61170175</v>
      </c>
      <c r="E176" s="6">
        <v>45743</v>
      </c>
      <c r="F176" s="5">
        <v>948449143</v>
      </c>
      <c r="G176" s="6">
        <v>45803</v>
      </c>
      <c r="H176" s="5">
        <v>2250005170</v>
      </c>
      <c r="I176" s="5">
        <v>32</v>
      </c>
      <c r="J176" s="5">
        <v>32</v>
      </c>
      <c r="K1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6" s="4">
        <f>COUNTIFS(Tabela1[Paciente],Tabela1[[#This Row],[Paciente]],Tabela1[Código_Terapia],Tabela1[[#This Row],[Código_Terapia]])</f>
        <v>2</v>
      </c>
      <c r="M176" s="4">
        <f>Tabela1[[#This Row],[Sessões Autrizadas]]-Tabela1[[#This Row],[Solicitado]]</f>
        <v>0</v>
      </c>
    </row>
    <row r="177" spans="1:13" hidden="1" x14ac:dyDescent="0.3">
      <c r="A177" s="4">
        <f>INDEX(Tabela2[Id],MATCH(Tabela1[[#This Row],[Carteirinha]],Tabela2[Cart],0))</f>
        <v>3995</v>
      </c>
      <c r="B177" s="5" t="s">
        <v>354</v>
      </c>
      <c r="C177" s="5" t="s">
        <v>355</v>
      </c>
      <c r="D177" s="5">
        <v>60874357</v>
      </c>
      <c r="E177" s="6">
        <v>45734</v>
      </c>
      <c r="F177" s="5">
        <v>948175388</v>
      </c>
      <c r="G177" s="6">
        <v>46034</v>
      </c>
      <c r="H177" s="5">
        <v>2250005278</v>
      </c>
      <c r="I177" s="5">
        <v>32</v>
      </c>
      <c r="J177" s="5">
        <v>29</v>
      </c>
      <c r="K1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7" s="4">
        <f>COUNTIFS(Tabela1[Paciente],Tabela1[[#This Row],[Paciente]],Tabela1[Código_Terapia],Tabela1[[#This Row],[Código_Terapia]])</f>
        <v>3</v>
      </c>
      <c r="M177" s="4">
        <f>Tabela1[[#This Row],[Sessões Autrizadas]]-Tabela1[[#This Row],[Solicitado]]</f>
        <v>-3</v>
      </c>
    </row>
    <row r="178" spans="1:13" hidden="1" x14ac:dyDescent="0.3">
      <c r="A178" s="4">
        <f>INDEX(Tabela2[Id],MATCH(Tabela1[[#This Row],[Carteirinha]],Tabela2[Cart],0))</f>
        <v>3995</v>
      </c>
      <c r="B178" s="5" t="s">
        <v>354</v>
      </c>
      <c r="C178" s="5" t="s">
        <v>355</v>
      </c>
      <c r="D178" s="5">
        <v>60874356</v>
      </c>
      <c r="E178" s="6">
        <v>45734</v>
      </c>
      <c r="F178" s="5">
        <v>948175387</v>
      </c>
      <c r="G178" s="6">
        <v>46034</v>
      </c>
      <c r="H178" s="5">
        <v>50000012</v>
      </c>
      <c r="I178" s="5">
        <v>32</v>
      </c>
      <c r="J178" s="5">
        <v>28</v>
      </c>
      <c r="K1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8" s="4">
        <f>COUNTIFS(Tabela1[Paciente],Tabela1[[#This Row],[Paciente]],Tabela1[Código_Terapia],Tabela1[[#This Row],[Código_Terapia]])</f>
        <v>3</v>
      </c>
      <c r="M178" s="4">
        <f>Tabela1[[#This Row],[Sessões Autrizadas]]-Tabela1[[#This Row],[Solicitado]]</f>
        <v>-4</v>
      </c>
    </row>
    <row r="179" spans="1:13" hidden="1" x14ac:dyDescent="0.3">
      <c r="A179" s="4">
        <f>INDEX(Tabela2[Id],MATCH(Tabela1[[#This Row],[Carteirinha]],Tabela2[Cart],0))</f>
        <v>3995</v>
      </c>
      <c r="B179" s="5" t="s">
        <v>354</v>
      </c>
      <c r="C179" s="5" t="s">
        <v>355</v>
      </c>
      <c r="D179" s="5">
        <v>57748704</v>
      </c>
      <c r="E179" s="6">
        <v>45608</v>
      </c>
      <c r="F179" s="5">
        <v>945287232</v>
      </c>
      <c r="G179" s="6">
        <v>47228</v>
      </c>
      <c r="H179" s="5">
        <v>2250005103</v>
      </c>
      <c r="I179" s="5">
        <v>32</v>
      </c>
      <c r="J179" s="5">
        <v>7</v>
      </c>
      <c r="K1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9" s="4">
        <f>COUNTIFS(Tabela1[Paciente],Tabela1[[#This Row],[Paciente]],Tabela1[Código_Terapia],Tabela1[[#This Row],[Código_Terapia]])</f>
        <v>2</v>
      </c>
      <c r="M179" s="4">
        <f>Tabela1[[#This Row],[Sessões Autrizadas]]-Tabela1[[#This Row],[Solicitado]]</f>
        <v>-25</v>
      </c>
    </row>
    <row r="180" spans="1:13" hidden="1" x14ac:dyDescent="0.3">
      <c r="A180" s="4">
        <f>INDEX(Tabela2[Id],MATCH(Tabela1[[#This Row],[Carteirinha]],Tabela2[Cart],0))</f>
        <v>3995</v>
      </c>
      <c r="B180" s="5" t="s">
        <v>354</v>
      </c>
      <c r="C180" s="5" t="s">
        <v>355</v>
      </c>
      <c r="D180" s="5">
        <v>57748703</v>
      </c>
      <c r="E180" s="6">
        <v>45608</v>
      </c>
      <c r="F180" s="5">
        <v>945287231</v>
      </c>
      <c r="G180" s="6">
        <v>47348</v>
      </c>
      <c r="H180" s="5">
        <v>2250005278</v>
      </c>
      <c r="I180" s="5">
        <v>32</v>
      </c>
      <c r="J180" s="5">
        <v>3</v>
      </c>
      <c r="K1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0" s="4">
        <f>COUNTIFS(Tabela1[Paciente],Tabela1[[#This Row],[Paciente]],Tabela1[Código_Terapia],Tabela1[[#This Row],[Código_Terapia]])</f>
        <v>3</v>
      </c>
      <c r="M180" s="4">
        <f>Tabela1[[#This Row],[Sessões Autrizadas]]-Tabela1[[#This Row],[Solicitado]]</f>
        <v>-29</v>
      </c>
    </row>
    <row r="181" spans="1:13" hidden="1" x14ac:dyDescent="0.3">
      <c r="A181" s="4">
        <f>INDEX(Tabela2[Id],MATCH(Tabela1[[#This Row],[Carteirinha]],Tabela2[Cart],0))</f>
        <v>3995</v>
      </c>
      <c r="B181" s="5" t="s">
        <v>354</v>
      </c>
      <c r="C181" s="5" t="s">
        <v>355</v>
      </c>
      <c r="D181" s="5">
        <v>57748702</v>
      </c>
      <c r="E181" s="6">
        <v>45608</v>
      </c>
      <c r="F181" s="5">
        <v>945287230</v>
      </c>
      <c r="G181" s="6">
        <v>46448</v>
      </c>
      <c r="H181" s="5">
        <v>50001213</v>
      </c>
      <c r="I181" s="5">
        <v>32</v>
      </c>
      <c r="J181" s="5">
        <v>19</v>
      </c>
      <c r="K1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1" s="4">
        <f>COUNTIFS(Tabela1[Paciente],Tabela1[[#This Row],[Paciente]],Tabela1[Código_Terapia],Tabela1[[#This Row],[Código_Terapia]])</f>
        <v>1</v>
      </c>
      <c r="M181" s="4">
        <f>Tabela1[[#This Row],[Sessões Autrizadas]]-Tabela1[[#This Row],[Solicitado]]</f>
        <v>-13</v>
      </c>
    </row>
    <row r="182" spans="1:13" hidden="1" x14ac:dyDescent="0.3">
      <c r="A182" s="4">
        <f>INDEX(Tabela2[Id],MATCH(Tabela1[[#This Row],[Carteirinha]],Tabela2[Cart],0))</f>
        <v>3995</v>
      </c>
      <c r="B182" s="5" t="s">
        <v>354</v>
      </c>
      <c r="C182" s="5" t="s">
        <v>355</v>
      </c>
      <c r="D182" s="5">
        <v>57748701</v>
      </c>
      <c r="E182" s="6">
        <v>45608</v>
      </c>
      <c r="F182" s="5">
        <v>945287229</v>
      </c>
      <c r="G182" s="6">
        <v>47168</v>
      </c>
      <c r="H182" s="5">
        <v>50000012</v>
      </c>
      <c r="I182" s="5">
        <v>32</v>
      </c>
      <c r="J182" s="5">
        <v>6</v>
      </c>
      <c r="K1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2" s="4">
        <f>COUNTIFS(Tabela1[Paciente],Tabela1[[#This Row],[Paciente]],Tabela1[Código_Terapia],Tabela1[[#This Row],[Código_Terapia]])</f>
        <v>3</v>
      </c>
      <c r="M182" s="4">
        <f>Tabela1[[#This Row],[Sessões Autrizadas]]-Tabela1[[#This Row],[Solicitado]]</f>
        <v>-26</v>
      </c>
    </row>
    <row r="183" spans="1:13" hidden="1" x14ac:dyDescent="0.3">
      <c r="A183" s="4">
        <f>INDEX(Tabela2[Id],MATCH(Tabela1[[#This Row],[Carteirinha]],Tabela2[Cart],0))</f>
        <v>3995</v>
      </c>
      <c r="B183" s="5" t="s">
        <v>354</v>
      </c>
      <c r="C183" s="5" t="s">
        <v>355</v>
      </c>
      <c r="D183" s="5">
        <v>57748700</v>
      </c>
      <c r="E183" s="6">
        <v>45608</v>
      </c>
      <c r="F183" s="5">
        <v>945287228</v>
      </c>
      <c r="G183" s="6">
        <v>45908</v>
      </c>
      <c r="H183" s="5">
        <v>2250005170</v>
      </c>
      <c r="I183" s="5">
        <v>32</v>
      </c>
      <c r="J183" s="5">
        <v>28</v>
      </c>
      <c r="K1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3" s="4">
        <f>COUNTIFS(Tabela1[Paciente],Tabela1[[#This Row],[Paciente]],Tabela1[Código_Terapia],Tabela1[[#This Row],[Código_Terapia]])</f>
        <v>2</v>
      </c>
      <c r="M183" s="4">
        <f>Tabela1[[#This Row],[Sessões Autrizadas]]-Tabela1[[#This Row],[Solicitado]]</f>
        <v>-4</v>
      </c>
    </row>
    <row r="184" spans="1:13" hidden="1" x14ac:dyDescent="0.3">
      <c r="A184" s="4">
        <f>INDEX(Tabela2[Id],MATCH(Tabela1[[#This Row],[Carteirinha]],Tabela2[Cart],0))</f>
        <v>3995</v>
      </c>
      <c r="B184" s="5" t="s">
        <v>354</v>
      </c>
      <c r="C184" s="5" t="s">
        <v>355</v>
      </c>
      <c r="D184" s="5">
        <v>57537799</v>
      </c>
      <c r="E184" s="6">
        <v>45600</v>
      </c>
      <c r="F184" s="5">
        <v>945093985</v>
      </c>
      <c r="G184" s="6">
        <v>47700</v>
      </c>
      <c r="H184" s="5">
        <v>2250005111</v>
      </c>
      <c r="I184" s="5">
        <v>48</v>
      </c>
      <c r="J184" s="5">
        <v>6</v>
      </c>
      <c r="K1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84" s="4">
        <f>COUNTIFS(Tabela1[Paciente],Tabela1[[#This Row],[Paciente]],Tabela1[Código_Terapia],Tabela1[[#This Row],[Código_Terapia]])</f>
        <v>1</v>
      </c>
      <c r="M184" s="4">
        <f>Tabela1[[#This Row],[Sessões Autrizadas]]-Tabela1[[#This Row],[Solicitado]]</f>
        <v>-42</v>
      </c>
    </row>
    <row r="185" spans="1:13" hidden="1" x14ac:dyDescent="0.3">
      <c r="A185" s="4">
        <f>INDEX(Tabela2[Id],MATCH(Tabela1[[#This Row],[Carteirinha]],Tabela2[Cart],0))</f>
        <v>1455</v>
      </c>
      <c r="B185" s="5" t="s">
        <v>333</v>
      </c>
      <c r="C185" s="5" t="s">
        <v>334</v>
      </c>
      <c r="D185" s="5">
        <v>60185864</v>
      </c>
      <c r="E185" s="6">
        <v>45744</v>
      </c>
      <c r="F185" s="5">
        <v>947538235</v>
      </c>
      <c r="G185" s="6">
        <v>45804</v>
      </c>
      <c r="H185" s="5">
        <v>2250005189</v>
      </c>
      <c r="I185" s="5">
        <v>152</v>
      </c>
      <c r="J185" s="5">
        <v>152</v>
      </c>
      <c r="K1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9.5</v>
      </c>
      <c r="L185" s="4">
        <f>COUNTIFS(Tabela1[Paciente],Tabela1[[#This Row],[Paciente]],Tabela1[Código_Terapia],Tabela1[[#This Row],[Código_Terapia]])</f>
        <v>1</v>
      </c>
      <c r="M185" s="4">
        <f>Tabela1[[#This Row],[Sessões Autrizadas]]-Tabela1[[#This Row],[Solicitado]]</f>
        <v>0</v>
      </c>
    </row>
    <row r="186" spans="1:13" hidden="1" x14ac:dyDescent="0.3">
      <c r="A186" s="4">
        <f>INDEX(Tabela2[Id],MATCH(Tabela1[[#This Row],[Carteirinha]],Tabela2[Cart],0))</f>
        <v>1455</v>
      </c>
      <c r="B186" s="5" t="s">
        <v>333</v>
      </c>
      <c r="C186" s="5" t="s">
        <v>334</v>
      </c>
      <c r="D186" s="5">
        <v>60185863</v>
      </c>
      <c r="E186" s="6">
        <v>45706</v>
      </c>
      <c r="F186" s="5">
        <v>947538234</v>
      </c>
      <c r="G186" s="6">
        <v>46246</v>
      </c>
      <c r="H186" s="5">
        <v>2250005103</v>
      </c>
      <c r="I186" s="5">
        <v>152</v>
      </c>
      <c r="J186" s="5">
        <v>144</v>
      </c>
      <c r="K1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9.5</v>
      </c>
      <c r="L186" s="4">
        <f>COUNTIFS(Tabela1[Paciente],Tabela1[[#This Row],[Paciente]],Tabela1[Código_Terapia],Tabela1[[#This Row],[Código_Terapia]])</f>
        <v>2</v>
      </c>
      <c r="M186" s="4">
        <f>Tabela1[[#This Row],[Sessões Autrizadas]]-Tabela1[[#This Row],[Solicitado]]</f>
        <v>-8</v>
      </c>
    </row>
    <row r="187" spans="1:13" hidden="1" x14ac:dyDescent="0.3">
      <c r="A187" s="4">
        <f>INDEX(Tabela2[Id],MATCH(Tabela1[[#This Row],[Carteirinha]],Tabela2[Cart],0))</f>
        <v>1455</v>
      </c>
      <c r="B187" s="5" t="s">
        <v>333</v>
      </c>
      <c r="C187" s="5" t="s">
        <v>334</v>
      </c>
      <c r="D187" s="5">
        <v>60185862</v>
      </c>
      <c r="E187" s="6">
        <v>45706</v>
      </c>
      <c r="F187" s="5">
        <v>947538233</v>
      </c>
      <c r="G187" s="6">
        <v>46366</v>
      </c>
      <c r="H187" s="5">
        <v>2250005278</v>
      </c>
      <c r="I187" s="5">
        <v>96</v>
      </c>
      <c r="J187" s="5">
        <v>71</v>
      </c>
      <c r="K1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87" s="4">
        <f>COUNTIFS(Tabela1[Paciente],Tabela1[[#This Row],[Paciente]],Tabela1[Código_Terapia],Tabela1[[#This Row],[Código_Terapia]])</f>
        <v>3</v>
      </c>
      <c r="M187" s="4">
        <f>Tabela1[[#This Row],[Sessões Autrizadas]]-Tabela1[[#This Row],[Solicitado]]</f>
        <v>-25</v>
      </c>
    </row>
    <row r="188" spans="1:13" hidden="1" x14ac:dyDescent="0.3">
      <c r="A188" s="4">
        <f>INDEX(Tabela2[Id],MATCH(Tabela1[[#This Row],[Carteirinha]],Tabela2[Cart],0))</f>
        <v>1455</v>
      </c>
      <c r="B188" s="5" t="s">
        <v>333</v>
      </c>
      <c r="C188" s="5" t="s">
        <v>334</v>
      </c>
      <c r="D188" s="5">
        <v>60185861</v>
      </c>
      <c r="E188" s="6">
        <v>45706</v>
      </c>
      <c r="F188" s="5">
        <v>947538232</v>
      </c>
      <c r="G188" s="6">
        <v>46006</v>
      </c>
      <c r="H188" s="5">
        <v>50001213</v>
      </c>
      <c r="I188" s="5">
        <v>32</v>
      </c>
      <c r="J188" s="5">
        <v>28</v>
      </c>
      <c r="K1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8" s="4">
        <f>COUNTIFS(Tabela1[Paciente],Tabela1[[#This Row],[Paciente]],Tabela1[Código_Terapia],Tabela1[[#This Row],[Código_Terapia]])</f>
        <v>3</v>
      </c>
      <c r="M188" s="4">
        <f>Tabela1[[#This Row],[Sessões Autrizadas]]-Tabela1[[#This Row],[Solicitado]]</f>
        <v>-4</v>
      </c>
    </row>
    <row r="189" spans="1:13" hidden="1" x14ac:dyDescent="0.3">
      <c r="A189" s="4">
        <f>INDEX(Tabela2[Id],MATCH(Tabela1[[#This Row],[Carteirinha]],Tabela2[Cart],0))</f>
        <v>1455</v>
      </c>
      <c r="B189" s="5" t="s">
        <v>333</v>
      </c>
      <c r="C189" s="5" t="s">
        <v>334</v>
      </c>
      <c r="D189" s="5">
        <v>60185858</v>
      </c>
      <c r="E189" s="6">
        <v>45744</v>
      </c>
      <c r="F189" s="5">
        <v>947538231</v>
      </c>
      <c r="G189" s="6">
        <v>45804</v>
      </c>
      <c r="H189" s="5">
        <v>2250005170</v>
      </c>
      <c r="I189" s="5">
        <v>32</v>
      </c>
      <c r="J189" s="5">
        <v>32</v>
      </c>
      <c r="K1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9" s="4">
        <f>COUNTIFS(Tabela1[Paciente],Tabela1[[#This Row],[Paciente]],Tabela1[Código_Terapia],Tabela1[[#This Row],[Código_Terapia]])</f>
        <v>1</v>
      </c>
      <c r="M189" s="4">
        <f>Tabela1[[#This Row],[Sessões Autrizadas]]-Tabela1[[#This Row],[Solicitado]]</f>
        <v>0</v>
      </c>
    </row>
    <row r="190" spans="1:13" hidden="1" x14ac:dyDescent="0.3">
      <c r="A190" s="4">
        <f>INDEX(Tabela2[Id],MATCH(Tabela1[[#This Row],[Carteirinha]],Tabela2[Cart],0))</f>
        <v>1455</v>
      </c>
      <c r="B190" s="5" t="s">
        <v>333</v>
      </c>
      <c r="C190" s="5" t="s">
        <v>334</v>
      </c>
      <c r="D190" s="5">
        <v>57745746</v>
      </c>
      <c r="E190" s="6">
        <v>45623</v>
      </c>
      <c r="F190" s="5">
        <v>945284513</v>
      </c>
      <c r="G190" s="6">
        <v>46583</v>
      </c>
      <c r="H190" s="5">
        <v>2250005103</v>
      </c>
      <c r="I190" s="5">
        <v>38</v>
      </c>
      <c r="J190" s="5">
        <v>16</v>
      </c>
      <c r="K1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2.375</v>
      </c>
      <c r="L190" s="4">
        <f>COUNTIFS(Tabela1[Paciente],Tabela1[[#This Row],[Paciente]],Tabela1[Código_Terapia],Tabela1[[#This Row],[Código_Terapia]])</f>
        <v>2</v>
      </c>
      <c r="M190" s="4">
        <f>Tabela1[[#This Row],[Sessões Autrizadas]]-Tabela1[[#This Row],[Solicitado]]</f>
        <v>-22</v>
      </c>
    </row>
    <row r="191" spans="1:13" hidden="1" x14ac:dyDescent="0.3">
      <c r="A191" s="4">
        <f>INDEX(Tabela2[Id],MATCH(Tabela1[[#This Row],[Carteirinha]],Tabela2[Cart],0))</f>
        <v>1455</v>
      </c>
      <c r="B191" s="5" t="s">
        <v>333</v>
      </c>
      <c r="C191" s="5" t="s">
        <v>334</v>
      </c>
      <c r="D191" s="5">
        <v>57745745</v>
      </c>
      <c r="E191" s="6">
        <v>45623</v>
      </c>
      <c r="F191" s="5">
        <v>945284512</v>
      </c>
      <c r="G191" s="6">
        <v>45983</v>
      </c>
      <c r="H191" s="5">
        <v>2250005278</v>
      </c>
      <c r="I191" s="5">
        <v>96</v>
      </c>
      <c r="J191" s="5">
        <v>38</v>
      </c>
      <c r="K1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91" s="4">
        <f>COUNTIFS(Tabela1[Paciente],Tabela1[[#This Row],[Paciente]],Tabela1[Código_Terapia],Tabela1[[#This Row],[Código_Terapia]])</f>
        <v>3</v>
      </c>
      <c r="M191" s="4">
        <f>Tabela1[[#This Row],[Sessões Autrizadas]]-Tabela1[[#This Row],[Solicitado]]</f>
        <v>-58</v>
      </c>
    </row>
    <row r="192" spans="1:13" hidden="1" x14ac:dyDescent="0.3">
      <c r="A192" s="4">
        <f>INDEX(Tabela2[Id],MATCH(Tabela1[[#This Row],[Carteirinha]],Tabela2[Cart],0))</f>
        <v>1455</v>
      </c>
      <c r="B192" s="5" t="s">
        <v>333</v>
      </c>
      <c r="C192" s="5" t="s">
        <v>334</v>
      </c>
      <c r="D192" s="5">
        <v>57745744</v>
      </c>
      <c r="E192" s="6">
        <v>45623</v>
      </c>
      <c r="F192" s="5">
        <v>945284511</v>
      </c>
      <c r="G192" s="6">
        <v>45923</v>
      </c>
      <c r="H192" s="5">
        <v>50001213</v>
      </c>
      <c r="I192" s="5">
        <v>32</v>
      </c>
      <c r="J192" s="5">
        <v>12</v>
      </c>
      <c r="K1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2" s="4">
        <f>COUNTIFS(Tabela1[Paciente],Tabela1[[#This Row],[Paciente]],Tabela1[Código_Terapia],Tabela1[[#This Row],[Código_Terapia]])</f>
        <v>3</v>
      </c>
      <c r="M192" s="4">
        <f>Tabela1[[#This Row],[Sessões Autrizadas]]-Tabela1[[#This Row],[Solicitado]]</f>
        <v>-20</v>
      </c>
    </row>
    <row r="193" spans="1:13" hidden="1" x14ac:dyDescent="0.3">
      <c r="A193" s="4">
        <f>INDEX(Tabela2[Id],MATCH(Tabela1[[#This Row],[Carteirinha]],Tabela2[Cart],0))</f>
        <v>1455</v>
      </c>
      <c r="B193" s="5" t="s">
        <v>333</v>
      </c>
      <c r="C193" s="5" t="s">
        <v>334</v>
      </c>
      <c r="D193" s="5">
        <v>57031734</v>
      </c>
      <c r="E193" s="6">
        <v>45580</v>
      </c>
      <c r="F193" s="5">
        <v>944627074</v>
      </c>
      <c r="G193" s="6">
        <v>47020</v>
      </c>
      <c r="H193" s="5">
        <v>2250005278</v>
      </c>
      <c r="I193" s="5">
        <v>120</v>
      </c>
      <c r="J193" s="5">
        <v>70</v>
      </c>
      <c r="K1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7.5</v>
      </c>
      <c r="L193" s="4">
        <f>COUNTIFS(Tabela1[Paciente],Tabela1[[#This Row],[Paciente]],Tabela1[Código_Terapia],Tabela1[[#This Row],[Código_Terapia]])</f>
        <v>3</v>
      </c>
      <c r="M193" s="4">
        <f>Tabela1[[#This Row],[Sessões Autrizadas]]-Tabela1[[#This Row],[Solicitado]]</f>
        <v>-50</v>
      </c>
    </row>
    <row r="194" spans="1:13" hidden="1" x14ac:dyDescent="0.3">
      <c r="A194" s="4">
        <f>INDEX(Tabela2[Id],MATCH(Tabela1[[#This Row],[Carteirinha]],Tabela2[Cart],0))</f>
        <v>1455</v>
      </c>
      <c r="B194" s="5" t="s">
        <v>333</v>
      </c>
      <c r="C194" s="5" t="s">
        <v>334</v>
      </c>
      <c r="D194" s="5">
        <v>57031733</v>
      </c>
      <c r="E194" s="6">
        <v>45580</v>
      </c>
      <c r="F194" s="5">
        <v>944627073</v>
      </c>
      <c r="G194" s="6">
        <v>46120</v>
      </c>
      <c r="H194" s="5">
        <v>50001213</v>
      </c>
      <c r="I194" s="5">
        <v>40</v>
      </c>
      <c r="J194" s="5">
        <v>32</v>
      </c>
      <c r="K1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94" s="4">
        <f>COUNTIFS(Tabela1[Paciente],Tabela1[[#This Row],[Paciente]],Tabela1[Código_Terapia],Tabela1[[#This Row],[Código_Terapia]])</f>
        <v>3</v>
      </c>
      <c r="M194" s="4">
        <f>Tabela1[[#This Row],[Sessões Autrizadas]]-Tabela1[[#This Row],[Solicitado]]</f>
        <v>-8</v>
      </c>
    </row>
    <row r="195" spans="1:13" hidden="1" x14ac:dyDescent="0.3">
      <c r="A195" s="4">
        <f>INDEX(Tabela2[Id],MATCH(Tabela1[[#This Row],[Carteirinha]],Tabela2[Cart],0))</f>
        <v>2999</v>
      </c>
      <c r="B195" s="5" t="s">
        <v>383</v>
      </c>
      <c r="C195" s="5" t="s">
        <v>384</v>
      </c>
      <c r="D195" s="5">
        <v>58872705</v>
      </c>
      <c r="E195" s="6">
        <v>45659</v>
      </c>
      <c r="F195" s="5">
        <v>946321465</v>
      </c>
      <c r="G195" s="6">
        <v>46259</v>
      </c>
      <c r="H195" s="5">
        <v>2250005189</v>
      </c>
      <c r="I195" s="5">
        <v>32</v>
      </c>
      <c r="J195" s="5">
        <v>23</v>
      </c>
      <c r="K1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5" s="4">
        <f>COUNTIFS(Tabela1[Paciente],Tabela1[[#This Row],[Paciente]],Tabela1[Código_Terapia],Tabela1[[#This Row],[Código_Terapia]])</f>
        <v>1</v>
      </c>
      <c r="M195" s="4">
        <f>Tabela1[[#This Row],[Sessões Autrizadas]]-Tabela1[[#This Row],[Solicitado]]</f>
        <v>-9</v>
      </c>
    </row>
    <row r="196" spans="1:13" hidden="1" x14ac:dyDescent="0.3">
      <c r="A196" s="4">
        <f>INDEX(Tabela2[Id],MATCH(Tabela1[[#This Row],[Carteirinha]],Tabela2[Cart],0))</f>
        <v>2999</v>
      </c>
      <c r="B196" s="5" t="s">
        <v>383</v>
      </c>
      <c r="C196" s="5" t="s">
        <v>384</v>
      </c>
      <c r="D196" s="5">
        <v>58872704</v>
      </c>
      <c r="E196" s="6">
        <v>45659</v>
      </c>
      <c r="F196" s="5">
        <v>946321464</v>
      </c>
      <c r="G196" s="6">
        <v>46439</v>
      </c>
      <c r="H196" s="5">
        <v>2250005103</v>
      </c>
      <c r="I196" s="5">
        <v>32</v>
      </c>
      <c r="J196" s="5">
        <v>19</v>
      </c>
      <c r="K1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6" s="4">
        <f>COUNTIFS(Tabela1[Paciente],Tabela1[[#This Row],[Paciente]],Tabela1[Código_Terapia],Tabela1[[#This Row],[Código_Terapia]])</f>
        <v>2</v>
      </c>
      <c r="M196" s="4">
        <f>Tabela1[[#This Row],[Sessões Autrizadas]]-Tabela1[[#This Row],[Solicitado]]</f>
        <v>-13</v>
      </c>
    </row>
    <row r="197" spans="1:13" hidden="1" x14ac:dyDescent="0.3">
      <c r="A197" s="4">
        <f>INDEX(Tabela2[Id],MATCH(Tabela1[[#This Row],[Carteirinha]],Tabela2[Cart],0))</f>
        <v>2999</v>
      </c>
      <c r="B197" s="5" t="s">
        <v>383</v>
      </c>
      <c r="C197" s="5" t="s">
        <v>384</v>
      </c>
      <c r="D197" s="5">
        <v>58872703</v>
      </c>
      <c r="E197" s="6">
        <v>45659</v>
      </c>
      <c r="F197" s="5">
        <v>946321462</v>
      </c>
      <c r="G197" s="6">
        <v>46499</v>
      </c>
      <c r="H197" s="5">
        <v>2250005278</v>
      </c>
      <c r="I197" s="5">
        <v>32</v>
      </c>
      <c r="J197" s="5">
        <v>17</v>
      </c>
      <c r="K1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7" s="4">
        <f>COUNTIFS(Tabela1[Paciente],Tabela1[[#This Row],[Paciente]],Tabela1[Código_Terapia],Tabela1[[#This Row],[Código_Terapia]])</f>
        <v>2</v>
      </c>
      <c r="M197" s="4">
        <f>Tabela1[[#This Row],[Sessões Autrizadas]]-Tabela1[[#This Row],[Solicitado]]</f>
        <v>-15</v>
      </c>
    </row>
    <row r="198" spans="1:13" hidden="1" x14ac:dyDescent="0.3">
      <c r="A198" s="4">
        <f>INDEX(Tabela2[Id],MATCH(Tabela1[[#This Row],[Carteirinha]],Tabela2[Cart],0))</f>
        <v>2999</v>
      </c>
      <c r="B198" s="5" t="s">
        <v>383</v>
      </c>
      <c r="C198" s="5" t="s">
        <v>384</v>
      </c>
      <c r="D198" s="5">
        <v>56119815</v>
      </c>
      <c r="E198" s="6">
        <v>45546</v>
      </c>
      <c r="F198" s="5">
        <v>943784036</v>
      </c>
      <c r="G198" s="6">
        <v>46506</v>
      </c>
      <c r="H198" s="5">
        <v>2250005103</v>
      </c>
      <c r="I198" s="5">
        <v>30</v>
      </c>
      <c r="J198" s="5">
        <v>15</v>
      </c>
      <c r="K1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98" s="4">
        <f>COUNTIFS(Tabela1[Paciente],Tabela1[[#This Row],[Paciente]],Tabela1[Código_Terapia],Tabela1[[#This Row],[Código_Terapia]])</f>
        <v>2</v>
      </c>
      <c r="M198" s="4">
        <f>Tabela1[[#This Row],[Sessões Autrizadas]]-Tabela1[[#This Row],[Solicitado]]</f>
        <v>-15</v>
      </c>
    </row>
    <row r="199" spans="1:13" hidden="1" x14ac:dyDescent="0.3">
      <c r="A199" s="4">
        <f>INDEX(Tabela2[Id],MATCH(Tabela1[[#This Row],[Carteirinha]],Tabela2[Cart],0))</f>
        <v>2999</v>
      </c>
      <c r="B199" s="5" t="s">
        <v>383</v>
      </c>
      <c r="C199" s="5" t="s">
        <v>384</v>
      </c>
      <c r="D199" s="5">
        <v>56119814</v>
      </c>
      <c r="E199" s="6">
        <v>45547</v>
      </c>
      <c r="F199" s="5">
        <v>943784035</v>
      </c>
      <c r="G199" s="6">
        <v>47047</v>
      </c>
      <c r="H199" s="5">
        <v>2250005278</v>
      </c>
      <c r="I199" s="5">
        <v>45</v>
      </c>
      <c r="J199" s="5">
        <v>16</v>
      </c>
      <c r="K1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99" s="4">
        <f>COUNTIFS(Tabela1[Paciente],Tabela1[[#This Row],[Paciente]],Tabela1[Código_Terapia],Tabela1[[#This Row],[Código_Terapia]])</f>
        <v>2</v>
      </c>
      <c r="M199" s="4">
        <f>Tabela1[[#This Row],[Sessões Autrizadas]]-Tabela1[[#This Row],[Solicitado]]</f>
        <v>-29</v>
      </c>
    </row>
    <row r="200" spans="1:13" hidden="1" x14ac:dyDescent="0.3">
      <c r="A200" s="4">
        <f>INDEX(Tabela2[Id],MATCH(Tabela1[[#This Row],[Carteirinha]],Tabela2[Cart],0))</f>
        <v>2790</v>
      </c>
      <c r="B200" s="5" t="s">
        <v>1428</v>
      </c>
      <c r="C200" s="5" t="s">
        <v>1427</v>
      </c>
      <c r="D200" s="5">
        <v>60741335</v>
      </c>
      <c r="E200" s="6">
        <v>45728</v>
      </c>
      <c r="F200" s="5">
        <v>948051762</v>
      </c>
      <c r="G200" s="6">
        <v>45968</v>
      </c>
      <c r="H200" s="5">
        <v>2250005189</v>
      </c>
      <c r="I200" s="5">
        <v>64</v>
      </c>
      <c r="J200" s="5">
        <v>61</v>
      </c>
      <c r="K2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00" s="4">
        <f>COUNTIFS(Tabela1[Paciente],Tabela1[[#This Row],[Paciente]],Tabela1[Código_Terapia],Tabela1[[#This Row],[Código_Terapia]])</f>
        <v>1</v>
      </c>
      <c r="M200" s="4">
        <f>Tabela1[[#This Row],[Sessões Autrizadas]]-Tabela1[[#This Row],[Solicitado]]</f>
        <v>-3</v>
      </c>
    </row>
    <row r="201" spans="1:13" hidden="1" x14ac:dyDescent="0.3">
      <c r="A201" s="4">
        <f>INDEX(Tabela2[Id],MATCH(Tabela1[[#This Row],[Carteirinha]],Tabela2[Cart],0))</f>
        <v>2790</v>
      </c>
      <c r="B201" s="5" t="s">
        <v>1428</v>
      </c>
      <c r="C201" s="5" t="s">
        <v>1427</v>
      </c>
      <c r="D201" s="5">
        <v>60741334</v>
      </c>
      <c r="E201" s="6">
        <v>45728</v>
      </c>
      <c r="F201" s="5">
        <v>948051761</v>
      </c>
      <c r="G201" s="6">
        <v>46028</v>
      </c>
      <c r="H201" s="5">
        <v>2250005103</v>
      </c>
      <c r="I201" s="5">
        <v>96</v>
      </c>
      <c r="J201" s="5">
        <v>90</v>
      </c>
      <c r="K2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01" s="4">
        <f>COUNTIFS(Tabela1[Paciente],Tabela1[[#This Row],[Paciente]],Tabela1[Código_Terapia],Tabela1[[#This Row],[Código_Terapia]])</f>
        <v>2</v>
      </c>
      <c r="M201" s="4">
        <f>Tabela1[[#This Row],[Sessões Autrizadas]]-Tabela1[[#This Row],[Solicitado]]</f>
        <v>-6</v>
      </c>
    </row>
    <row r="202" spans="1:13" hidden="1" x14ac:dyDescent="0.3">
      <c r="A202" s="4">
        <f>INDEX(Tabela2[Id],MATCH(Tabela1[[#This Row],[Carteirinha]],Tabela2[Cart],0))</f>
        <v>2790</v>
      </c>
      <c r="B202" s="5" t="s">
        <v>1428</v>
      </c>
      <c r="C202" s="5" t="s">
        <v>1427</v>
      </c>
      <c r="D202" s="5">
        <v>60741333</v>
      </c>
      <c r="E202" s="6">
        <v>45728</v>
      </c>
      <c r="F202" s="5">
        <v>948051760</v>
      </c>
      <c r="G202" s="6">
        <v>46028</v>
      </c>
      <c r="H202" s="5">
        <v>2250005278</v>
      </c>
      <c r="I202" s="5">
        <v>48</v>
      </c>
      <c r="J202" s="5">
        <v>42</v>
      </c>
      <c r="K2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2" s="4">
        <f>COUNTIFS(Tabela1[Paciente],Tabela1[[#This Row],[Paciente]],Tabela1[Código_Terapia],Tabela1[[#This Row],[Código_Terapia]])</f>
        <v>2</v>
      </c>
      <c r="M202" s="4">
        <f>Tabela1[[#This Row],[Sessões Autrizadas]]-Tabela1[[#This Row],[Solicitado]]</f>
        <v>-6</v>
      </c>
    </row>
    <row r="203" spans="1:13" hidden="1" x14ac:dyDescent="0.3">
      <c r="A203" s="4">
        <f>INDEX(Tabela2[Id],MATCH(Tabela1[[#This Row],[Carteirinha]],Tabela2[Cart],0))</f>
        <v>2790</v>
      </c>
      <c r="B203" s="5" t="s">
        <v>1428</v>
      </c>
      <c r="C203" s="5" t="s">
        <v>1427</v>
      </c>
      <c r="D203" s="5">
        <v>60741326</v>
      </c>
      <c r="E203" s="6">
        <v>45728</v>
      </c>
      <c r="F203" s="5">
        <v>948051758</v>
      </c>
      <c r="G203" s="6">
        <v>45848</v>
      </c>
      <c r="H203" s="5">
        <v>2250005170</v>
      </c>
      <c r="I203" s="5">
        <v>32</v>
      </c>
      <c r="J203" s="5">
        <v>31</v>
      </c>
      <c r="K2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3" s="4">
        <f>COUNTIFS(Tabela1[Paciente],Tabela1[[#This Row],[Paciente]],Tabela1[Código_Terapia],Tabela1[[#This Row],[Código_Terapia]])</f>
        <v>1</v>
      </c>
      <c r="M203" s="4">
        <f>Tabela1[[#This Row],[Sessões Autrizadas]]-Tabela1[[#This Row],[Solicitado]]</f>
        <v>-1</v>
      </c>
    </row>
    <row r="204" spans="1:13" hidden="1" x14ac:dyDescent="0.3">
      <c r="A204" s="4">
        <f>INDEX(Tabela2[Id],MATCH(Tabela1[[#This Row],[Carteirinha]],Tabela2[Cart],0))</f>
        <v>2790</v>
      </c>
      <c r="B204" s="5" t="s">
        <v>1428</v>
      </c>
      <c r="C204" s="5" t="s">
        <v>1427</v>
      </c>
      <c r="D204" s="5">
        <v>57095957</v>
      </c>
      <c r="E204" s="6">
        <v>45581</v>
      </c>
      <c r="F204" s="5">
        <v>944686676</v>
      </c>
      <c r="G204" s="6">
        <v>46901</v>
      </c>
      <c r="H204" s="5">
        <v>50000012</v>
      </c>
      <c r="I204" s="5">
        <v>32</v>
      </c>
      <c r="J204" s="5">
        <v>3</v>
      </c>
      <c r="K2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4" s="4">
        <f>COUNTIFS(Tabela1[Paciente],Tabela1[[#This Row],[Paciente]],Tabela1[Código_Terapia],Tabela1[[#This Row],[Código_Terapia]])</f>
        <v>1</v>
      </c>
      <c r="M204" s="4">
        <f>Tabela1[[#This Row],[Sessões Autrizadas]]-Tabela1[[#This Row],[Solicitado]]</f>
        <v>-29</v>
      </c>
    </row>
    <row r="205" spans="1:13" hidden="1" x14ac:dyDescent="0.3">
      <c r="A205" s="4">
        <f>INDEX(Tabela2[Id],MATCH(Tabela1[[#This Row],[Carteirinha]],Tabela2[Cart],0))</f>
        <v>2790</v>
      </c>
      <c r="B205" s="5" t="s">
        <v>1428</v>
      </c>
      <c r="C205" s="5" t="s">
        <v>1427</v>
      </c>
      <c r="D205" s="5">
        <v>56870403</v>
      </c>
      <c r="E205" s="6">
        <v>45573</v>
      </c>
      <c r="F205" s="5">
        <v>944477613</v>
      </c>
      <c r="G205" s="6">
        <v>49653</v>
      </c>
      <c r="H205" s="5">
        <v>2250005103</v>
      </c>
      <c r="I205" s="5">
        <v>120</v>
      </c>
      <c r="J205" s="5">
        <v>30</v>
      </c>
      <c r="K2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7.5</v>
      </c>
      <c r="L205" s="4">
        <f>COUNTIFS(Tabela1[Paciente],Tabela1[[#This Row],[Paciente]],Tabela1[Código_Terapia],Tabela1[[#This Row],[Código_Terapia]])</f>
        <v>2</v>
      </c>
      <c r="M205" s="4">
        <f>Tabela1[[#This Row],[Sessões Autrizadas]]-Tabela1[[#This Row],[Solicitado]]</f>
        <v>-90</v>
      </c>
    </row>
    <row r="206" spans="1:13" hidden="1" x14ac:dyDescent="0.3">
      <c r="A206" s="4">
        <f>INDEX(Tabela2[Id],MATCH(Tabela1[[#This Row],[Carteirinha]],Tabela2[Cart],0))</f>
        <v>2790</v>
      </c>
      <c r="B206" s="5" t="s">
        <v>1428</v>
      </c>
      <c r="C206" s="5" t="s">
        <v>1427</v>
      </c>
      <c r="D206" s="5">
        <v>56870402</v>
      </c>
      <c r="E206" s="6">
        <v>45573</v>
      </c>
      <c r="F206" s="5">
        <v>944477612</v>
      </c>
      <c r="G206" s="6">
        <v>48813</v>
      </c>
      <c r="H206" s="5">
        <v>2250005278</v>
      </c>
      <c r="I206" s="5">
        <v>60</v>
      </c>
      <c r="J206" s="5">
        <v>5</v>
      </c>
      <c r="K2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06" s="4">
        <f>COUNTIFS(Tabela1[Paciente],Tabela1[[#This Row],[Paciente]],Tabela1[Código_Terapia],Tabela1[[#This Row],[Código_Terapia]])</f>
        <v>2</v>
      </c>
      <c r="M206" s="4">
        <f>Tabela1[[#This Row],[Sessões Autrizadas]]-Tabela1[[#This Row],[Solicitado]]</f>
        <v>-55</v>
      </c>
    </row>
    <row r="207" spans="1:13" hidden="1" x14ac:dyDescent="0.3">
      <c r="A207" s="4">
        <f>INDEX(Tabela2[Id],MATCH(Tabela1[[#This Row],[Carteirinha]],Tabela2[Cart],0))</f>
        <v>3902</v>
      </c>
      <c r="B207" s="5" t="s">
        <v>1291</v>
      </c>
      <c r="C207" s="5" t="s">
        <v>1290</v>
      </c>
      <c r="D207" s="5">
        <v>60775445</v>
      </c>
      <c r="E207" s="6">
        <v>45730</v>
      </c>
      <c r="F207" s="5">
        <v>948083429</v>
      </c>
      <c r="G207" s="6">
        <v>46030</v>
      </c>
      <c r="H207" s="5">
        <v>2250005189</v>
      </c>
      <c r="I207" s="5">
        <v>64</v>
      </c>
      <c r="J207" s="5">
        <v>60</v>
      </c>
      <c r="K2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07" s="4">
        <f>COUNTIFS(Tabela1[Paciente],Tabela1[[#This Row],[Paciente]],Tabela1[Código_Terapia],Tabela1[[#This Row],[Código_Terapia]])</f>
        <v>3</v>
      </c>
      <c r="M207" s="4">
        <f>Tabela1[[#This Row],[Sessões Autrizadas]]-Tabela1[[#This Row],[Solicitado]]</f>
        <v>-4</v>
      </c>
    </row>
    <row r="208" spans="1:13" hidden="1" x14ac:dyDescent="0.3">
      <c r="A208" s="4">
        <f>INDEX(Tabela2[Id],MATCH(Tabela1[[#This Row],[Carteirinha]],Tabela2[Cart],0))</f>
        <v>3902</v>
      </c>
      <c r="B208" s="5" t="s">
        <v>1291</v>
      </c>
      <c r="C208" s="5" t="s">
        <v>1290</v>
      </c>
      <c r="D208" s="5">
        <v>60775443</v>
      </c>
      <c r="E208" s="6">
        <v>45730</v>
      </c>
      <c r="F208" s="5">
        <v>948083428</v>
      </c>
      <c r="G208" s="6">
        <v>46030</v>
      </c>
      <c r="H208" s="5">
        <v>2250005103</v>
      </c>
      <c r="I208" s="5">
        <v>80</v>
      </c>
      <c r="J208" s="5">
        <v>74</v>
      </c>
      <c r="K2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08" s="4">
        <f>COUNTIFS(Tabela1[Paciente],Tabela1[[#This Row],[Paciente]],Tabela1[Código_Terapia],Tabela1[[#This Row],[Código_Terapia]])</f>
        <v>3</v>
      </c>
      <c r="M208" s="4">
        <f>Tabela1[[#This Row],[Sessões Autrizadas]]-Tabela1[[#This Row],[Solicitado]]</f>
        <v>-6</v>
      </c>
    </row>
    <row r="209" spans="1:13" hidden="1" x14ac:dyDescent="0.3">
      <c r="A209" s="4">
        <f>INDEX(Tabela2[Id],MATCH(Tabela1[[#This Row],[Carteirinha]],Tabela2[Cart],0))</f>
        <v>3902</v>
      </c>
      <c r="B209" s="5" t="s">
        <v>1291</v>
      </c>
      <c r="C209" s="5" t="s">
        <v>1290</v>
      </c>
      <c r="D209" s="5">
        <v>60775442</v>
      </c>
      <c r="E209" s="6">
        <v>45730</v>
      </c>
      <c r="F209" s="5">
        <v>948083427</v>
      </c>
      <c r="G209" s="6">
        <v>45790</v>
      </c>
      <c r="H209" s="5">
        <v>2250005278</v>
      </c>
      <c r="I209" s="5">
        <v>32</v>
      </c>
      <c r="J209" s="5">
        <v>32</v>
      </c>
      <c r="K2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9" s="4">
        <f>COUNTIFS(Tabela1[Paciente],Tabela1[[#This Row],[Paciente]],Tabela1[Código_Terapia],Tabela1[[#This Row],[Código_Terapia]])</f>
        <v>1</v>
      </c>
      <c r="M209" s="4">
        <f>Tabela1[[#This Row],[Sessões Autrizadas]]-Tabela1[[#This Row],[Solicitado]]</f>
        <v>0</v>
      </c>
    </row>
    <row r="210" spans="1:13" hidden="1" x14ac:dyDescent="0.3">
      <c r="A210" s="4">
        <f>INDEX(Tabela2[Id],MATCH(Tabela1[[#This Row],[Carteirinha]],Tabela2[Cart],0))</f>
        <v>3902</v>
      </c>
      <c r="B210" s="5" t="s">
        <v>1291</v>
      </c>
      <c r="C210" s="5" t="s">
        <v>1290</v>
      </c>
      <c r="D210" s="5">
        <v>60775441</v>
      </c>
      <c r="E210" s="6">
        <v>45730</v>
      </c>
      <c r="F210" s="5">
        <v>948083426</v>
      </c>
      <c r="G210" s="6">
        <v>45850</v>
      </c>
      <c r="H210" s="5">
        <v>50001213</v>
      </c>
      <c r="I210" s="5">
        <v>16</v>
      </c>
      <c r="J210" s="5">
        <v>15</v>
      </c>
      <c r="K2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10" s="4">
        <f>COUNTIFS(Tabela1[Paciente],Tabela1[[#This Row],[Paciente]],Tabela1[Código_Terapia],Tabela1[[#This Row],[Código_Terapia]])</f>
        <v>3</v>
      </c>
      <c r="M210" s="4">
        <f>Tabela1[[#This Row],[Sessões Autrizadas]]-Tabela1[[#This Row],[Solicitado]]</f>
        <v>-1</v>
      </c>
    </row>
    <row r="211" spans="1:13" hidden="1" x14ac:dyDescent="0.3">
      <c r="A211" s="4">
        <f>INDEX(Tabela2[Id],MATCH(Tabela1[[#This Row],[Carteirinha]],Tabela2[Cart],0))</f>
        <v>3902</v>
      </c>
      <c r="B211" s="5" t="s">
        <v>1291</v>
      </c>
      <c r="C211" s="5" t="s">
        <v>1290</v>
      </c>
      <c r="D211" s="5">
        <v>60775440</v>
      </c>
      <c r="E211" s="6">
        <v>45730</v>
      </c>
      <c r="F211" s="5">
        <v>948083425</v>
      </c>
      <c r="G211" s="6">
        <v>45910</v>
      </c>
      <c r="H211" s="5">
        <v>50000012</v>
      </c>
      <c r="I211" s="5">
        <v>32</v>
      </c>
      <c r="J211" s="5">
        <v>28</v>
      </c>
      <c r="K2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1" s="4">
        <f>COUNTIFS(Tabela1[Paciente],Tabela1[[#This Row],[Paciente]],Tabela1[Código_Terapia],Tabela1[[#This Row],[Código_Terapia]])</f>
        <v>3</v>
      </c>
      <c r="M211" s="4">
        <f>Tabela1[[#This Row],[Sessões Autrizadas]]-Tabela1[[#This Row],[Solicitado]]</f>
        <v>-4</v>
      </c>
    </row>
    <row r="212" spans="1:13" hidden="1" x14ac:dyDescent="0.3">
      <c r="A212" s="4">
        <f>INDEX(Tabela2[Id],MATCH(Tabela1[[#This Row],[Carteirinha]],Tabela2[Cart],0))</f>
        <v>3902</v>
      </c>
      <c r="B212" s="5" t="s">
        <v>1291</v>
      </c>
      <c r="C212" s="5" t="s">
        <v>1290</v>
      </c>
      <c r="D212" s="5">
        <v>60775439</v>
      </c>
      <c r="E212" s="6">
        <v>45730</v>
      </c>
      <c r="F212" s="5">
        <v>948083424</v>
      </c>
      <c r="G212" s="6">
        <v>46030</v>
      </c>
      <c r="H212" s="5">
        <v>2250005170</v>
      </c>
      <c r="I212" s="5">
        <v>64</v>
      </c>
      <c r="J212" s="5">
        <v>60</v>
      </c>
      <c r="K2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2" s="4">
        <f>COUNTIFS(Tabela1[Paciente],Tabela1[[#This Row],[Paciente]],Tabela1[Código_Terapia],Tabela1[[#This Row],[Código_Terapia]])</f>
        <v>3</v>
      </c>
      <c r="M212" s="4">
        <f>Tabela1[[#This Row],[Sessões Autrizadas]]-Tabela1[[#This Row],[Solicitado]]</f>
        <v>-4</v>
      </c>
    </row>
    <row r="213" spans="1:13" hidden="1" x14ac:dyDescent="0.3">
      <c r="A213" s="4">
        <f>INDEX(Tabela2[Id],MATCH(Tabela1[[#This Row],[Carteirinha]],Tabela2[Cart],0))</f>
        <v>3902</v>
      </c>
      <c r="B213" s="5" t="s">
        <v>1291</v>
      </c>
      <c r="C213" s="5" t="s">
        <v>1290</v>
      </c>
      <c r="D213" s="5">
        <v>60386495</v>
      </c>
      <c r="E213" s="6">
        <v>45713</v>
      </c>
      <c r="F213" s="5">
        <v>947724394</v>
      </c>
      <c r="G213" s="6">
        <v>46013</v>
      </c>
      <c r="H213" s="5">
        <v>2250005189</v>
      </c>
      <c r="I213" s="5">
        <v>64</v>
      </c>
      <c r="J213" s="5">
        <v>60</v>
      </c>
      <c r="K2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3" s="4">
        <f>COUNTIFS(Tabela1[Paciente],Tabela1[[#This Row],[Paciente]],Tabela1[Código_Terapia],Tabela1[[#This Row],[Código_Terapia]])</f>
        <v>3</v>
      </c>
      <c r="M213" s="4">
        <f>Tabela1[[#This Row],[Sessões Autrizadas]]-Tabela1[[#This Row],[Solicitado]]</f>
        <v>-4</v>
      </c>
    </row>
    <row r="214" spans="1:13" hidden="1" x14ac:dyDescent="0.3">
      <c r="A214" s="4">
        <f>INDEX(Tabela2[Id],MATCH(Tabela1[[#This Row],[Carteirinha]],Tabela2[Cart],0))</f>
        <v>3902</v>
      </c>
      <c r="B214" s="5" t="s">
        <v>1291</v>
      </c>
      <c r="C214" s="5" t="s">
        <v>1290</v>
      </c>
      <c r="D214" s="5">
        <v>60386494</v>
      </c>
      <c r="E214" s="6">
        <v>45713</v>
      </c>
      <c r="F214" s="5">
        <v>947724393</v>
      </c>
      <c r="G214" s="6">
        <v>46073</v>
      </c>
      <c r="H214" s="5">
        <v>2250005103</v>
      </c>
      <c r="I214" s="5">
        <v>80</v>
      </c>
      <c r="J214" s="5">
        <v>74</v>
      </c>
      <c r="K2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4" s="4">
        <f>COUNTIFS(Tabela1[Paciente],Tabela1[[#This Row],[Paciente]],Tabela1[Código_Terapia],Tabela1[[#This Row],[Código_Terapia]])</f>
        <v>3</v>
      </c>
      <c r="M214" s="4">
        <f>Tabela1[[#This Row],[Sessões Autrizadas]]-Tabela1[[#This Row],[Solicitado]]</f>
        <v>-6</v>
      </c>
    </row>
    <row r="215" spans="1:13" hidden="1" x14ac:dyDescent="0.3">
      <c r="A215" s="4">
        <f>INDEX(Tabela2[Id],MATCH(Tabela1[[#This Row],[Carteirinha]],Tabela2[Cart],0))</f>
        <v>3902</v>
      </c>
      <c r="B215" s="5" t="s">
        <v>1291</v>
      </c>
      <c r="C215" s="5" t="s">
        <v>1290</v>
      </c>
      <c r="D215" s="5">
        <v>60386493</v>
      </c>
      <c r="E215" s="6">
        <v>45713</v>
      </c>
      <c r="F215" s="5">
        <v>947724392</v>
      </c>
      <c r="G215" s="6">
        <v>45953</v>
      </c>
      <c r="H215" s="5">
        <v>50001213</v>
      </c>
      <c r="I215" s="5">
        <v>32</v>
      </c>
      <c r="J215" s="5">
        <v>29</v>
      </c>
      <c r="K2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5" s="4">
        <f>COUNTIFS(Tabela1[Paciente],Tabela1[[#This Row],[Paciente]],Tabela1[Código_Terapia],Tabela1[[#This Row],[Código_Terapia]])</f>
        <v>3</v>
      </c>
      <c r="M215" s="4">
        <f>Tabela1[[#This Row],[Sessões Autrizadas]]-Tabela1[[#This Row],[Solicitado]]</f>
        <v>-3</v>
      </c>
    </row>
    <row r="216" spans="1:13" hidden="1" x14ac:dyDescent="0.3">
      <c r="A216" s="4">
        <f>INDEX(Tabela2[Id],MATCH(Tabela1[[#This Row],[Carteirinha]],Tabela2[Cart],0))</f>
        <v>3902</v>
      </c>
      <c r="B216" s="5" t="s">
        <v>1291</v>
      </c>
      <c r="C216" s="5" t="s">
        <v>1290</v>
      </c>
      <c r="D216" s="5">
        <v>60386492</v>
      </c>
      <c r="E216" s="6">
        <v>45713</v>
      </c>
      <c r="F216" s="5">
        <v>947724391</v>
      </c>
      <c r="G216" s="6">
        <v>45953</v>
      </c>
      <c r="H216" s="5">
        <v>50000012</v>
      </c>
      <c r="I216" s="5">
        <v>48</v>
      </c>
      <c r="J216" s="5">
        <v>42</v>
      </c>
      <c r="K2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6" s="4">
        <f>COUNTIFS(Tabela1[Paciente],Tabela1[[#This Row],[Paciente]],Tabela1[Código_Terapia],Tabela1[[#This Row],[Código_Terapia]])</f>
        <v>3</v>
      </c>
      <c r="M216" s="4">
        <f>Tabela1[[#This Row],[Sessões Autrizadas]]-Tabela1[[#This Row],[Solicitado]]</f>
        <v>-6</v>
      </c>
    </row>
    <row r="217" spans="1:13" hidden="1" x14ac:dyDescent="0.3">
      <c r="A217" s="4">
        <f>INDEX(Tabela2[Id],MATCH(Tabela1[[#This Row],[Carteirinha]],Tabela2[Cart],0))</f>
        <v>3902</v>
      </c>
      <c r="B217" s="5" t="s">
        <v>1291</v>
      </c>
      <c r="C217" s="5" t="s">
        <v>1290</v>
      </c>
      <c r="D217" s="5">
        <v>60386491</v>
      </c>
      <c r="E217" s="6">
        <v>45713</v>
      </c>
      <c r="F217" s="5">
        <v>947724390</v>
      </c>
      <c r="G217" s="6">
        <v>46133</v>
      </c>
      <c r="H217" s="5">
        <v>2250005170</v>
      </c>
      <c r="I217" s="5">
        <v>64</v>
      </c>
      <c r="J217" s="5">
        <v>57</v>
      </c>
      <c r="K2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7" s="4">
        <f>COUNTIFS(Tabela1[Paciente],Tabela1[[#This Row],[Paciente]],Tabela1[Código_Terapia],Tabela1[[#This Row],[Código_Terapia]])</f>
        <v>3</v>
      </c>
      <c r="M217" s="4">
        <f>Tabela1[[#This Row],[Sessões Autrizadas]]-Tabela1[[#This Row],[Solicitado]]</f>
        <v>-7</v>
      </c>
    </row>
    <row r="218" spans="1:13" hidden="1" x14ac:dyDescent="0.3">
      <c r="A218" s="4">
        <f>INDEX(Tabela2[Id],MATCH(Tabela1[[#This Row],[Carteirinha]],Tabela2[Cart],0))</f>
        <v>3902</v>
      </c>
      <c r="B218" s="5" t="s">
        <v>1291</v>
      </c>
      <c r="C218" s="5" t="s">
        <v>1290</v>
      </c>
      <c r="D218" s="5">
        <v>57280638</v>
      </c>
      <c r="E218" s="6">
        <v>45588</v>
      </c>
      <c r="F218" s="5">
        <v>944857855</v>
      </c>
      <c r="G218" s="6">
        <v>47028</v>
      </c>
      <c r="H218" s="5">
        <v>2250005189</v>
      </c>
      <c r="I218" s="5">
        <v>64</v>
      </c>
      <c r="J218" s="5">
        <v>46</v>
      </c>
      <c r="K2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8" s="4">
        <f>COUNTIFS(Tabela1[Paciente],Tabela1[[#This Row],[Paciente]],Tabela1[Código_Terapia],Tabela1[[#This Row],[Código_Terapia]])</f>
        <v>3</v>
      </c>
      <c r="M218" s="4">
        <f>Tabela1[[#This Row],[Sessões Autrizadas]]-Tabela1[[#This Row],[Solicitado]]</f>
        <v>-18</v>
      </c>
    </row>
    <row r="219" spans="1:13" hidden="1" x14ac:dyDescent="0.3">
      <c r="A219" s="4">
        <f>INDEX(Tabela2[Id],MATCH(Tabela1[[#This Row],[Carteirinha]],Tabela2[Cart],0))</f>
        <v>3902</v>
      </c>
      <c r="B219" s="5" t="s">
        <v>1291</v>
      </c>
      <c r="C219" s="5" t="s">
        <v>1290</v>
      </c>
      <c r="D219" s="5">
        <v>57280637</v>
      </c>
      <c r="E219" s="6">
        <v>45588</v>
      </c>
      <c r="F219" s="5">
        <v>944857854</v>
      </c>
      <c r="G219" s="6">
        <v>48648</v>
      </c>
      <c r="H219" s="5">
        <v>2250005103</v>
      </c>
      <c r="I219" s="5">
        <v>80</v>
      </c>
      <c r="J219" s="5">
        <v>29</v>
      </c>
      <c r="K2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9" s="4">
        <f>COUNTIFS(Tabela1[Paciente],Tabela1[[#This Row],[Paciente]],Tabela1[Código_Terapia],Tabela1[[#This Row],[Código_Terapia]])</f>
        <v>3</v>
      </c>
      <c r="M219" s="4">
        <f>Tabela1[[#This Row],[Sessões Autrizadas]]-Tabela1[[#This Row],[Solicitado]]</f>
        <v>-51</v>
      </c>
    </row>
    <row r="220" spans="1:13" hidden="1" x14ac:dyDescent="0.3">
      <c r="A220" s="4">
        <f>INDEX(Tabela2[Id],MATCH(Tabela1[[#This Row],[Carteirinha]],Tabela2[Cart],0))</f>
        <v>3902</v>
      </c>
      <c r="B220" s="5" t="s">
        <v>1291</v>
      </c>
      <c r="C220" s="5" t="s">
        <v>1290</v>
      </c>
      <c r="D220" s="5">
        <v>57280636</v>
      </c>
      <c r="E220" s="6">
        <v>45588</v>
      </c>
      <c r="F220" s="5">
        <v>944857853</v>
      </c>
      <c r="G220" s="6">
        <v>47268</v>
      </c>
      <c r="H220" s="5">
        <v>2250005170</v>
      </c>
      <c r="I220" s="5">
        <v>64</v>
      </c>
      <c r="J220" s="5">
        <v>37</v>
      </c>
      <c r="K2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20" s="4">
        <f>COUNTIFS(Tabela1[Paciente],Tabela1[[#This Row],[Paciente]],Tabela1[Código_Terapia],Tabela1[[#This Row],[Código_Terapia]])</f>
        <v>3</v>
      </c>
      <c r="M220" s="4">
        <f>Tabela1[[#This Row],[Sessões Autrizadas]]-Tabela1[[#This Row],[Solicitado]]</f>
        <v>-27</v>
      </c>
    </row>
    <row r="221" spans="1:13" hidden="1" x14ac:dyDescent="0.3">
      <c r="A221" s="4">
        <f>INDEX(Tabela2[Id],MATCH(Tabela1[[#This Row],[Carteirinha]],Tabela2[Cart],0))</f>
        <v>3902</v>
      </c>
      <c r="B221" s="5" t="s">
        <v>1291</v>
      </c>
      <c r="C221" s="5" t="s">
        <v>1290</v>
      </c>
      <c r="D221" s="5">
        <v>56726347</v>
      </c>
      <c r="E221" s="6">
        <v>45572</v>
      </c>
      <c r="F221" s="5">
        <v>944344434</v>
      </c>
      <c r="G221" s="6">
        <v>46592</v>
      </c>
      <c r="H221" s="5">
        <v>50001213</v>
      </c>
      <c r="I221" s="5">
        <v>40</v>
      </c>
      <c r="J221" s="5">
        <v>24</v>
      </c>
      <c r="K2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21" s="4">
        <f>COUNTIFS(Tabela1[Paciente],Tabela1[[#This Row],[Paciente]],Tabela1[Código_Terapia],Tabela1[[#This Row],[Código_Terapia]])</f>
        <v>3</v>
      </c>
      <c r="M221" s="4">
        <f>Tabela1[[#This Row],[Sessões Autrizadas]]-Tabela1[[#This Row],[Solicitado]]</f>
        <v>-16</v>
      </c>
    </row>
    <row r="222" spans="1:13" hidden="1" x14ac:dyDescent="0.3">
      <c r="A222" s="4">
        <f>INDEX(Tabela2[Id],MATCH(Tabela1[[#This Row],[Carteirinha]],Tabela2[Cart],0))</f>
        <v>3902</v>
      </c>
      <c r="B222" s="5" t="s">
        <v>1291</v>
      </c>
      <c r="C222" s="5" t="s">
        <v>1290</v>
      </c>
      <c r="D222" s="5">
        <v>56726346</v>
      </c>
      <c r="E222" s="6">
        <v>45569</v>
      </c>
      <c r="F222" s="5">
        <v>944344433</v>
      </c>
      <c r="G222" s="6">
        <v>46529</v>
      </c>
      <c r="H222" s="5">
        <v>50000012</v>
      </c>
      <c r="I222" s="5">
        <v>60</v>
      </c>
      <c r="J222" s="5">
        <v>35</v>
      </c>
      <c r="K2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22" s="4">
        <f>COUNTIFS(Tabela1[Paciente],Tabela1[[#This Row],[Paciente]],Tabela1[Código_Terapia],Tabela1[[#This Row],[Código_Terapia]])</f>
        <v>3</v>
      </c>
      <c r="M222" s="4">
        <f>Tabela1[[#This Row],[Sessões Autrizadas]]-Tabela1[[#This Row],[Solicitado]]</f>
        <v>-25</v>
      </c>
    </row>
    <row r="223" spans="1:13" hidden="1" x14ac:dyDescent="0.3">
      <c r="A223" s="4">
        <f>INDEX(Tabela2[Id],MATCH(Tabela1[[#This Row],[Carteirinha]],Tabela2[Cart],0))</f>
        <v>1550</v>
      </c>
      <c r="B223" s="5" t="s">
        <v>179</v>
      </c>
      <c r="C223" s="5" t="s">
        <v>180</v>
      </c>
      <c r="D223" s="5">
        <v>60104077</v>
      </c>
      <c r="E223" s="6">
        <v>45702</v>
      </c>
      <c r="F223" s="5">
        <v>947462160</v>
      </c>
      <c r="G223" s="6">
        <v>45882</v>
      </c>
      <c r="H223" s="5">
        <v>2250005189</v>
      </c>
      <c r="I223" s="5">
        <v>48</v>
      </c>
      <c r="J223" s="5">
        <v>46</v>
      </c>
      <c r="K2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3" s="4">
        <f>COUNTIFS(Tabela1[Paciente],Tabela1[[#This Row],[Paciente]],Tabela1[Código_Terapia],Tabela1[[#This Row],[Código_Terapia]])</f>
        <v>4</v>
      </c>
      <c r="M223" s="4">
        <f>Tabela1[[#This Row],[Sessões Autrizadas]]-Tabela1[[#This Row],[Solicitado]]</f>
        <v>-2</v>
      </c>
    </row>
    <row r="224" spans="1:13" hidden="1" x14ac:dyDescent="0.3">
      <c r="A224" s="4">
        <f>INDEX(Tabela2[Id],MATCH(Tabela1[[#This Row],[Carteirinha]],Tabela2[Cart],0))</f>
        <v>1550</v>
      </c>
      <c r="B224" s="5" t="s">
        <v>179</v>
      </c>
      <c r="C224" s="5" t="s">
        <v>180</v>
      </c>
      <c r="D224" s="5">
        <v>60104076</v>
      </c>
      <c r="E224" s="6">
        <v>45702</v>
      </c>
      <c r="F224" s="5">
        <v>947462159</v>
      </c>
      <c r="G224" s="6">
        <v>46722</v>
      </c>
      <c r="H224" s="5">
        <v>2250005103</v>
      </c>
      <c r="I224" s="5">
        <v>128</v>
      </c>
      <c r="J224" s="5">
        <v>105</v>
      </c>
      <c r="K2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224" s="4">
        <f>COUNTIFS(Tabela1[Paciente],Tabela1[[#This Row],[Paciente]],Tabela1[Código_Terapia],Tabela1[[#This Row],[Código_Terapia]])</f>
        <v>4</v>
      </c>
      <c r="M224" s="4">
        <f>Tabela1[[#This Row],[Sessões Autrizadas]]-Tabela1[[#This Row],[Solicitado]]</f>
        <v>-23</v>
      </c>
    </row>
    <row r="225" spans="1:13" hidden="1" x14ac:dyDescent="0.3">
      <c r="A225" s="4">
        <f>INDEX(Tabela2[Id],MATCH(Tabela1[[#This Row],[Carteirinha]],Tabela2[Cart],0))</f>
        <v>1550</v>
      </c>
      <c r="B225" s="5" t="s">
        <v>179</v>
      </c>
      <c r="C225" s="5" t="s">
        <v>180</v>
      </c>
      <c r="D225" s="5">
        <v>60104075</v>
      </c>
      <c r="E225" s="6">
        <v>45702</v>
      </c>
      <c r="F225" s="5">
        <v>947462158</v>
      </c>
      <c r="G225" s="6">
        <v>46422</v>
      </c>
      <c r="H225" s="5">
        <v>2250005278</v>
      </c>
      <c r="I225" s="5">
        <v>64</v>
      </c>
      <c r="J225" s="5">
        <v>53</v>
      </c>
      <c r="K2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25" s="4">
        <f>COUNTIFS(Tabela1[Paciente],Tabela1[[#This Row],[Paciente]],Tabela1[Código_Terapia],Tabela1[[#This Row],[Código_Terapia]])</f>
        <v>4</v>
      </c>
      <c r="M225" s="4">
        <f>Tabela1[[#This Row],[Sessões Autrizadas]]-Tabela1[[#This Row],[Solicitado]]</f>
        <v>-11</v>
      </c>
    </row>
    <row r="226" spans="1:13" hidden="1" x14ac:dyDescent="0.3">
      <c r="A226" s="4">
        <f>INDEX(Tabela2[Id],MATCH(Tabela1[[#This Row],[Carteirinha]],Tabela2[Cart],0))</f>
        <v>1550</v>
      </c>
      <c r="B226" s="5" t="s">
        <v>179</v>
      </c>
      <c r="C226" s="5" t="s">
        <v>180</v>
      </c>
      <c r="D226" s="5">
        <v>60104074</v>
      </c>
      <c r="E226" s="6">
        <v>45702</v>
      </c>
      <c r="F226" s="5">
        <v>947462157</v>
      </c>
      <c r="G226" s="6">
        <v>46062</v>
      </c>
      <c r="H226" s="5">
        <v>50001213</v>
      </c>
      <c r="I226" s="5">
        <v>32</v>
      </c>
      <c r="J226" s="5">
        <v>27</v>
      </c>
      <c r="K2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6" s="4">
        <f>COUNTIFS(Tabela1[Paciente],Tabela1[[#This Row],[Paciente]],Tabela1[Código_Terapia],Tabela1[[#This Row],[Código_Terapia]])</f>
        <v>3</v>
      </c>
      <c r="M226" s="4">
        <f>Tabela1[[#This Row],[Sessões Autrizadas]]-Tabela1[[#This Row],[Solicitado]]</f>
        <v>-5</v>
      </c>
    </row>
    <row r="227" spans="1:13" hidden="1" x14ac:dyDescent="0.3">
      <c r="A227" s="4">
        <f>INDEX(Tabela2[Id],MATCH(Tabela1[[#This Row],[Carteirinha]],Tabela2[Cart],0))</f>
        <v>1550</v>
      </c>
      <c r="B227" s="5" t="s">
        <v>179</v>
      </c>
      <c r="C227" s="5" t="s">
        <v>180</v>
      </c>
      <c r="D227" s="5">
        <v>60104072</v>
      </c>
      <c r="E227" s="6">
        <v>45702</v>
      </c>
      <c r="F227" s="5">
        <v>947462155</v>
      </c>
      <c r="G227" s="6">
        <v>45822</v>
      </c>
      <c r="H227" s="5">
        <v>2250005170</v>
      </c>
      <c r="I227" s="5">
        <v>48</v>
      </c>
      <c r="J227" s="5">
        <v>47</v>
      </c>
      <c r="K2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7" s="4">
        <f>COUNTIFS(Tabela1[Paciente],Tabela1[[#This Row],[Paciente]],Tabela1[Código_Terapia],Tabela1[[#This Row],[Código_Terapia]])</f>
        <v>2</v>
      </c>
      <c r="M227" s="4">
        <f>Tabela1[[#This Row],[Sessões Autrizadas]]-Tabela1[[#This Row],[Solicitado]]</f>
        <v>-1</v>
      </c>
    </row>
    <row r="228" spans="1:13" hidden="1" x14ac:dyDescent="0.3">
      <c r="A228" s="4">
        <f>INDEX(Tabela2[Id],MATCH(Tabela1[[#This Row],[Carteirinha]],Tabela2[Cart],0))</f>
        <v>1550</v>
      </c>
      <c r="B228" s="5" t="s">
        <v>179</v>
      </c>
      <c r="C228" s="5" t="s">
        <v>180</v>
      </c>
      <c r="D228" s="5">
        <v>59254086</v>
      </c>
      <c r="E228" s="6">
        <v>45678</v>
      </c>
      <c r="F228" s="5">
        <v>946674759</v>
      </c>
      <c r="G228" s="6">
        <v>46638</v>
      </c>
      <c r="H228" s="5">
        <v>2250005189</v>
      </c>
      <c r="I228" s="5">
        <v>48</v>
      </c>
      <c r="J228" s="5">
        <v>33</v>
      </c>
      <c r="K2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8" s="4">
        <f>COUNTIFS(Tabela1[Paciente],Tabela1[[#This Row],[Paciente]],Tabela1[Código_Terapia],Tabela1[[#This Row],[Código_Terapia]])</f>
        <v>4</v>
      </c>
      <c r="M228" s="4">
        <f>Tabela1[[#This Row],[Sessões Autrizadas]]-Tabela1[[#This Row],[Solicitado]]</f>
        <v>-15</v>
      </c>
    </row>
    <row r="229" spans="1:13" hidden="1" x14ac:dyDescent="0.3">
      <c r="A229" s="4">
        <f>INDEX(Tabela2[Id],MATCH(Tabela1[[#This Row],[Carteirinha]],Tabela2[Cart],0))</f>
        <v>1550</v>
      </c>
      <c r="B229" s="5" t="s">
        <v>179</v>
      </c>
      <c r="C229" s="5" t="s">
        <v>180</v>
      </c>
      <c r="D229" s="5">
        <v>59254085</v>
      </c>
      <c r="E229" s="6">
        <v>45678</v>
      </c>
      <c r="F229" s="5">
        <v>946674758</v>
      </c>
      <c r="G229" s="6">
        <v>46398</v>
      </c>
      <c r="H229" s="5">
        <v>2250005103</v>
      </c>
      <c r="I229" s="5">
        <v>128</v>
      </c>
      <c r="J229" s="5">
        <v>49</v>
      </c>
      <c r="K2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229" s="4">
        <f>COUNTIFS(Tabela1[Paciente],Tabela1[[#This Row],[Paciente]],Tabela1[Código_Terapia],Tabela1[[#This Row],[Código_Terapia]])</f>
        <v>4</v>
      </c>
      <c r="M229" s="4">
        <f>Tabela1[[#This Row],[Sessões Autrizadas]]-Tabela1[[#This Row],[Solicitado]]</f>
        <v>-79</v>
      </c>
    </row>
    <row r="230" spans="1:13" hidden="1" x14ac:dyDescent="0.3">
      <c r="A230" s="4">
        <f>INDEX(Tabela2[Id],MATCH(Tabela1[[#This Row],[Carteirinha]],Tabela2[Cart],0))</f>
        <v>1550</v>
      </c>
      <c r="B230" s="5" t="s">
        <v>179</v>
      </c>
      <c r="C230" s="5" t="s">
        <v>180</v>
      </c>
      <c r="D230" s="5">
        <v>59254084</v>
      </c>
      <c r="E230" s="6">
        <v>45678</v>
      </c>
      <c r="F230" s="5">
        <v>946674757</v>
      </c>
      <c r="G230" s="6">
        <v>46518</v>
      </c>
      <c r="H230" s="5">
        <v>2250005278</v>
      </c>
      <c r="I230" s="5">
        <v>64</v>
      </c>
      <c r="J230" s="5">
        <v>51</v>
      </c>
      <c r="K2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0" s="4">
        <f>COUNTIFS(Tabela1[Paciente],Tabela1[[#This Row],[Paciente]],Tabela1[Código_Terapia],Tabela1[[#This Row],[Código_Terapia]])</f>
        <v>4</v>
      </c>
      <c r="M230" s="4">
        <f>Tabela1[[#This Row],[Sessões Autrizadas]]-Tabela1[[#This Row],[Solicitado]]</f>
        <v>-13</v>
      </c>
    </row>
    <row r="231" spans="1:13" hidden="1" x14ac:dyDescent="0.3">
      <c r="A231" s="4">
        <f>INDEX(Tabela2[Id],MATCH(Tabela1[[#This Row],[Carteirinha]],Tabela2[Cart],0))</f>
        <v>1550</v>
      </c>
      <c r="B231" s="5" t="s">
        <v>179</v>
      </c>
      <c r="C231" s="5" t="s">
        <v>180</v>
      </c>
      <c r="D231" s="5">
        <v>59254083</v>
      </c>
      <c r="E231" s="6">
        <v>45678</v>
      </c>
      <c r="F231" s="5">
        <v>946674756</v>
      </c>
      <c r="G231" s="6">
        <v>45918</v>
      </c>
      <c r="H231" s="5">
        <v>50001213</v>
      </c>
      <c r="I231" s="5">
        <v>32</v>
      </c>
      <c r="J231" s="5">
        <v>29</v>
      </c>
      <c r="K2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1" s="4">
        <f>COUNTIFS(Tabela1[Paciente],Tabela1[[#This Row],[Paciente]],Tabela1[Código_Terapia],Tabela1[[#This Row],[Código_Terapia]])</f>
        <v>3</v>
      </c>
      <c r="M231" s="4">
        <f>Tabela1[[#This Row],[Sessões Autrizadas]]-Tabela1[[#This Row],[Solicitado]]</f>
        <v>-3</v>
      </c>
    </row>
    <row r="232" spans="1:13" hidden="1" x14ac:dyDescent="0.3">
      <c r="A232" s="4">
        <f>INDEX(Tabela2[Id],MATCH(Tabela1[[#This Row],[Carteirinha]],Tabela2[Cart],0))</f>
        <v>1550</v>
      </c>
      <c r="B232" s="5" t="s">
        <v>179</v>
      </c>
      <c r="C232" s="5" t="s">
        <v>180</v>
      </c>
      <c r="D232" s="5">
        <v>58285826</v>
      </c>
      <c r="E232" s="6">
        <v>45636</v>
      </c>
      <c r="F232" s="5">
        <v>945783120</v>
      </c>
      <c r="G232" s="6">
        <v>46236</v>
      </c>
      <c r="H232" s="5">
        <v>2250005189</v>
      </c>
      <c r="I232" s="5">
        <v>48</v>
      </c>
      <c r="J232" s="5">
        <v>27</v>
      </c>
      <c r="K2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2" s="4">
        <f>COUNTIFS(Tabela1[Paciente],Tabela1[[#This Row],[Paciente]],Tabela1[Código_Terapia],Tabela1[[#This Row],[Código_Terapia]])</f>
        <v>4</v>
      </c>
      <c r="M232" s="4">
        <f>Tabela1[[#This Row],[Sessões Autrizadas]]-Tabela1[[#This Row],[Solicitado]]</f>
        <v>-21</v>
      </c>
    </row>
    <row r="233" spans="1:13" hidden="1" x14ac:dyDescent="0.3">
      <c r="A233" s="4">
        <f>INDEX(Tabela2[Id],MATCH(Tabela1[[#This Row],[Carteirinha]],Tabela2[Cart],0))</f>
        <v>1550</v>
      </c>
      <c r="B233" s="5" t="s">
        <v>179</v>
      </c>
      <c r="C233" s="5" t="s">
        <v>180</v>
      </c>
      <c r="D233" s="5">
        <v>58285825</v>
      </c>
      <c r="E233" s="6">
        <v>45636</v>
      </c>
      <c r="F233" s="5">
        <v>945783118</v>
      </c>
      <c r="G233" s="6">
        <v>46416</v>
      </c>
      <c r="H233" s="5">
        <v>2250005103</v>
      </c>
      <c r="I233" s="5">
        <v>192</v>
      </c>
      <c r="J233" s="5">
        <v>30</v>
      </c>
      <c r="K2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233" s="4">
        <f>COUNTIFS(Tabela1[Paciente],Tabela1[[#This Row],[Paciente]],Tabela1[Código_Terapia],Tabela1[[#This Row],[Código_Terapia]])</f>
        <v>4</v>
      </c>
      <c r="M233" s="4">
        <f>Tabela1[[#This Row],[Sessões Autrizadas]]-Tabela1[[#This Row],[Solicitado]]</f>
        <v>-162</v>
      </c>
    </row>
    <row r="234" spans="1:13" hidden="1" x14ac:dyDescent="0.3">
      <c r="A234" s="4">
        <f>INDEX(Tabela2[Id],MATCH(Tabela1[[#This Row],[Carteirinha]],Tabela2[Cart],0))</f>
        <v>1550</v>
      </c>
      <c r="B234" s="5" t="s">
        <v>179</v>
      </c>
      <c r="C234" s="5" t="s">
        <v>180</v>
      </c>
      <c r="D234" s="5">
        <v>58285824</v>
      </c>
      <c r="E234" s="6">
        <v>45636</v>
      </c>
      <c r="F234" s="5">
        <v>945783117</v>
      </c>
      <c r="G234" s="6">
        <v>45996</v>
      </c>
      <c r="H234" s="5">
        <v>2250005278</v>
      </c>
      <c r="I234" s="5">
        <v>80</v>
      </c>
      <c r="J234" s="5">
        <v>11</v>
      </c>
      <c r="K2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34" s="4">
        <f>COUNTIFS(Tabela1[Paciente],Tabela1[[#This Row],[Paciente]],Tabela1[Código_Terapia],Tabela1[[#This Row],[Código_Terapia]])</f>
        <v>4</v>
      </c>
      <c r="M234" s="4">
        <f>Tabela1[[#This Row],[Sessões Autrizadas]]-Tabela1[[#This Row],[Solicitado]]</f>
        <v>-69</v>
      </c>
    </row>
    <row r="235" spans="1:13" hidden="1" x14ac:dyDescent="0.3">
      <c r="A235" s="4">
        <f>INDEX(Tabela2[Id],MATCH(Tabela1[[#This Row],[Carteirinha]],Tabela2[Cart],0))</f>
        <v>1550</v>
      </c>
      <c r="B235" s="5" t="s">
        <v>179</v>
      </c>
      <c r="C235" s="5" t="s">
        <v>180</v>
      </c>
      <c r="D235" s="5">
        <v>58285823</v>
      </c>
      <c r="E235" s="6">
        <v>45636</v>
      </c>
      <c r="F235" s="5">
        <v>945783116</v>
      </c>
      <c r="G235" s="6">
        <v>45816</v>
      </c>
      <c r="H235" s="5">
        <v>50001213</v>
      </c>
      <c r="I235" s="5">
        <v>32</v>
      </c>
      <c r="J235" s="5">
        <v>6</v>
      </c>
      <c r="K2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5" s="4">
        <f>COUNTIFS(Tabela1[Paciente],Tabela1[[#This Row],[Paciente]],Tabela1[Código_Terapia],Tabela1[[#This Row],[Código_Terapia]])</f>
        <v>3</v>
      </c>
      <c r="M235" s="4">
        <f>Tabela1[[#This Row],[Sessões Autrizadas]]-Tabela1[[#This Row],[Solicitado]]</f>
        <v>-26</v>
      </c>
    </row>
    <row r="236" spans="1:13" hidden="1" x14ac:dyDescent="0.3">
      <c r="A236" s="4">
        <f>INDEX(Tabela2[Id],MATCH(Tabela1[[#This Row],[Carteirinha]],Tabela2[Cart],0))</f>
        <v>1550</v>
      </c>
      <c r="B236" s="5" t="s">
        <v>179</v>
      </c>
      <c r="C236" s="5" t="s">
        <v>180</v>
      </c>
      <c r="D236" s="5">
        <v>58285822</v>
      </c>
      <c r="E236" s="6">
        <v>45636</v>
      </c>
      <c r="F236" s="5">
        <v>945783115</v>
      </c>
      <c r="G236" s="6">
        <v>45996</v>
      </c>
      <c r="H236" s="5">
        <v>2250005170</v>
      </c>
      <c r="I236" s="5">
        <v>80</v>
      </c>
      <c r="J236" s="5">
        <v>13</v>
      </c>
      <c r="K2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36" s="4">
        <f>COUNTIFS(Tabela1[Paciente],Tabela1[[#This Row],[Paciente]],Tabela1[Código_Terapia],Tabela1[[#This Row],[Código_Terapia]])</f>
        <v>2</v>
      </c>
      <c r="M236" s="4">
        <f>Tabela1[[#This Row],[Sessões Autrizadas]]-Tabela1[[#This Row],[Solicitado]]</f>
        <v>-67</v>
      </c>
    </row>
    <row r="237" spans="1:13" hidden="1" x14ac:dyDescent="0.3">
      <c r="A237" s="4">
        <f>INDEX(Tabela2[Id],MATCH(Tabela1[[#This Row],[Carteirinha]],Tabela2[Cart],0))</f>
        <v>1550</v>
      </c>
      <c r="B237" s="5" t="s">
        <v>179</v>
      </c>
      <c r="C237" s="5" t="s">
        <v>180</v>
      </c>
      <c r="D237" s="5">
        <v>57472255</v>
      </c>
      <c r="E237" s="6">
        <v>45597</v>
      </c>
      <c r="F237" s="5">
        <v>945035447</v>
      </c>
      <c r="G237" s="6">
        <v>46977</v>
      </c>
      <c r="H237" s="5">
        <v>2250005189</v>
      </c>
      <c r="I237" s="5">
        <v>48</v>
      </c>
      <c r="J237" s="5">
        <v>26</v>
      </c>
      <c r="K2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7" s="4">
        <f>COUNTIFS(Tabela1[Paciente],Tabela1[[#This Row],[Paciente]],Tabela1[Código_Terapia],Tabela1[[#This Row],[Código_Terapia]])</f>
        <v>4</v>
      </c>
      <c r="M237" s="4">
        <f>Tabela1[[#This Row],[Sessões Autrizadas]]-Tabela1[[#This Row],[Solicitado]]</f>
        <v>-22</v>
      </c>
    </row>
    <row r="238" spans="1:13" hidden="1" x14ac:dyDescent="0.3">
      <c r="A238" s="4">
        <f>INDEX(Tabela2[Id],MATCH(Tabela1[[#This Row],[Carteirinha]],Tabela2[Cart],0))</f>
        <v>1550</v>
      </c>
      <c r="B238" s="5" t="s">
        <v>179</v>
      </c>
      <c r="C238" s="5" t="s">
        <v>180</v>
      </c>
      <c r="D238" s="5">
        <v>57362454</v>
      </c>
      <c r="E238" s="6">
        <v>45594</v>
      </c>
      <c r="F238" s="5">
        <v>944933370</v>
      </c>
      <c r="G238" s="6">
        <v>47814</v>
      </c>
      <c r="H238" s="5">
        <v>2250005103</v>
      </c>
      <c r="I238" s="5">
        <v>192</v>
      </c>
      <c r="J238" s="5">
        <v>139</v>
      </c>
      <c r="K2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238" s="4">
        <f>COUNTIFS(Tabela1[Paciente],Tabela1[[#This Row],[Paciente]],Tabela1[Código_Terapia],Tabela1[[#This Row],[Código_Terapia]])</f>
        <v>4</v>
      </c>
      <c r="M238" s="4">
        <f>Tabela1[[#This Row],[Sessões Autrizadas]]-Tabela1[[#This Row],[Solicitado]]</f>
        <v>-53</v>
      </c>
    </row>
    <row r="239" spans="1:13" hidden="1" x14ac:dyDescent="0.3">
      <c r="A239" s="4">
        <f>INDEX(Tabela2[Id],MATCH(Tabela1[[#This Row],[Carteirinha]],Tabela2[Cart],0))</f>
        <v>1550</v>
      </c>
      <c r="B239" s="5" t="s">
        <v>179</v>
      </c>
      <c r="C239" s="5" t="s">
        <v>180</v>
      </c>
      <c r="D239" s="5">
        <v>55790738</v>
      </c>
      <c r="E239" s="6">
        <v>45533</v>
      </c>
      <c r="F239" s="5">
        <v>943480968</v>
      </c>
      <c r="G239" s="6">
        <v>47813</v>
      </c>
      <c r="H239" s="5">
        <v>2250005278</v>
      </c>
      <c r="I239" s="5">
        <v>50</v>
      </c>
      <c r="J239" s="5">
        <v>8</v>
      </c>
      <c r="K2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239" s="4">
        <f>COUNTIFS(Tabela1[Paciente],Tabela1[[#This Row],[Paciente]],Tabela1[Código_Terapia],Tabela1[[#This Row],[Código_Terapia]])</f>
        <v>4</v>
      </c>
      <c r="M239" s="4">
        <f>Tabela1[[#This Row],[Sessões Autrizadas]]-Tabela1[[#This Row],[Solicitado]]</f>
        <v>-42</v>
      </c>
    </row>
    <row r="240" spans="1:13" hidden="1" x14ac:dyDescent="0.3">
      <c r="A240" s="4">
        <f>INDEX(Tabela2[Id],MATCH(Tabela1[[#This Row],[Carteirinha]],Tabela2[Cart],0))</f>
        <v>4236</v>
      </c>
      <c r="B240" s="5" t="s">
        <v>1299</v>
      </c>
      <c r="C240" s="5" t="s">
        <v>1298</v>
      </c>
      <c r="D240" s="5">
        <v>56928168</v>
      </c>
      <c r="E240" s="6">
        <v>45575</v>
      </c>
      <c r="F240" s="5">
        <v>944531235</v>
      </c>
      <c r="G240" s="6">
        <v>46175</v>
      </c>
      <c r="H240" s="5">
        <v>2250005189</v>
      </c>
      <c r="I240" s="5">
        <v>100</v>
      </c>
      <c r="J240" s="5">
        <v>91</v>
      </c>
      <c r="K2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40" s="4">
        <f>COUNTIFS(Tabela1[Paciente],Tabela1[[#This Row],[Paciente]],Tabela1[Código_Terapia],Tabela1[[#This Row],[Código_Terapia]])</f>
        <v>1</v>
      </c>
      <c r="M240" s="4">
        <f>Tabela1[[#This Row],[Sessões Autrizadas]]-Tabela1[[#This Row],[Solicitado]]</f>
        <v>-9</v>
      </c>
    </row>
    <row r="241" spans="1:13" hidden="1" x14ac:dyDescent="0.3">
      <c r="A241" s="4">
        <f>INDEX(Tabela2[Id],MATCH(Tabela1[[#This Row],[Carteirinha]],Tabela2[Cart],0))</f>
        <v>4236</v>
      </c>
      <c r="B241" s="5" t="s">
        <v>1299</v>
      </c>
      <c r="C241" s="5" t="s">
        <v>1298</v>
      </c>
      <c r="D241" s="5">
        <v>56928167</v>
      </c>
      <c r="E241" s="6">
        <v>45575</v>
      </c>
      <c r="F241" s="5">
        <v>944531234</v>
      </c>
      <c r="G241" s="6">
        <v>47135</v>
      </c>
      <c r="H241" s="5">
        <v>2250005103</v>
      </c>
      <c r="I241" s="5">
        <v>100</v>
      </c>
      <c r="J241" s="5">
        <v>66</v>
      </c>
      <c r="K2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41" s="4">
        <f>COUNTIFS(Tabela1[Paciente],Tabela1[[#This Row],[Paciente]],Tabela1[Código_Terapia],Tabela1[[#This Row],[Código_Terapia]])</f>
        <v>1</v>
      </c>
      <c r="M241" s="4">
        <f>Tabela1[[#This Row],[Sessões Autrizadas]]-Tabela1[[#This Row],[Solicitado]]</f>
        <v>-34</v>
      </c>
    </row>
    <row r="242" spans="1:13" hidden="1" x14ac:dyDescent="0.3">
      <c r="A242" s="4">
        <f>INDEX(Tabela2[Id],MATCH(Tabela1[[#This Row],[Carteirinha]],Tabela2[Cart],0))</f>
        <v>4236</v>
      </c>
      <c r="B242" s="5" t="s">
        <v>1299</v>
      </c>
      <c r="C242" s="5" t="s">
        <v>1298</v>
      </c>
      <c r="D242" s="5">
        <v>56928166</v>
      </c>
      <c r="E242" s="6">
        <v>45575</v>
      </c>
      <c r="F242" s="5">
        <v>944531233</v>
      </c>
      <c r="G242" s="6">
        <v>46715</v>
      </c>
      <c r="H242" s="5">
        <v>50001213</v>
      </c>
      <c r="I242" s="5">
        <v>100</v>
      </c>
      <c r="J242" s="5">
        <v>80</v>
      </c>
      <c r="K2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42" s="4">
        <f>COUNTIFS(Tabela1[Paciente],Tabela1[[#This Row],[Paciente]],Tabela1[Código_Terapia],Tabela1[[#This Row],[Código_Terapia]])</f>
        <v>1</v>
      </c>
      <c r="M242" s="4">
        <f>Tabela1[[#This Row],[Sessões Autrizadas]]-Tabela1[[#This Row],[Solicitado]]</f>
        <v>-20</v>
      </c>
    </row>
    <row r="243" spans="1:13" hidden="1" x14ac:dyDescent="0.3">
      <c r="A243" s="4">
        <f>INDEX(Tabela2[Id],MATCH(Tabela1[[#This Row],[Carteirinha]],Tabela2[Cart],0))</f>
        <v>4236</v>
      </c>
      <c r="B243" s="5" t="s">
        <v>1299</v>
      </c>
      <c r="C243" s="5" t="s">
        <v>1298</v>
      </c>
      <c r="D243" s="5">
        <v>56928165</v>
      </c>
      <c r="E243" s="6">
        <v>45575</v>
      </c>
      <c r="F243" s="5">
        <v>944531232</v>
      </c>
      <c r="G243" s="6">
        <v>46355</v>
      </c>
      <c r="H243" s="5">
        <v>2250005170</v>
      </c>
      <c r="I243" s="5">
        <v>100</v>
      </c>
      <c r="J243" s="5">
        <v>89</v>
      </c>
      <c r="K2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43" s="4">
        <f>COUNTIFS(Tabela1[Paciente],Tabela1[[#This Row],[Paciente]],Tabela1[Código_Terapia],Tabela1[[#This Row],[Código_Terapia]])</f>
        <v>1</v>
      </c>
      <c r="M243" s="4">
        <f>Tabela1[[#This Row],[Sessões Autrizadas]]-Tabela1[[#This Row],[Solicitado]]</f>
        <v>-11</v>
      </c>
    </row>
    <row r="244" spans="1:13" hidden="1" x14ac:dyDescent="0.3">
      <c r="A244" s="4">
        <f>INDEX(Tabela2[Id],MATCH(Tabela1[[#This Row],[Carteirinha]],Tabela2[Cart],0))</f>
        <v>4236</v>
      </c>
      <c r="B244" s="5" t="s">
        <v>1299</v>
      </c>
      <c r="C244" s="5" t="s">
        <v>1298</v>
      </c>
      <c r="D244" s="5">
        <v>56928164</v>
      </c>
      <c r="E244" s="6">
        <v>45575</v>
      </c>
      <c r="F244" s="5">
        <v>944531231</v>
      </c>
      <c r="G244" s="6">
        <v>46955</v>
      </c>
      <c r="H244" s="5">
        <v>2250005111</v>
      </c>
      <c r="I244" s="5">
        <v>100</v>
      </c>
      <c r="J244" s="5">
        <v>75</v>
      </c>
      <c r="K2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44" s="4">
        <f>COUNTIFS(Tabela1[Paciente],Tabela1[[#This Row],[Paciente]],Tabela1[Código_Terapia],Tabela1[[#This Row],[Código_Terapia]])</f>
        <v>1</v>
      </c>
      <c r="M244" s="4">
        <f>Tabela1[[#This Row],[Sessões Autrizadas]]-Tabela1[[#This Row],[Solicitado]]</f>
        <v>-25</v>
      </c>
    </row>
    <row r="245" spans="1:13" hidden="1" x14ac:dyDescent="0.3">
      <c r="A245" s="4">
        <f>INDEX(Tabela2[Id],MATCH(Tabela1[[#This Row],[Carteirinha]],Tabela2[Cart],0))</f>
        <v>4315</v>
      </c>
      <c r="B245" s="5" t="s">
        <v>568</v>
      </c>
      <c r="C245" s="5" t="s">
        <v>569</v>
      </c>
      <c r="D245" s="5">
        <v>60157018</v>
      </c>
      <c r="E245" s="6">
        <v>45706</v>
      </c>
      <c r="F245" s="5">
        <v>947511392</v>
      </c>
      <c r="G245" s="6">
        <v>46066</v>
      </c>
      <c r="H245" s="5">
        <v>2250005189</v>
      </c>
      <c r="I245" s="5">
        <v>80</v>
      </c>
      <c r="J245" s="5">
        <v>70</v>
      </c>
      <c r="K2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45" s="4">
        <f>COUNTIFS(Tabela1[Paciente],Tabela1[[#This Row],[Paciente]],Tabela1[Código_Terapia],Tabela1[[#This Row],[Código_Terapia]])</f>
        <v>2</v>
      </c>
      <c r="M245" s="4">
        <f>Tabela1[[#This Row],[Sessões Autrizadas]]-Tabela1[[#This Row],[Solicitado]]</f>
        <v>-10</v>
      </c>
    </row>
    <row r="246" spans="1:13" hidden="1" x14ac:dyDescent="0.3">
      <c r="A246" s="4">
        <f>INDEX(Tabela2[Id],MATCH(Tabela1[[#This Row],[Carteirinha]],Tabela2[Cart],0))</f>
        <v>4315</v>
      </c>
      <c r="B246" s="5" t="s">
        <v>568</v>
      </c>
      <c r="C246" s="5" t="s">
        <v>569</v>
      </c>
      <c r="D246" s="5">
        <v>60157017</v>
      </c>
      <c r="E246" s="6">
        <v>45706</v>
      </c>
      <c r="F246" s="5">
        <v>947511391</v>
      </c>
      <c r="G246" s="6">
        <v>46666</v>
      </c>
      <c r="H246" s="5">
        <v>2250005103</v>
      </c>
      <c r="I246" s="5">
        <v>80</v>
      </c>
      <c r="J246" s="5">
        <v>56</v>
      </c>
      <c r="K2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46" s="4">
        <f>COUNTIFS(Tabela1[Paciente],Tabela1[[#This Row],[Paciente]],Tabela1[Código_Terapia],Tabela1[[#This Row],[Código_Terapia]])</f>
        <v>2</v>
      </c>
      <c r="M246" s="4">
        <f>Tabela1[[#This Row],[Sessões Autrizadas]]-Tabela1[[#This Row],[Solicitado]]</f>
        <v>-24</v>
      </c>
    </row>
    <row r="247" spans="1:13" hidden="1" x14ac:dyDescent="0.3">
      <c r="A247" s="4">
        <f>INDEX(Tabela2[Id],MATCH(Tabela1[[#This Row],[Carteirinha]],Tabela2[Cart],0))</f>
        <v>4315</v>
      </c>
      <c r="B247" s="5" t="s">
        <v>568</v>
      </c>
      <c r="C247" s="5" t="s">
        <v>569</v>
      </c>
      <c r="D247" s="5">
        <v>60157016</v>
      </c>
      <c r="E247" s="6">
        <v>45706</v>
      </c>
      <c r="F247" s="5">
        <v>947511390</v>
      </c>
      <c r="G247" s="6">
        <v>46426</v>
      </c>
      <c r="H247" s="5">
        <v>50001213</v>
      </c>
      <c r="I247" s="5">
        <v>32</v>
      </c>
      <c r="J247" s="5">
        <v>21</v>
      </c>
      <c r="K2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7" s="4">
        <f>COUNTIFS(Tabela1[Paciente],Tabela1[[#This Row],[Paciente]],Tabela1[Código_Terapia],Tabela1[[#This Row],[Código_Terapia]])</f>
        <v>2</v>
      </c>
      <c r="M247" s="4">
        <f>Tabela1[[#This Row],[Sessões Autrizadas]]-Tabela1[[#This Row],[Solicitado]]</f>
        <v>-11</v>
      </c>
    </row>
    <row r="248" spans="1:13" hidden="1" x14ac:dyDescent="0.3">
      <c r="A248" s="4">
        <f>INDEX(Tabela2[Id],MATCH(Tabela1[[#This Row],[Carteirinha]],Tabela2[Cart],0))</f>
        <v>4315</v>
      </c>
      <c r="B248" s="5" t="s">
        <v>568</v>
      </c>
      <c r="C248" s="5" t="s">
        <v>569</v>
      </c>
      <c r="D248" s="5">
        <v>60157015</v>
      </c>
      <c r="E248" s="6">
        <v>45706</v>
      </c>
      <c r="F248" s="5">
        <v>947511389</v>
      </c>
      <c r="G248" s="6">
        <v>46426</v>
      </c>
      <c r="H248" s="5">
        <v>50000012</v>
      </c>
      <c r="I248" s="5">
        <v>48</v>
      </c>
      <c r="J248" s="5">
        <v>32</v>
      </c>
      <c r="K2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8" s="4">
        <f>COUNTIFS(Tabela1[Paciente],Tabela1[[#This Row],[Paciente]],Tabela1[Código_Terapia],Tabela1[[#This Row],[Código_Terapia]])</f>
        <v>2</v>
      </c>
      <c r="M248" s="4">
        <f>Tabela1[[#This Row],[Sessões Autrizadas]]-Tabela1[[#This Row],[Solicitado]]</f>
        <v>-16</v>
      </c>
    </row>
    <row r="249" spans="1:13" hidden="1" x14ac:dyDescent="0.3">
      <c r="A249" s="4">
        <f>INDEX(Tabela2[Id],MATCH(Tabela1[[#This Row],[Carteirinha]],Tabela2[Cart],0))</f>
        <v>4315</v>
      </c>
      <c r="B249" s="5" t="s">
        <v>568</v>
      </c>
      <c r="C249" s="5" t="s">
        <v>569</v>
      </c>
      <c r="D249" s="5">
        <v>60157014</v>
      </c>
      <c r="E249" s="6">
        <v>45706</v>
      </c>
      <c r="F249" s="5">
        <v>947511388</v>
      </c>
      <c r="G249" s="6">
        <v>46006</v>
      </c>
      <c r="H249" s="5">
        <v>2250005170</v>
      </c>
      <c r="I249" s="5">
        <v>48</v>
      </c>
      <c r="J249" s="5">
        <v>40</v>
      </c>
      <c r="K2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9" s="4">
        <f>COUNTIFS(Tabela1[Paciente],Tabela1[[#This Row],[Paciente]],Tabela1[Código_Terapia],Tabela1[[#This Row],[Código_Terapia]])</f>
        <v>2</v>
      </c>
      <c r="M249" s="4">
        <f>Tabela1[[#This Row],[Sessões Autrizadas]]-Tabela1[[#This Row],[Solicitado]]</f>
        <v>-8</v>
      </c>
    </row>
    <row r="250" spans="1:13" hidden="1" x14ac:dyDescent="0.3">
      <c r="A250" s="4">
        <f>INDEX(Tabela2[Id],MATCH(Tabela1[[#This Row],[Carteirinha]],Tabela2[Cart],0))</f>
        <v>4315</v>
      </c>
      <c r="B250" s="5" t="s">
        <v>568</v>
      </c>
      <c r="C250" s="5" t="s">
        <v>569</v>
      </c>
      <c r="D250" s="5">
        <v>56837833</v>
      </c>
      <c r="E250" s="6">
        <v>45573</v>
      </c>
      <c r="F250" s="5">
        <v>944447435</v>
      </c>
      <c r="G250" s="6">
        <v>46233</v>
      </c>
      <c r="H250" s="5">
        <v>2250005189</v>
      </c>
      <c r="I250" s="5">
        <v>100</v>
      </c>
      <c r="J250" s="5">
        <v>88</v>
      </c>
      <c r="K2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50" s="4">
        <f>COUNTIFS(Tabela1[Paciente],Tabela1[[#This Row],[Paciente]],Tabela1[Código_Terapia],Tabela1[[#This Row],[Código_Terapia]])</f>
        <v>2</v>
      </c>
      <c r="M250" s="4">
        <f>Tabela1[[#This Row],[Sessões Autrizadas]]-Tabela1[[#This Row],[Solicitado]]</f>
        <v>-12</v>
      </c>
    </row>
    <row r="251" spans="1:13" hidden="1" x14ac:dyDescent="0.3">
      <c r="A251" s="4">
        <f>INDEX(Tabela2[Id],MATCH(Tabela1[[#This Row],[Carteirinha]],Tabela2[Cart],0))</f>
        <v>4315</v>
      </c>
      <c r="B251" s="5" t="s">
        <v>568</v>
      </c>
      <c r="C251" s="5" t="s">
        <v>569</v>
      </c>
      <c r="D251" s="5">
        <v>56837832</v>
      </c>
      <c r="E251" s="6">
        <v>45573</v>
      </c>
      <c r="F251" s="5">
        <v>944447434</v>
      </c>
      <c r="G251" s="6">
        <v>47973</v>
      </c>
      <c r="H251" s="5">
        <v>2250005103</v>
      </c>
      <c r="I251" s="5">
        <v>100</v>
      </c>
      <c r="J251" s="5">
        <v>48</v>
      </c>
      <c r="K2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51" s="4">
        <f>COUNTIFS(Tabela1[Paciente],Tabela1[[#This Row],[Paciente]],Tabela1[Código_Terapia],Tabela1[[#This Row],[Código_Terapia]])</f>
        <v>2</v>
      </c>
      <c r="M251" s="4">
        <f>Tabela1[[#This Row],[Sessões Autrizadas]]-Tabela1[[#This Row],[Solicitado]]</f>
        <v>-52</v>
      </c>
    </row>
    <row r="252" spans="1:13" hidden="1" x14ac:dyDescent="0.3">
      <c r="A252" s="4">
        <f>INDEX(Tabela2[Id],MATCH(Tabela1[[#This Row],[Carteirinha]],Tabela2[Cart],0))</f>
        <v>4315</v>
      </c>
      <c r="B252" s="5" t="s">
        <v>568</v>
      </c>
      <c r="C252" s="5" t="s">
        <v>569</v>
      </c>
      <c r="D252" s="5">
        <v>56837831</v>
      </c>
      <c r="E252" s="6">
        <v>45573</v>
      </c>
      <c r="F252" s="5">
        <v>944447433</v>
      </c>
      <c r="G252" s="6">
        <v>46593</v>
      </c>
      <c r="H252" s="5">
        <v>50001213</v>
      </c>
      <c r="I252" s="5">
        <v>40</v>
      </c>
      <c r="J252" s="5">
        <v>24</v>
      </c>
      <c r="K2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52" s="4">
        <f>COUNTIFS(Tabela1[Paciente],Tabela1[[#This Row],[Paciente]],Tabela1[Código_Terapia],Tabela1[[#This Row],[Código_Terapia]])</f>
        <v>2</v>
      </c>
      <c r="M252" s="4">
        <f>Tabela1[[#This Row],[Sessões Autrizadas]]-Tabela1[[#This Row],[Solicitado]]</f>
        <v>-16</v>
      </c>
    </row>
    <row r="253" spans="1:13" hidden="1" x14ac:dyDescent="0.3">
      <c r="A253" s="4">
        <f>INDEX(Tabela2[Id],MATCH(Tabela1[[#This Row],[Carteirinha]],Tabela2[Cart],0))</f>
        <v>4315</v>
      </c>
      <c r="B253" s="5" t="s">
        <v>568</v>
      </c>
      <c r="C253" s="5" t="s">
        <v>569</v>
      </c>
      <c r="D253" s="5">
        <v>56837830</v>
      </c>
      <c r="E253" s="6">
        <v>45573</v>
      </c>
      <c r="F253" s="5">
        <v>944447432</v>
      </c>
      <c r="G253" s="6">
        <v>46533</v>
      </c>
      <c r="H253" s="5">
        <v>50000012</v>
      </c>
      <c r="I253" s="5">
        <v>60</v>
      </c>
      <c r="J253" s="5">
        <v>37</v>
      </c>
      <c r="K2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53" s="4">
        <f>COUNTIFS(Tabela1[Paciente],Tabela1[[#This Row],[Paciente]],Tabela1[Código_Terapia],Tabela1[[#This Row],[Código_Terapia]])</f>
        <v>2</v>
      </c>
      <c r="M253" s="4">
        <f>Tabela1[[#This Row],[Sessões Autrizadas]]-Tabela1[[#This Row],[Solicitado]]</f>
        <v>-23</v>
      </c>
    </row>
    <row r="254" spans="1:13" hidden="1" x14ac:dyDescent="0.3">
      <c r="A254" s="4">
        <f>INDEX(Tabela2[Id],MATCH(Tabela1[[#This Row],[Carteirinha]],Tabela2[Cart],0))</f>
        <v>4315</v>
      </c>
      <c r="B254" s="5" t="s">
        <v>568</v>
      </c>
      <c r="C254" s="5" t="s">
        <v>569</v>
      </c>
      <c r="D254" s="5">
        <v>56837829</v>
      </c>
      <c r="E254" s="6">
        <v>45573</v>
      </c>
      <c r="F254" s="5">
        <v>944447431</v>
      </c>
      <c r="G254" s="6">
        <v>46293</v>
      </c>
      <c r="H254" s="5">
        <v>2250005170</v>
      </c>
      <c r="I254" s="5">
        <v>60</v>
      </c>
      <c r="J254" s="5">
        <v>45</v>
      </c>
      <c r="K2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54" s="4">
        <f>COUNTIFS(Tabela1[Paciente],Tabela1[[#This Row],[Paciente]],Tabela1[Código_Terapia],Tabela1[[#This Row],[Código_Terapia]])</f>
        <v>2</v>
      </c>
      <c r="M254" s="4">
        <f>Tabela1[[#This Row],[Sessões Autrizadas]]-Tabela1[[#This Row],[Solicitado]]</f>
        <v>-15</v>
      </c>
    </row>
    <row r="255" spans="1:13" hidden="1" x14ac:dyDescent="0.3">
      <c r="A255" s="4">
        <f>INDEX(Tabela2[Id],MATCH(Tabela1[[#This Row],[Carteirinha]],Tabela2[Cart],0))</f>
        <v>3568</v>
      </c>
      <c r="B255" s="5" t="s">
        <v>106</v>
      </c>
      <c r="C255" s="5" t="s">
        <v>107</v>
      </c>
      <c r="D255" s="5">
        <v>58869543</v>
      </c>
      <c r="E255" s="6">
        <v>45659</v>
      </c>
      <c r="F255" s="5">
        <v>946318602</v>
      </c>
      <c r="G255" s="6">
        <v>47339</v>
      </c>
      <c r="H255" s="5">
        <v>2250005103</v>
      </c>
      <c r="I255" s="5">
        <v>80</v>
      </c>
      <c r="J255" s="5">
        <v>83</v>
      </c>
      <c r="K2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5" s="4">
        <f>COUNTIFS(Tabela1[Paciente],Tabela1[[#This Row],[Paciente]],Tabela1[Código_Terapia],Tabela1[[#This Row],[Código_Terapia]])</f>
        <v>1</v>
      </c>
      <c r="M255" s="4">
        <f>Tabela1[[#This Row],[Sessões Autrizadas]]-Tabela1[[#This Row],[Solicitado]]</f>
        <v>3</v>
      </c>
    </row>
    <row r="256" spans="1:13" hidden="1" x14ac:dyDescent="0.3">
      <c r="A256" s="4">
        <f>INDEX(Tabela2[Id],MATCH(Tabela1[[#This Row],[Carteirinha]],Tabela2[Cart],0))</f>
        <v>3568</v>
      </c>
      <c r="B256" s="5" t="s">
        <v>106</v>
      </c>
      <c r="C256" s="5" t="s">
        <v>107</v>
      </c>
      <c r="D256" s="5">
        <v>58869542</v>
      </c>
      <c r="E256" s="6">
        <v>45659</v>
      </c>
      <c r="F256" s="5">
        <v>946318601</v>
      </c>
      <c r="G256" s="6">
        <v>47039</v>
      </c>
      <c r="H256" s="5">
        <v>2250005278</v>
      </c>
      <c r="I256" s="5">
        <v>80</v>
      </c>
      <c r="J256" s="5">
        <v>60</v>
      </c>
      <c r="K2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6" s="4">
        <f>COUNTIFS(Tabela1[Paciente],Tabela1[[#This Row],[Paciente]],Tabela1[Código_Terapia],Tabela1[[#This Row],[Código_Terapia]])</f>
        <v>2</v>
      </c>
      <c r="M256" s="4">
        <f>Tabela1[[#This Row],[Sessões Autrizadas]]-Tabela1[[#This Row],[Solicitado]]</f>
        <v>-20</v>
      </c>
    </row>
    <row r="257" spans="1:13" hidden="1" x14ac:dyDescent="0.3">
      <c r="A257" s="4">
        <f>INDEX(Tabela2[Id],MATCH(Tabela1[[#This Row],[Carteirinha]],Tabela2[Cart],0))</f>
        <v>3568</v>
      </c>
      <c r="B257" s="5" t="s">
        <v>106</v>
      </c>
      <c r="C257" s="5" t="s">
        <v>107</v>
      </c>
      <c r="D257" s="5">
        <v>58869541</v>
      </c>
      <c r="E257" s="6">
        <v>45659</v>
      </c>
      <c r="F257" s="5">
        <v>946318600</v>
      </c>
      <c r="G257" s="6">
        <v>46439</v>
      </c>
      <c r="H257" s="5">
        <v>50001213</v>
      </c>
      <c r="I257" s="5">
        <v>32</v>
      </c>
      <c r="J257" s="5">
        <v>20</v>
      </c>
      <c r="K2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7" s="4">
        <f>COUNTIFS(Tabela1[Paciente],Tabela1[[#This Row],[Paciente]],Tabela1[Código_Terapia],Tabela1[[#This Row],[Código_Terapia]])</f>
        <v>1</v>
      </c>
      <c r="M257" s="4">
        <f>Tabela1[[#This Row],[Sessões Autrizadas]]-Tabela1[[#This Row],[Solicitado]]</f>
        <v>-12</v>
      </c>
    </row>
    <row r="258" spans="1:13" hidden="1" x14ac:dyDescent="0.3">
      <c r="A258" s="4">
        <f>INDEX(Tabela2[Id],MATCH(Tabela1[[#This Row],[Carteirinha]],Tabela2[Cart],0))</f>
        <v>3568</v>
      </c>
      <c r="B258" s="5" t="s">
        <v>106</v>
      </c>
      <c r="C258" s="5" t="s">
        <v>107</v>
      </c>
      <c r="D258" s="5">
        <v>58869540</v>
      </c>
      <c r="E258" s="6">
        <v>45659</v>
      </c>
      <c r="F258" s="5">
        <v>946318599</v>
      </c>
      <c r="G258" s="6">
        <v>47159</v>
      </c>
      <c r="H258" s="5">
        <v>50000012</v>
      </c>
      <c r="I258" s="5">
        <v>64</v>
      </c>
      <c r="J258" s="5">
        <v>40</v>
      </c>
      <c r="K2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58" s="4">
        <f>COUNTIFS(Tabela1[Paciente],Tabela1[[#This Row],[Paciente]],Tabela1[Código_Terapia],Tabela1[[#This Row],[Código_Terapia]])</f>
        <v>1</v>
      </c>
      <c r="M258" s="4">
        <f>Tabela1[[#This Row],[Sessões Autrizadas]]-Tabela1[[#This Row],[Solicitado]]</f>
        <v>-24</v>
      </c>
    </row>
    <row r="259" spans="1:13" hidden="1" x14ac:dyDescent="0.3">
      <c r="A259" s="4">
        <f>INDEX(Tabela2[Id],MATCH(Tabela1[[#This Row],[Carteirinha]],Tabela2[Cart],0))</f>
        <v>3568</v>
      </c>
      <c r="B259" s="5" t="s">
        <v>106</v>
      </c>
      <c r="C259" s="5" t="s">
        <v>107</v>
      </c>
      <c r="D259" s="5">
        <v>58869539</v>
      </c>
      <c r="E259" s="6">
        <v>45659</v>
      </c>
      <c r="F259" s="5">
        <v>946318598</v>
      </c>
      <c r="G259" s="6">
        <v>46139</v>
      </c>
      <c r="H259" s="5">
        <v>2250005170</v>
      </c>
      <c r="I259" s="5">
        <v>64</v>
      </c>
      <c r="J259" s="5">
        <v>57</v>
      </c>
      <c r="K2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59" s="4">
        <f>COUNTIFS(Tabela1[Paciente],Tabela1[[#This Row],[Paciente]],Tabela1[Código_Terapia],Tabela1[[#This Row],[Código_Terapia]])</f>
        <v>1</v>
      </c>
      <c r="M259" s="4">
        <f>Tabela1[[#This Row],[Sessões Autrizadas]]-Tabela1[[#This Row],[Solicitado]]</f>
        <v>-7</v>
      </c>
    </row>
    <row r="260" spans="1:13" hidden="1" x14ac:dyDescent="0.3">
      <c r="A260" s="4">
        <f>INDEX(Tabela2[Id],MATCH(Tabela1[[#This Row],[Carteirinha]],Tabela2[Cart],0))</f>
        <v>3568</v>
      </c>
      <c r="B260" s="5" t="s">
        <v>106</v>
      </c>
      <c r="C260" s="5" t="s">
        <v>107</v>
      </c>
      <c r="D260" s="5">
        <v>56365462</v>
      </c>
      <c r="E260" s="6">
        <v>45553</v>
      </c>
      <c r="F260" s="5">
        <v>944010857</v>
      </c>
      <c r="G260" s="6">
        <v>45973</v>
      </c>
      <c r="H260" s="5">
        <v>2250005189</v>
      </c>
      <c r="I260" s="5">
        <v>15</v>
      </c>
      <c r="J260" s="5">
        <v>9</v>
      </c>
      <c r="K2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260" s="4">
        <f>COUNTIFS(Tabela1[Paciente],Tabela1[[#This Row],[Paciente]],Tabela1[Código_Terapia],Tabela1[[#This Row],[Código_Terapia]])</f>
        <v>1</v>
      </c>
      <c r="M260" s="4">
        <f>Tabela1[[#This Row],[Sessões Autrizadas]]-Tabela1[[#This Row],[Solicitado]]</f>
        <v>-6</v>
      </c>
    </row>
    <row r="261" spans="1:13" hidden="1" x14ac:dyDescent="0.3">
      <c r="A261" s="4">
        <f>INDEX(Tabela2[Id],MATCH(Tabela1[[#This Row],[Carteirinha]],Tabela2[Cart],0))</f>
        <v>3568</v>
      </c>
      <c r="B261" s="5" t="s">
        <v>106</v>
      </c>
      <c r="C261" s="5" t="s">
        <v>107</v>
      </c>
      <c r="D261" s="5">
        <v>56365461</v>
      </c>
      <c r="E261" s="6">
        <v>45553</v>
      </c>
      <c r="F261" s="5">
        <v>944010856</v>
      </c>
      <c r="G261" s="6">
        <v>47353</v>
      </c>
      <c r="H261" s="5">
        <v>2250005278</v>
      </c>
      <c r="I261" s="5">
        <v>60</v>
      </c>
      <c r="J261" s="5">
        <v>28</v>
      </c>
      <c r="K2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61" s="4">
        <f>COUNTIFS(Tabela1[Paciente],Tabela1[[#This Row],[Paciente]],Tabela1[Código_Terapia],Tabela1[[#This Row],[Código_Terapia]])</f>
        <v>2</v>
      </c>
      <c r="M261" s="4">
        <f>Tabela1[[#This Row],[Sessões Autrizadas]]-Tabela1[[#This Row],[Solicitado]]</f>
        <v>-32</v>
      </c>
    </row>
    <row r="262" spans="1:13" hidden="1" x14ac:dyDescent="0.3">
      <c r="A262" s="4">
        <f>INDEX(Tabela2[Id],MATCH(Tabela1[[#This Row],[Carteirinha]],Tabela2[Cart],0))</f>
        <v>2718</v>
      </c>
      <c r="B262" s="5" t="s">
        <v>16</v>
      </c>
      <c r="C262" s="5" t="s">
        <v>17</v>
      </c>
      <c r="D262" s="5">
        <v>59468408</v>
      </c>
      <c r="E262" s="6">
        <v>45680</v>
      </c>
      <c r="F262" s="5">
        <v>946873233</v>
      </c>
      <c r="G262" s="6">
        <v>46220</v>
      </c>
      <c r="H262" s="5">
        <v>2250005189</v>
      </c>
      <c r="I262" s="5">
        <v>48</v>
      </c>
      <c r="J262" s="5">
        <v>40</v>
      </c>
      <c r="K2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62" s="4">
        <f>COUNTIFS(Tabela1[Paciente],Tabela1[[#This Row],[Paciente]],Tabela1[Código_Terapia],Tabela1[[#This Row],[Código_Terapia]])</f>
        <v>2</v>
      </c>
      <c r="M262" s="4">
        <f>Tabela1[[#This Row],[Sessões Autrizadas]]-Tabela1[[#This Row],[Solicitado]]</f>
        <v>-8</v>
      </c>
    </row>
    <row r="263" spans="1:13" hidden="1" x14ac:dyDescent="0.3">
      <c r="A263" s="4">
        <f>INDEX(Tabela2[Id],MATCH(Tabela1[[#This Row],[Carteirinha]],Tabela2[Cart],0))</f>
        <v>2718</v>
      </c>
      <c r="B263" s="5" t="s">
        <v>16</v>
      </c>
      <c r="C263" s="5" t="s">
        <v>17</v>
      </c>
      <c r="D263" s="5">
        <v>59468407</v>
      </c>
      <c r="E263" s="6">
        <v>45680</v>
      </c>
      <c r="F263" s="5">
        <v>946873232</v>
      </c>
      <c r="G263" s="6">
        <v>47120</v>
      </c>
      <c r="H263" s="5">
        <v>2250005103</v>
      </c>
      <c r="I263" s="5">
        <v>48</v>
      </c>
      <c r="J263" s="5">
        <v>24</v>
      </c>
      <c r="K2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63" s="4">
        <f>COUNTIFS(Tabela1[Paciente],Tabela1[[#This Row],[Paciente]],Tabela1[Código_Terapia],Tabela1[[#This Row],[Código_Terapia]])</f>
        <v>1</v>
      </c>
      <c r="M263" s="4">
        <f>Tabela1[[#This Row],[Sessões Autrizadas]]-Tabela1[[#This Row],[Solicitado]]</f>
        <v>-24</v>
      </c>
    </row>
    <row r="264" spans="1:13" hidden="1" x14ac:dyDescent="0.3">
      <c r="A264" s="4">
        <f>INDEX(Tabela2[Id],MATCH(Tabela1[[#This Row],[Carteirinha]],Tabela2[Cart],0))</f>
        <v>2718</v>
      </c>
      <c r="B264" s="5" t="s">
        <v>16</v>
      </c>
      <c r="C264" s="5" t="s">
        <v>17</v>
      </c>
      <c r="D264" s="5">
        <v>59468405</v>
      </c>
      <c r="E264" s="6">
        <v>45680</v>
      </c>
      <c r="F264" s="5">
        <v>946873231</v>
      </c>
      <c r="G264" s="6">
        <v>45800</v>
      </c>
      <c r="H264" s="5">
        <v>50000012</v>
      </c>
      <c r="I264" s="5">
        <v>48</v>
      </c>
      <c r="J264" s="5">
        <v>47</v>
      </c>
      <c r="K2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64" s="4">
        <f>COUNTIFS(Tabela1[Paciente],Tabela1[[#This Row],[Paciente]],Tabela1[Código_Terapia],Tabela1[[#This Row],[Código_Terapia]])</f>
        <v>2</v>
      </c>
      <c r="M264" s="4">
        <f>Tabela1[[#This Row],[Sessões Autrizadas]]-Tabela1[[#This Row],[Solicitado]]</f>
        <v>-1</v>
      </c>
    </row>
    <row r="265" spans="1:13" hidden="1" x14ac:dyDescent="0.3">
      <c r="A265" s="4">
        <f>INDEX(Tabela2[Id],MATCH(Tabela1[[#This Row],[Carteirinha]],Tabela2[Cart],0))</f>
        <v>2718</v>
      </c>
      <c r="B265" s="5" t="s">
        <v>16</v>
      </c>
      <c r="C265" s="5" t="s">
        <v>17</v>
      </c>
      <c r="D265" s="5">
        <v>59468404</v>
      </c>
      <c r="E265" s="6">
        <v>45680</v>
      </c>
      <c r="F265" s="5">
        <v>946873230</v>
      </c>
      <c r="G265" s="6">
        <v>46460</v>
      </c>
      <c r="H265" s="5">
        <v>2250005170</v>
      </c>
      <c r="I265" s="5">
        <v>48</v>
      </c>
      <c r="J265" s="5">
        <v>36</v>
      </c>
      <c r="K2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65" s="4">
        <f>COUNTIFS(Tabela1[Paciente],Tabela1[[#This Row],[Paciente]],Tabela1[Código_Terapia],Tabela1[[#This Row],[Código_Terapia]])</f>
        <v>2</v>
      </c>
      <c r="M265" s="4">
        <f>Tabela1[[#This Row],[Sessões Autrizadas]]-Tabela1[[#This Row],[Solicitado]]</f>
        <v>-12</v>
      </c>
    </row>
    <row r="266" spans="1:13" hidden="1" x14ac:dyDescent="0.3">
      <c r="A266" s="4">
        <f>INDEX(Tabela2[Id],MATCH(Tabela1[[#This Row],[Carteirinha]],Tabela2[Cart],0))</f>
        <v>2718</v>
      </c>
      <c r="B266" s="5" t="s">
        <v>16</v>
      </c>
      <c r="C266" s="5" t="s">
        <v>17</v>
      </c>
      <c r="D266" s="5">
        <v>59468403</v>
      </c>
      <c r="E266" s="6">
        <v>45680</v>
      </c>
      <c r="F266" s="5">
        <v>946873228</v>
      </c>
      <c r="G266" s="6">
        <v>46880</v>
      </c>
      <c r="H266" s="5">
        <v>2250005111</v>
      </c>
      <c r="I266" s="5">
        <v>48</v>
      </c>
      <c r="J266" s="5">
        <v>29</v>
      </c>
      <c r="K2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66" s="4">
        <f>COUNTIFS(Tabela1[Paciente],Tabela1[[#This Row],[Paciente]],Tabela1[Código_Terapia],Tabela1[[#This Row],[Código_Terapia]])</f>
        <v>2</v>
      </c>
      <c r="M266" s="4">
        <f>Tabela1[[#This Row],[Sessões Autrizadas]]-Tabela1[[#This Row],[Solicitado]]</f>
        <v>-19</v>
      </c>
    </row>
    <row r="267" spans="1:13" hidden="1" x14ac:dyDescent="0.3">
      <c r="A267" s="4">
        <f>INDEX(Tabela2[Id],MATCH(Tabela1[[#This Row],[Carteirinha]],Tabela2[Cart],0))</f>
        <v>2718</v>
      </c>
      <c r="B267" s="5" t="s">
        <v>16</v>
      </c>
      <c r="C267" s="5" t="s">
        <v>17</v>
      </c>
      <c r="D267" s="5">
        <v>56443599</v>
      </c>
      <c r="E267" s="6">
        <v>45558</v>
      </c>
      <c r="F267" s="5">
        <v>944083241</v>
      </c>
      <c r="G267" s="6">
        <v>46518</v>
      </c>
      <c r="H267" s="5">
        <v>2250005189</v>
      </c>
      <c r="I267" s="5">
        <v>45</v>
      </c>
      <c r="J267" s="5">
        <v>30</v>
      </c>
      <c r="K2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267" s="4">
        <f>COUNTIFS(Tabela1[Paciente],Tabela1[[#This Row],[Paciente]],Tabela1[Código_Terapia],Tabela1[[#This Row],[Código_Terapia]])</f>
        <v>2</v>
      </c>
      <c r="M267" s="4">
        <f>Tabela1[[#This Row],[Sessões Autrizadas]]-Tabela1[[#This Row],[Solicitado]]</f>
        <v>-15</v>
      </c>
    </row>
    <row r="268" spans="1:13" hidden="1" x14ac:dyDescent="0.3">
      <c r="A268" s="4">
        <f>INDEX(Tabela2[Id],MATCH(Tabela1[[#This Row],[Carteirinha]],Tabela2[Cart],0))</f>
        <v>2718</v>
      </c>
      <c r="B268" s="5" t="s">
        <v>16</v>
      </c>
      <c r="C268" s="5" t="s">
        <v>17</v>
      </c>
      <c r="D268" s="5">
        <v>56443597</v>
      </c>
      <c r="E268" s="6">
        <v>45558</v>
      </c>
      <c r="F268" s="5">
        <v>944083239</v>
      </c>
      <c r="G268" s="6">
        <v>46638</v>
      </c>
      <c r="H268" s="5">
        <v>50000012</v>
      </c>
      <c r="I268" s="5">
        <v>45</v>
      </c>
      <c r="J268" s="5">
        <v>28</v>
      </c>
      <c r="K2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268" s="4">
        <f>COUNTIFS(Tabela1[Paciente],Tabela1[[#This Row],[Paciente]],Tabela1[Código_Terapia],Tabela1[[#This Row],[Código_Terapia]])</f>
        <v>2</v>
      </c>
      <c r="M268" s="4">
        <f>Tabela1[[#This Row],[Sessões Autrizadas]]-Tabela1[[#This Row],[Solicitado]]</f>
        <v>-17</v>
      </c>
    </row>
    <row r="269" spans="1:13" hidden="1" x14ac:dyDescent="0.3">
      <c r="A269" s="4">
        <f>INDEX(Tabela2[Id],MATCH(Tabela1[[#This Row],[Carteirinha]],Tabela2[Cart],0))</f>
        <v>2718</v>
      </c>
      <c r="B269" s="5" t="s">
        <v>16</v>
      </c>
      <c r="C269" s="5" t="s">
        <v>17</v>
      </c>
      <c r="D269" s="5">
        <v>56443596</v>
      </c>
      <c r="E269" s="6">
        <v>45558</v>
      </c>
      <c r="F269" s="5">
        <v>944083238</v>
      </c>
      <c r="G269" s="6">
        <v>46698</v>
      </c>
      <c r="H269" s="5">
        <v>2250005170</v>
      </c>
      <c r="I269" s="5">
        <v>45</v>
      </c>
      <c r="J269" s="5">
        <v>27</v>
      </c>
      <c r="K2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269" s="4">
        <f>COUNTIFS(Tabela1[Paciente],Tabela1[[#This Row],[Paciente]],Tabela1[Código_Terapia],Tabela1[[#This Row],[Código_Terapia]])</f>
        <v>2</v>
      </c>
      <c r="M269" s="4">
        <f>Tabela1[[#This Row],[Sessões Autrizadas]]-Tabela1[[#This Row],[Solicitado]]</f>
        <v>-18</v>
      </c>
    </row>
    <row r="270" spans="1:13" hidden="1" x14ac:dyDescent="0.3">
      <c r="A270" s="4">
        <f>INDEX(Tabela2[Id],MATCH(Tabela1[[#This Row],[Carteirinha]],Tabela2[Cart],0))</f>
        <v>2718</v>
      </c>
      <c r="B270" s="5" t="s">
        <v>16</v>
      </c>
      <c r="C270" s="5" t="s">
        <v>17</v>
      </c>
      <c r="D270" s="5">
        <v>56443595</v>
      </c>
      <c r="E270" s="6">
        <v>45558</v>
      </c>
      <c r="F270" s="5">
        <v>944083236</v>
      </c>
      <c r="G270" s="6">
        <v>47058</v>
      </c>
      <c r="H270" s="5">
        <v>2250005111</v>
      </c>
      <c r="I270" s="5">
        <v>45</v>
      </c>
      <c r="J270" s="5">
        <v>21</v>
      </c>
      <c r="K2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270" s="4">
        <f>COUNTIFS(Tabela1[Paciente],Tabela1[[#This Row],[Paciente]],Tabela1[Código_Terapia],Tabela1[[#This Row],[Código_Terapia]])</f>
        <v>2</v>
      </c>
      <c r="M270" s="4">
        <f>Tabela1[[#This Row],[Sessões Autrizadas]]-Tabela1[[#This Row],[Solicitado]]</f>
        <v>-24</v>
      </c>
    </row>
    <row r="271" spans="1:13" hidden="1" x14ac:dyDescent="0.3">
      <c r="A271" s="4">
        <f>INDEX(Tabela2[Id],MATCH(Tabela1[[#This Row],[Carteirinha]],Tabela2[Cart],0))</f>
        <v>2478</v>
      </c>
      <c r="B271" s="5" t="s">
        <v>550</v>
      </c>
      <c r="C271" s="5" t="s">
        <v>551</v>
      </c>
      <c r="D271" s="5">
        <v>60086741</v>
      </c>
      <c r="E271" s="6">
        <v>45715</v>
      </c>
      <c r="F271" s="5">
        <v>947446259</v>
      </c>
      <c r="G271" s="6">
        <v>46075</v>
      </c>
      <c r="H271" s="5">
        <v>2250005189</v>
      </c>
      <c r="I271" s="5">
        <v>32</v>
      </c>
      <c r="J271" s="5">
        <v>27</v>
      </c>
      <c r="K2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71" s="4">
        <f>COUNTIFS(Tabela1[Paciente],Tabela1[[#This Row],[Paciente]],Tabela1[Código_Terapia],Tabela1[[#This Row],[Código_Terapia]])</f>
        <v>2</v>
      </c>
      <c r="M271" s="4">
        <f>Tabela1[[#This Row],[Sessões Autrizadas]]-Tabela1[[#This Row],[Solicitado]]</f>
        <v>-5</v>
      </c>
    </row>
    <row r="272" spans="1:13" hidden="1" x14ac:dyDescent="0.3">
      <c r="A272" s="4">
        <f>INDEX(Tabela2[Id],MATCH(Tabela1[[#This Row],[Carteirinha]],Tabela2[Cart],0))</f>
        <v>2478</v>
      </c>
      <c r="B272" s="5" t="s">
        <v>550</v>
      </c>
      <c r="C272" s="5" t="s">
        <v>551</v>
      </c>
      <c r="D272" s="5">
        <v>60086738</v>
      </c>
      <c r="E272" s="6">
        <v>45715</v>
      </c>
      <c r="F272" s="5">
        <v>947446256</v>
      </c>
      <c r="G272" s="6">
        <v>45955</v>
      </c>
      <c r="H272" s="5">
        <v>2250005170</v>
      </c>
      <c r="I272" s="5">
        <v>16</v>
      </c>
      <c r="J272" s="5">
        <v>13</v>
      </c>
      <c r="K2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72" s="4">
        <f>COUNTIFS(Tabela1[Paciente],Tabela1[[#This Row],[Paciente]],Tabela1[Código_Terapia],Tabela1[[#This Row],[Código_Terapia]])</f>
        <v>2</v>
      </c>
      <c r="M272" s="4">
        <f>Tabela1[[#This Row],[Sessões Autrizadas]]-Tabela1[[#This Row],[Solicitado]]</f>
        <v>-3</v>
      </c>
    </row>
    <row r="273" spans="1:13" hidden="1" x14ac:dyDescent="0.3">
      <c r="A273" s="4">
        <f>INDEX(Tabela2[Id],MATCH(Tabela1[[#This Row],[Carteirinha]],Tabela2[Cart],0))</f>
        <v>2478</v>
      </c>
      <c r="B273" s="5" t="s">
        <v>550</v>
      </c>
      <c r="C273" s="5" t="s">
        <v>551</v>
      </c>
      <c r="D273" s="5">
        <v>60086735</v>
      </c>
      <c r="E273" s="6">
        <v>45702</v>
      </c>
      <c r="F273" s="5">
        <v>947446253</v>
      </c>
      <c r="G273" s="6">
        <v>45882</v>
      </c>
      <c r="H273" s="5">
        <v>2250005111</v>
      </c>
      <c r="I273" s="5">
        <v>16</v>
      </c>
      <c r="J273" s="5">
        <v>14</v>
      </c>
      <c r="K2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73" s="4">
        <f>COUNTIFS(Tabela1[Paciente],Tabela1[[#This Row],[Paciente]],Tabela1[Código_Terapia],Tabela1[[#This Row],[Código_Terapia]])</f>
        <v>1</v>
      </c>
      <c r="M273" s="4">
        <f>Tabela1[[#This Row],[Sessões Autrizadas]]-Tabela1[[#This Row],[Solicitado]]</f>
        <v>-2</v>
      </c>
    </row>
    <row r="274" spans="1:13" hidden="1" x14ac:dyDescent="0.3">
      <c r="A274" s="4">
        <f>INDEX(Tabela2[Id],MATCH(Tabela1[[#This Row],[Carteirinha]],Tabela2[Cart],0))</f>
        <v>2478</v>
      </c>
      <c r="B274" s="5" t="s">
        <v>550</v>
      </c>
      <c r="C274" s="5" t="s">
        <v>551</v>
      </c>
      <c r="D274" s="5">
        <v>57032458</v>
      </c>
      <c r="E274" s="6">
        <v>45579</v>
      </c>
      <c r="F274" s="5">
        <v>944627735</v>
      </c>
      <c r="G274" s="6">
        <v>47199</v>
      </c>
      <c r="H274" s="5">
        <v>2250005189</v>
      </c>
      <c r="I274" s="5">
        <v>40</v>
      </c>
      <c r="J274" s="5">
        <v>10</v>
      </c>
      <c r="K2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74" s="4">
        <f>COUNTIFS(Tabela1[Paciente],Tabela1[[#This Row],[Paciente]],Tabela1[Código_Terapia],Tabela1[[#This Row],[Código_Terapia]])</f>
        <v>2</v>
      </c>
      <c r="M274" s="4">
        <f>Tabela1[[#This Row],[Sessões Autrizadas]]-Tabela1[[#This Row],[Solicitado]]</f>
        <v>-30</v>
      </c>
    </row>
    <row r="275" spans="1:13" hidden="1" x14ac:dyDescent="0.3">
      <c r="A275" s="4">
        <f>INDEX(Tabela2[Id],MATCH(Tabela1[[#This Row],[Carteirinha]],Tabela2[Cart],0))</f>
        <v>2478</v>
      </c>
      <c r="B275" s="5" t="s">
        <v>550</v>
      </c>
      <c r="C275" s="5" t="s">
        <v>551</v>
      </c>
      <c r="D275" s="5">
        <v>57032456</v>
      </c>
      <c r="E275" s="6">
        <v>45579</v>
      </c>
      <c r="F275" s="5">
        <v>944627735</v>
      </c>
      <c r="G275" s="6">
        <v>46179</v>
      </c>
      <c r="H275" s="5">
        <v>2250005170</v>
      </c>
      <c r="I275" s="5">
        <v>40</v>
      </c>
      <c r="J275" s="5">
        <v>31</v>
      </c>
      <c r="K2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75" s="4">
        <f>COUNTIFS(Tabela1[Paciente],Tabela1[[#This Row],[Paciente]],Tabela1[Código_Terapia],Tabela1[[#This Row],[Código_Terapia]])</f>
        <v>2</v>
      </c>
      <c r="M275" s="4">
        <f>Tabela1[[#This Row],[Sessões Autrizadas]]-Tabela1[[#This Row],[Solicitado]]</f>
        <v>-9</v>
      </c>
    </row>
    <row r="276" spans="1:13" hidden="1" x14ac:dyDescent="0.3">
      <c r="A276" s="4">
        <f>INDEX(Tabela2[Id],MATCH(Tabela1[[#This Row],[Carteirinha]],Tabela2[Cart],0))</f>
        <v>4278</v>
      </c>
      <c r="B276" s="5" t="s">
        <v>1396</v>
      </c>
      <c r="C276" s="5" t="s">
        <v>1395</v>
      </c>
      <c r="D276" s="5">
        <v>60612479</v>
      </c>
      <c r="E276" s="6">
        <v>45723</v>
      </c>
      <c r="F276" s="5">
        <v>947932215</v>
      </c>
      <c r="G276" s="6">
        <v>46203</v>
      </c>
      <c r="H276" s="5">
        <v>2250005103</v>
      </c>
      <c r="I276" s="5">
        <v>32</v>
      </c>
      <c r="J276" s="5">
        <v>25</v>
      </c>
      <c r="K2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76" s="4">
        <f>COUNTIFS(Tabela1[Paciente],Tabela1[[#This Row],[Paciente]],Tabela1[Código_Terapia],Tabela1[[#This Row],[Código_Terapia]])</f>
        <v>2</v>
      </c>
      <c r="M276" s="4">
        <f>Tabela1[[#This Row],[Sessões Autrizadas]]-Tabela1[[#This Row],[Solicitado]]</f>
        <v>-7</v>
      </c>
    </row>
    <row r="277" spans="1:13" hidden="1" x14ac:dyDescent="0.3">
      <c r="A277" s="4">
        <f>INDEX(Tabela2[Id],MATCH(Tabela1[[#This Row],[Carteirinha]],Tabela2[Cart],0))</f>
        <v>4278</v>
      </c>
      <c r="B277" s="5" t="s">
        <v>1396</v>
      </c>
      <c r="C277" s="5" t="s">
        <v>1395</v>
      </c>
      <c r="D277" s="5">
        <v>60612478</v>
      </c>
      <c r="E277" s="6">
        <v>45723</v>
      </c>
      <c r="F277" s="5">
        <v>947932214</v>
      </c>
      <c r="G277" s="6">
        <v>45963</v>
      </c>
      <c r="H277" s="5">
        <v>2250005278</v>
      </c>
      <c r="I277" s="5">
        <v>32</v>
      </c>
      <c r="J277" s="5">
        <v>29</v>
      </c>
      <c r="K2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77" s="4">
        <f>COUNTIFS(Tabela1[Paciente],Tabela1[[#This Row],[Paciente]],Tabela1[Código_Terapia],Tabela1[[#This Row],[Código_Terapia]])</f>
        <v>2</v>
      </c>
      <c r="M277" s="4">
        <f>Tabela1[[#This Row],[Sessões Autrizadas]]-Tabela1[[#This Row],[Solicitado]]</f>
        <v>-3</v>
      </c>
    </row>
    <row r="278" spans="1:13" hidden="1" x14ac:dyDescent="0.3">
      <c r="A278" s="4">
        <f>INDEX(Tabela2[Id],MATCH(Tabela1[[#This Row],[Carteirinha]],Tabela2[Cart],0))</f>
        <v>4278</v>
      </c>
      <c r="B278" s="5" t="s">
        <v>1396</v>
      </c>
      <c r="C278" s="5" t="s">
        <v>1395</v>
      </c>
      <c r="D278" s="5">
        <v>57093974</v>
      </c>
      <c r="E278" s="6">
        <v>45587</v>
      </c>
      <c r="F278" s="5">
        <v>944684805</v>
      </c>
      <c r="G278" s="6">
        <v>47387</v>
      </c>
      <c r="H278" s="5">
        <v>2250005103</v>
      </c>
      <c r="I278" s="5">
        <v>32</v>
      </c>
      <c r="J278" s="5">
        <v>2</v>
      </c>
      <c r="K2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78" s="4">
        <f>COUNTIFS(Tabela1[Paciente],Tabela1[[#This Row],[Paciente]],Tabela1[Código_Terapia],Tabela1[[#This Row],[Código_Terapia]])</f>
        <v>2</v>
      </c>
      <c r="M278" s="4">
        <f>Tabela1[[#This Row],[Sessões Autrizadas]]-Tabela1[[#This Row],[Solicitado]]</f>
        <v>-30</v>
      </c>
    </row>
    <row r="279" spans="1:13" hidden="1" x14ac:dyDescent="0.3">
      <c r="A279" s="4">
        <f>INDEX(Tabela2[Id],MATCH(Tabela1[[#This Row],[Carteirinha]],Tabela2[Cart],0))</f>
        <v>4278</v>
      </c>
      <c r="B279" s="5" t="s">
        <v>1396</v>
      </c>
      <c r="C279" s="5" t="s">
        <v>1395</v>
      </c>
      <c r="D279" s="5">
        <v>57093973</v>
      </c>
      <c r="E279" s="6">
        <v>45587</v>
      </c>
      <c r="F279" s="5">
        <v>944684804</v>
      </c>
      <c r="G279" s="6">
        <v>47267</v>
      </c>
      <c r="H279" s="5">
        <v>2250005278</v>
      </c>
      <c r="I279" s="5">
        <v>32</v>
      </c>
      <c r="J279" s="5">
        <v>7</v>
      </c>
      <c r="K2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79" s="4">
        <f>COUNTIFS(Tabela1[Paciente],Tabela1[[#This Row],[Paciente]],Tabela1[Código_Terapia],Tabela1[[#This Row],[Código_Terapia]])</f>
        <v>2</v>
      </c>
      <c r="M279" s="4">
        <f>Tabela1[[#This Row],[Sessões Autrizadas]]-Tabela1[[#This Row],[Solicitado]]</f>
        <v>-25</v>
      </c>
    </row>
    <row r="280" spans="1:13" hidden="1" x14ac:dyDescent="0.3">
      <c r="A280" s="4">
        <f>INDEX(Tabela2[Id],MATCH(Tabela1[[#This Row],[Carteirinha]],Tabela2[Cart],0))</f>
        <v>1487</v>
      </c>
      <c r="B280" s="5" t="s">
        <v>490</v>
      </c>
      <c r="C280" s="5" t="s">
        <v>491</v>
      </c>
      <c r="D280" s="5">
        <v>60192266</v>
      </c>
      <c r="E280" s="6">
        <v>45706</v>
      </c>
      <c r="F280" s="5">
        <v>947544246</v>
      </c>
      <c r="G280" s="6">
        <v>46486</v>
      </c>
      <c r="H280" s="5">
        <v>2250005189</v>
      </c>
      <c r="I280" s="5">
        <v>288</v>
      </c>
      <c r="J280" s="5">
        <v>277</v>
      </c>
      <c r="K2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18</v>
      </c>
      <c r="L280" s="4">
        <f>COUNTIFS(Tabela1[Paciente],Tabela1[[#This Row],[Paciente]],Tabela1[Código_Terapia],Tabela1[[#This Row],[Código_Terapia]])</f>
        <v>3</v>
      </c>
      <c r="M280" s="4">
        <f>Tabela1[[#This Row],[Sessões Autrizadas]]-Tabela1[[#This Row],[Solicitado]]</f>
        <v>-11</v>
      </c>
    </row>
    <row r="281" spans="1:13" hidden="1" x14ac:dyDescent="0.3">
      <c r="A281" s="4">
        <f>INDEX(Tabela2[Id],MATCH(Tabela1[[#This Row],[Carteirinha]],Tabela2[Cart],0))</f>
        <v>1487</v>
      </c>
      <c r="B281" s="5" t="s">
        <v>490</v>
      </c>
      <c r="C281" s="5" t="s">
        <v>491</v>
      </c>
      <c r="D281" s="5">
        <v>60192263</v>
      </c>
      <c r="E281" s="6">
        <v>45706</v>
      </c>
      <c r="F281" s="5">
        <v>947544244</v>
      </c>
      <c r="G281" s="6">
        <v>46606</v>
      </c>
      <c r="H281" s="5">
        <v>2250005103</v>
      </c>
      <c r="I281" s="5">
        <v>288</v>
      </c>
      <c r="J281" s="5">
        <v>267</v>
      </c>
      <c r="K2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18</v>
      </c>
      <c r="L281" s="4">
        <f>COUNTIFS(Tabela1[Paciente],Tabela1[[#This Row],[Paciente]],Tabela1[Código_Terapia],Tabela1[[#This Row],[Código_Terapia]])</f>
        <v>3</v>
      </c>
      <c r="M281" s="4">
        <f>Tabela1[[#This Row],[Sessões Autrizadas]]-Tabela1[[#This Row],[Solicitado]]</f>
        <v>-21</v>
      </c>
    </row>
    <row r="282" spans="1:13" hidden="1" x14ac:dyDescent="0.3">
      <c r="A282" s="4">
        <f>INDEX(Tabela2[Id],MATCH(Tabela1[[#This Row],[Carteirinha]],Tabela2[Cart],0))</f>
        <v>1487</v>
      </c>
      <c r="B282" s="5" t="s">
        <v>490</v>
      </c>
      <c r="C282" s="5" t="s">
        <v>491</v>
      </c>
      <c r="D282" s="5">
        <v>60192262</v>
      </c>
      <c r="E282" s="6">
        <v>45706</v>
      </c>
      <c r="F282" s="5">
        <v>947544243</v>
      </c>
      <c r="G282" s="6">
        <v>46366</v>
      </c>
      <c r="H282" s="5">
        <v>2250005278</v>
      </c>
      <c r="I282" s="5">
        <v>288</v>
      </c>
      <c r="J282" s="5">
        <v>272</v>
      </c>
      <c r="K2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18</v>
      </c>
      <c r="L282" s="4">
        <f>COUNTIFS(Tabela1[Paciente],Tabela1[[#This Row],[Paciente]],Tabela1[Código_Terapia],Tabela1[[#This Row],[Código_Terapia]])</f>
        <v>3</v>
      </c>
      <c r="M282" s="4">
        <f>Tabela1[[#This Row],[Sessões Autrizadas]]-Tabela1[[#This Row],[Solicitado]]</f>
        <v>-16</v>
      </c>
    </row>
    <row r="283" spans="1:13" hidden="1" x14ac:dyDescent="0.3">
      <c r="A283" s="4">
        <f>INDEX(Tabela2[Id],MATCH(Tabela1[[#This Row],[Carteirinha]],Tabela2[Cart],0))</f>
        <v>1487</v>
      </c>
      <c r="B283" s="5" t="s">
        <v>490</v>
      </c>
      <c r="C283" s="5" t="s">
        <v>491</v>
      </c>
      <c r="D283" s="5">
        <v>60192261</v>
      </c>
      <c r="E283" s="6">
        <v>45706</v>
      </c>
      <c r="F283" s="5">
        <v>947544242</v>
      </c>
      <c r="G283" s="6">
        <v>45766</v>
      </c>
      <c r="H283" s="5">
        <v>2250005170</v>
      </c>
      <c r="I283" s="5">
        <v>288</v>
      </c>
      <c r="J283" s="5">
        <v>288</v>
      </c>
      <c r="K2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18</v>
      </c>
      <c r="L283" s="4">
        <f>COUNTIFS(Tabela1[Paciente],Tabela1[[#This Row],[Paciente]],Tabela1[Código_Terapia],Tabela1[[#This Row],[Código_Terapia]])</f>
        <v>1</v>
      </c>
      <c r="M283" s="4">
        <f>Tabela1[[#This Row],[Sessões Autrizadas]]-Tabela1[[#This Row],[Solicitado]]</f>
        <v>0</v>
      </c>
    </row>
    <row r="284" spans="1:13" hidden="1" x14ac:dyDescent="0.3">
      <c r="A284" s="4">
        <f>INDEX(Tabela2[Id],MATCH(Tabela1[[#This Row],[Carteirinha]],Tabela2[Cart],0))</f>
        <v>1487</v>
      </c>
      <c r="B284" s="5" t="s">
        <v>490</v>
      </c>
      <c r="C284" s="5" t="s">
        <v>491</v>
      </c>
      <c r="D284" s="5">
        <v>60192260</v>
      </c>
      <c r="E284" s="6">
        <v>45706</v>
      </c>
      <c r="F284" s="5">
        <v>947544241</v>
      </c>
      <c r="G284" s="6">
        <v>46066</v>
      </c>
      <c r="H284" s="5">
        <v>2250005111</v>
      </c>
      <c r="I284" s="5">
        <v>96</v>
      </c>
      <c r="J284" s="5">
        <v>91</v>
      </c>
      <c r="K2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84" s="4">
        <f>COUNTIFS(Tabela1[Paciente],Tabela1[[#This Row],[Paciente]],Tabela1[Código_Terapia],Tabela1[[#This Row],[Código_Terapia]])</f>
        <v>3</v>
      </c>
      <c r="M284" s="4">
        <f>Tabela1[[#This Row],[Sessões Autrizadas]]-Tabela1[[#This Row],[Solicitado]]</f>
        <v>-5</v>
      </c>
    </row>
    <row r="285" spans="1:13" hidden="1" x14ac:dyDescent="0.3">
      <c r="A285" s="4">
        <f>INDEX(Tabela2[Id],MATCH(Tabela1[[#This Row],[Carteirinha]],Tabela2[Cart],0))</f>
        <v>1487</v>
      </c>
      <c r="B285" s="5" t="s">
        <v>490</v>
      </c>
      <c r="C285" s="5" t="s">
        <v>491</v>
      </c>
      <c r="D285" s="5">
        <v>57668617</v>
      </c>
      <c r="E285" s="6">
        <v>45603</v>
      </c>
      <c r="F285" s="5">
        <v>945213622</v>
      </c>
      <c r="G285" s="6">
        <v>46683</v>
      </c>
      <c r="H285" s="5">
        <v>2250005189</v>
      </c>
      <c r="I285" s="5">
        <v>48</v>
      </c>
      <c r="J285" s="5">
        <v>31</v>
      </c>
      <c r="K2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85" s="4">
        <f>COUNTIFS(Tabela1[Paciente],Tabela1[[#This Row],[Paciente]],Tabela1[Código_Terapia],Tabela1[[#This Row],[Código_Terapia]])</f>
        <v>3</v>
      </c>
      <c r="M285" s="4">
        <f>Tabela1[[#This Row],[Sessões Autrizadas]]-Tabela1[[#This Row],[Solicitado]]</f>
        <v>-17</v>
      </c>
    </row>
    <row r="286" spans="1:13" hidden="1" x14ac:dyDescent="0.3">
      <c r="A286" s="4">
        <f>INDEX(Tabela2[Id],MATCH(Tabela1[[#This Row],[Carteirinha]],Tabela2[Cart],0))</f>
        <v>1487</v>
      </c>
      <c r="B286" s="5" t="s">
        <v>490</v>
      </c>
      <c r="C286" s="5" t="s">
        <v>491</v>
      </c>
      <c r="D286" s="5">
        <v>57668616</v>
      </c>
      <c r="E286" s="6">
        <v>45603</v>
      </c>
      <c r="F286" s="5">
        <v>945213621</v>
      </c>
      <c r="G286" s="6">
        <v>47343</v>
      </c>
      <c r="H286" s="5">
        <v>2250005103</v>
      </c>
      <c r="I286" s="5">
        <v>72</v>
      </c>
      <c r="J286" s="5">
        <v>40</v>
      </c>
      <c r="K2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4.5</v>
      </c>
      <c r="L286" s="4">
        <f>COUNTIFS(Tabela1[Paciente],Tabela1[[#This Row],[Paciente]],Tabela1[Código_Terapia],Tabela1[[#This Row],[Código_Terapia]])</f>
        <v>3</v>
      </c>
      <c r="M286" s="4">
        <f>Tabela1[[#This Row],[Sessões Autrizadas]]-Tabela1[[#This Row],[Solicitado]]</f>
        <v>-32</v>
      </c>
    </row>
    <row r="287" spans="1:13" hidden="1" x14ac:dyDescent="0.3">
      <c r="A287" s="4">
        <f>INDEX(Tabela2[Id],MATCH(Tabela1[[#This Row],[Carteirinha]],Tabela2[Cart],0))</f>
        <v>1487</v>
      </c>
      <c r="B287" s="5" t="s">
        <v>490</v>
      </c>
      <c r="C287" s="5" t="s">
        <v>491</v>
      </c>
      <c r="D287" s="5">
        <v>57668615</v>
      </c>
      <c r="E287" s="6">
        <v>45603</v>
      </c>
      <c r="F287" s="5">
        <v>945213620</v>
      </c>
      <c r="G287" s="6">
        <v>47163</v>
      </c>
      <c r="H287" s="5">
        <v>2250005278</v>
      </c>
      <c r="I287" s="5">
        <v>48</v>
      </c>
      <c r="J287" s="5">
        <v>10</v>
      </c>
      <c r="K2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87" s="4">
        <f>COUNTIFS(Tabela1[Paciente],Tabela1[[#This Row],[Paciente]],Tabela1[Código_Terapia],Tabela1[[#This Row],[Código_Terapia]])</f>
        <v>3</v>
      </c>
      <c r="M287" s="4">
        <f>Tabela1[[#This Row],[Sessões Autrizadas]]-Tabela1[[#This Row],[Solicitado]]</f>
        <v>-38</v>
      </c>
    </row>
    <row r="288" spans="1:13" hidden="1" x14ac:dyDescent="0.3">
      <c r="A288" s="4">
        <f>INDEX(Tabela2[Id],MATCH(Tabela1[[#This Row],[Carteirinha]],Tabela2[Cart],0))</f>
        <v>1487</v>
      </c>
      <c r="B288" s="5" t="s">
        <v>490</v>
      </c>
      <c r="C288" s="5" t="s">
        <v>491</v>
      </c>
      <c r="D288" s="5">
        <v>57668613</v>
      </c>
      <c r="E288" s="6">
        <v>45603</v>
      </c>
      <c r="F288" s="5">
        <v>945213618</v>
      </c>
      <c r="G288" s="6">
        <v>46263</v>
      </c>
      <c r="H288" s="5">
        <v>2250005111</v>
      </c>
      <c r="I288" s="5">
        <v>24</v>
      </c>
      <c r="J288" s="5">
        <v>14</v>
      </c>
      <c r="K2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1.5</v>
      </c>
      <c r="L288" s="4">
        <f>COUNTIFS(Tabela1[Paciente],Tabela1[[#This Row],[Paciente]],Tabela1[Código_Terapia],Tabela1[[#This Row],[Código_Terapia]])</f>
        <v>3</v>
      </c>
      <c r="M288" s="4">
        <f>Tabela1[[#This Row],[Sessões Autrizadas]]-Tabela1[[#This Row],[Solicitado]]</f>
        <v>-10</v>
      </c>
    </row>
    <row r="289" spans="1:13" hidden="1" x14ac:dyDescent="0.3">
      <c r="A289" s="4">
        <f>INDEX(Tabela2[Id],MATCH(Tabela1[[#This Row],[Carteirinha]],Tabela2[Cart],0))</f>
        <v>1487</v>
      </c>
      <c r="B289" s="5" t="s">
        <v>490</v>
      </c>
      <c r="C289" s="5" t="s">
        <v>491</v>
      </c>
      <c r="D289" s="5">
        <v>56933390</v>
      </c>
      <c r="E289" s="6">
        <v>45581</v>
      </c>
      <c r="F289" s="5">
        <v>944536025</v>
      </c>
      <c r="G289" s="6">
        <v>46241</v>
      </c>
      <c r="H289" s="5">
        <v>2250005189</v>
      </c>
      <c r="I289" s="5">
        <v>80</v>
      </c>
      <c r="J289" s="5">
        <v>22</v>
      </c>
      <c r="K2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89" s="4">
        <f>COUNTIFS(Tabela1[Paciente],Tabela1[[#This Row],[Paciente]],Tabela1[Código_Terapia],Tabela1[[#This Row],[Código_Terapia]])</f>
        <v>3</v>
      </c>
      <c r="M289" s="4">
        <f>Tabela1[[#This Row],[Sessões Autrizadas]]-Tabela1[[#This Row],[Solicitado]]</f>
        <v>-58</v>
      </c>
    </row>
    <row r="290" spans="1:13" hidden="1" x14ac:dyDescent="0.3">
      <c r="A290" s="4">
        <f>INDEX(Tabela2[Id],MATCH(Tabela1[[#This Row],[Carteirinha]],Tabela2[Cart],0))</f>
        <v>1487</v>
      </c>
      <c r="B290" s="5" t="s">
        <v>490</v>
      </c>
      <c r="C290" s="5" t="s">
        <v>491</v>
      </c>
      <c r="D290" s="5">
        <v>56933389</v>
      </c>
      <c r="E290" s="6">
        <v>45581</v>
      </c>
      <c r="F290" s="5">
        <v>944536024</v>
      </c>
      <c r="G290" s="6">
        <v>46061</v>
      </c>
      <c r="H290" s="5">
        <v>2250005103</v>
      </c>
      <c r="I290" s="5">
        <v>120</v>
      </c>
      <c r="J290" s="5">
        <v>39</v>
      </c>
      <c r="K2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7.5</v>
      </c>
      <c r="L290" s="4">
        <f>COUNTIFS(Tabela1[Paciente],Tabela1[[#This Row],[Paciente]],Tabela1[Código_Terapia],Tabela1[[#This Row],[Código_Terapia]])</f>
        <v>3</v>
      </c>
      <c r="M290" s="4">
        <f>Tabela1[[#This Row],[Sessões Autrizadas]]-Tabela1[[#This Row],[Solicitado]]</f>
        <v>-81</v>
      </c>
    </row>
    <row r="291" spans="1:13" hidden="1" x14ac:dyDescent="0.3">
      <c r="A291" s="4">
        <f>INDEX(Tabela2[Id],MATCH(Tabela1[[#This Row],[Carteirinha]],Tabela2[Cart],0))</f>
        <v>1487</v>
      </c>
      <c r="B291" s="5" t="s">
        <v>490</v>
      </c>
      <c r="C291" s="5" t="s">
        <v>491</v>
      </c>
      <c r="D291" s="5">
        <v>56933386</v>
      </c>
      <c r="E291" s="6">
        <v>45581</v>
      </c>
      <c r="F291" s="5">
        <v>944536020</v>
      </c>
      <c r="G291" s="6">
        <v>45821</v>
      </c>
      <c r="H291" s="5">
        <v>2250005111</v>
      </c>
      <c r="I291" s="5">
        <v>40</v>
      </c>
      <c r="J291" s="5">
        <v>29</v>
      </c>
      <c r="K2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91" s="4">
        <f>COUNTIFS(Tabela1[Paciente],Tabela1[[#This Row],[Paciente]],Tabela1[Código_Terapia],Tabela1[[#This Row],[Código_Terapia]])</f>
        <v>3</v>
      </c>
      <c r="M291" s="4">
        <f>Tabela1[[#This Row],[Sessões Autrizadas]]-Tabela1[[#This Row],[Solicitado]]</f>
        <v>-11</v>
      </c>
    </row>
    <row r="292" spans="1:13" hidden="1" x14ac:dyDescent="0.3">
      <c r="A292" s="4">
        <f>INDEX(Tabela2[Id],MATCH(Tabela1[[#This Row],[Carteirinha]],Tabela2[Cart],0))</f>
        <v>1487</v>
      </c>
      <c r="B292" s="5" t="s">
        <v>490</v>
      </c>
      <c r="C292" s="5" t="s">
        <v>491</v>
      </c>
      <c r="D292" s="5">
        <v>56496475</v>
      </c>
      <c r="E292" s="6">
        <v>45560</v>
      </c>
      <c r="F292" s="5">
        <v>944131797</v>
      </c>
      <c r="G292" s="6">
        <v>46760</v>
      </c>
      <c r="H292" s="5">
        <v>2250005278</v>
      </c>
      <c r="I292" s="5">
        <v>60</v>
      </c>
      <c r="J292" s="5">
        <v>31</v>
      </c>
      <c r="K2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92" s="4">
        <f>COUNTIFS(Tabela1[Paciente],Tabela1[[#This Row],[Paciente]],Tabela1[Código_Terapia],Tabela1[[#This Row],[Código_Terapia]])</f>
        <v>3</v>
      </c>
      <c r="M292" s="4">
        <f>Tabela1[[#This Row],[Sessões Autrizadas]]-Tabela1[[#This Row],[Solicitado]]</f>
        <v>-29</v>
      </c>
    </row>
    <row r="293" spans="1:13" hidden="1" x14ac:dyDescent="0.3">
      <c r="A293" s="4">
        <f>INDEX(Tabela2[Id],MATCH(Tabela1[[#This Row],[Carteirinha]],Tabela2[Cart],0))</f>
        <v>2031</v>
      </c>
      <c r="B293" s="5" t="s">
        <v>753</v>
      </c>
      <c r="C293" s="5" t="s">
        <v>754</v>
      </c>
      <c r="D293" s="5">
        <v>61080466</v>
      </c>
      <c r="E293" s="6">
        <v>45742</v>
      </c>
      <c r="F293" s="5">
        <v>948366060</v>
      </c>
      <c r="G293" s="6">
        <v>45922</v>
      </c>
      <c r="H293" s="5">
        <v>2250005189</v>
      </c>
      <c r="I293" s="5">
        <v>32</v>
      </c>
      <c r="J293" s="5">
        <v>30</v>
      </c>
      <c r="K2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93" s="4">
        <f>COUNTIFS(Tabela1[Paciente],Tabela1[[#This Row],[Paciente]],Tabela1[Código_Terapia],Tabela1[[#This Row],[Código_Terapia]])</f>
        <v>2</v>
      </c>
      <c r="M293" s="4">
        <f>Tabela1[[#This Row],[Sessões Autrizadas]]-Tabela1[[#This Row],[Solicitado]]</f>
        <v>-2</v>
      </c>
    </row>
    <row r="294" spans="1:13" hidden="1" x14ac:dyDescent="0.3">
      <c r="A294" s="4">
        <f>INDEX(Tabela2[Id],MATCH(Tabela1[[#This Row],[Carteirinha]],Tabela2[Cart],0))</f>
        <v>2031</v>
      </c>
      <c r="B294" s="5" t="s">
        <v>753</v>
      </c>
      <c r="C294" s="5" t="s">
        <v>754</v>
      </c>
      <c r="D294" s="5">
        <v>61080465</v>
      </c>
      <c r="E294" s="6">
        <v>45742</v>
      </c>
      <c r="F294" s="5">
        <v>948366059</v>
      </c>
      <c r="G294" s="6">
        <v>45802</v>
      </c>
      <c r="H294" s="5">
        <v>2250005103</v>
      </c>
      <c r="I294" s="5">
        <v>96</v>
      </c>
      <c r="J294" s="5">
        <v>96</v>
      </c>
      <c r="K2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94" s="4">
        <f>COUNTIFS(Tabela1[Paciente],Tabela1[[#This Row],[Paciente]],Tabela1[Código_Terapia],Tabela1[[#This Row],[Código_Terapia]])</f>
        <v>3</v>
      </c>
      <c r="M294" s="4">
        <f>Tabela1[[#This Row],[Sessões Autrizadas]]-Tabela1[[#This Row],[Solicitado]]</f>
        <v>0</v>
      </c>
    </row>
    <row r="295" spans="1:13" hidden="1" x14ac:dyDescent="0.3">
      <c r="A295" s="4">
        <f>INDEX(Tabela2[Id],MATCH(Tabela1[[#This Row],[Carteirinha]],Tabela2[Cart],0))</f>
        <v>2031</v>
      </c>
      <c r="B295" s="5" t="s">
        <v>753</v>
      </c>
      <c r="C295" s="5" t="s">
        <v>754</v>
      </c>
      <c r="D295" s="5">
        <v>61080464</v>
      </c>
      <c r="E295" s="6">
        <v>45742</v>
      </c>
      <c r="F295" s="5">
        <v>948366058</v>
      </c>
      <c r="G295" s="6">
        <v>45802</v>
      </c>
      <c r="H295" s="5">
        <v>2250005278</v>
      </c>
      <c r="I295" s="5">
        <v>64</v>
      </c>
      <c r="J295" s="5">
        <v>64</v>
      </c>
      <c r="K2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95" s="4">
        <f>COUNTIFS(Tabela1[Paciente],Tabela1[[#This Row],[Paciente]],Tabela1[Código_Terapia],Tabela1[[#This Row],[Código_Terapia]])</f>
        <v>2</v>
      </c>
      <c r="M295" s="4">
        <f>Tabela1[[#This Row],[Sessões Autrizadas]]-Tabela1[[#This Row],[Solicitado]]</f>
        <v>0</v>
      </c>
    </row>
    <row r="296" spans="1:13" hidden="1" x14ac:dyDescent="0.3">
      <c r="A296" s="4">
        <f>INDEX(Tabela2[Id],MATCH(Tabela1[[#This Row],[Carteirinha]],Tabela2[Cart],0))</f>
        <v>2031</v>
      </c>
      <c r="B296" s="5" t="s">
        <v>753</v>
      </c>
      <c r="C296" s="5" t="s">
        <v>754</v>
      </c>
      <c r="D296" s="5">
        <v>61080463</v>
      </c>
      <c r="E296" s="6">
        <v>45742</v>
      </c>
      <c r="F296" s="5">
        <v>948366057</v>
      </c>
      <c r="G296" s="6">
        <v>45802</v>
      </c>
      <c r="H296" s="5">
        <v>50000012</v>
      </c>
      <c r="I296" s="5">
        <v>32</v>
      </c>
      <c r="J296" s="5">
        <v>32</v>
      </c>
      <c r="K2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96" s="4">
        <f>COUNTIFS(Tabela1[Paciente],Tabela1[[#This Row],[Paciente]],Tabela1[Código_Terapia],Tabela1[[#This Row],[Código_Terapia]])</f>
        <v>1</v>
      </c>
      <c r="M296" s="4">
        <f>Tabela1[[#This Row],[Sessões Autrizadas]]-Tabela1[[#This Row],[Solicitado]]</f>
        <v>0</v>
      </c>
    </row>
    <row r="297" spans="1:13" hidden="1" x14ac:dyDescent="0.3">
      <c r="A297" s="4">
        <f>INDEX(Tabela2[Id],MATCH(Tabela1[[#This Row],[Carteirinha]],Tabela2[Cart],0))</f>
        <v>2031</v>
      </c>
      <c r="B297" s="5" t="s">
        <v>753</v>
      </c>
      <c r="C297" s="5" t="s">
        <v>754</v>
      </c>
      <c r="D297" s="5">
        <v>61080462</v>
      </c>
      <c r="E297" s="6">
        <v>45742</v>
      </c>
      <c r="F297" s="5">
        <v>948366056</v>
      </c>
      <c r="G297" s="6">
        <v>45802</v>
      </c>
      <c r="H297" s="5">
        <v>2250005170</v>
      </c>
      <c r="I297" s="5">
        <v>32</v>
      </c>
      <c r="J297" s="5">
        <v>32</v>
      </c>
      <c r="K2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97" s="4">
        <f>COUNTIFS(Tabela1[Paciente],Tabela1[[#This Row],[Paciente]],Tabela1[Código_Terapia],Tabela1[[#This Row],[Código_Terapia]])</f>
        <v>2</v>
      </c>
      <c r="M297" s="4">
        <f>Tabela1[[#This Row],[Sessões Autrizadas]]-Tabela1[[#This Row],[Solicitado]]</f>
        <v>0</v>
      </c>
    </row>
    <row r="298" spans="1:13" hidden="1" x14ac:dyDescent="0.3">
      <c r="A298" s="4">
        <f>INDEX(Tabela2[Id],MATCH(Tabela1[[#This Row],[Carteirinha]],Tabela2[Cart],0))</f>
        <v>2031</v>
      </c>
      <c r="B298" s="5" t="s">
        <v>753</v>
      </c>
      <c r="C298" s="5" t="s">
        <v>754</v>
      </c>
      <c r="D298" s="5">
        <v>57726334</v>
      </c>
      <c r="E298" s="6">
        <v>45609</v>
      </c>
      <c r="F298" s="5">
        <v>945266659</v>
      </c>
      <c r="G298" s="6">
        <v>46929</v>
      </c>
      <c r="H298" s="5">
        <v>2250005189</v>
      </c>
      <c r="I298" s="5">
        <v>48</v>
      </c>
      <c r="J298" s="5">
        <v>28</v>
      </c>
      <c r="K2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98" s="4">
        <f>COUNTIFS(Tabela1[Paciente],Tabela1[[#This Row],[Paciente]],Tabela1[Código_Terapia],Tabela1[[#This Row],[Código_Terapia]])</f>
        <v>2</v>
      </c>
      <c r="M298" s="4">
        <f>Tabela1[[#This Row],[Sessões Autrizadas]]-Tabela1[[#This Row],[Solicitado]]</f>
        <v>-20</v>
      </c>
    </row>
    <row r="299" spans="1:13" hidden="1" x14ac:dyDescent="0.3">
      <c r="A299" s="4">
        <f>INDEX(Tabela2[Id],MATCH(Tabela1[[#This Row],[Carteirinha]],Tabela2[Cart],0))</f>
        <v>2031</v>
      </c>
      <c r="B299" s="5" t="s">
        <v>753</v>
      </c>
      <c r="C299" s="5" t="s">
        <v>754</v>
      </c>
      <c r="D299" s="5">
        <v>57726333</v>
      </c>
      <c r="E299" s="6">
        <v>45609</v>
      </c>
      <c r="F299" s="5">
        <v>945266658</v>
      </c>
      <c r="G299" s="6">
        <v>47769</v>
      </c>
      <c r="H299" s="5">
        <v>2250005103</v>
      </c>
      <c r="I299" s="5">
        <v>96</v>
      </c>
      <c r="J299" s="5">
        <v>23</v>
      </c>
      <c r="K2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99" s="4">
        <f>COUNTIFS(Tabela1[Paciente],Tabela1[[#This Row],[Paciente]],Tabela1[Código_Terapia],Tabela1[[#This Row],[Código_Terapia]])</f>
        <v>3</v>
      </c>
      <c r="M299" s="4">
        <f>Tabela1[[#This Row],[Sessões Autrizadas]]-Tabela1[[#This Row],[Solicitado]]</f>
        <v>-73</v>
      </c>
    </row>
    <row r="300" spans="1:13" hidden="1" x14ac:dyDescent="0.3">
      <c r="A300" s="4">
        <f>INDEX(Tabela2[Id],MATCH(Tabela1[[#This Row],[Carteirinha]],Tabela2[Cart],0))</f>
        <v>2031</v>
      </c>
      <c r="B300" s="5" t="s">
        <v>753</v>
      </c>
      <c r="C300" s="5" t="s">
        <v>754</v>
      </c>
      <c r="D300" s="5">
        <v>57726332</v>
      </c>
      <c r="E300" s="6">
        <v>45609</v>
      </c>
      <c r="F300" s="5">
        <v>945266657</v>
      </c>
      <c r="G300" s="6">
        <v>47649</v>
      </c>
      <c r="H300" s="5">
        <v>2250005278</v>
      </c>
      <c r="I300" s="5">
        <v>64</v>
      </c>
      <c r="J300" s="5">
        <v>17</v>
      </c>
      <c r="K3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00" s="4">
        <f>COUNTIFS(Tabela1[Paciente],Tabela1[[#This Row],[Paciente]],Tabela1[Código_Terapia],Tabela1[[#This Row],[Código_Terapia]])</f>
        <v>2</v>
      </c>
      <c r="M300" s="4">
        <f>Tabela1[[#This Row],[Sessões Autrizadas]]-Tabela1[[#This Row],[Solicitado]]</f>
        <v>-47</v>
      </c>
    </row>
    <row r="301" spans="1:13" hidden="1" x14ac:dyDescent="0.3">
      <c r="A301" s="4">
        <f>INDEX(Tabela2[Id],MATCH(Tabela1[[#This Row],[Carteirinha]],Tabela2[Cart],0))</f>
        <v>2031</v>
      </c>
      <c r="B301" s="5" t="s">
        <v>753</v>
      </c>
      <c r="C301" s="5" t="s">
        <v>754</v>
      </c>
      <c r="D301" s="5">
        <v>57726331</v>
      </c>
      <c r="E301" s="6">
        <v>45609</v>
      </c>
      <c r="F301" s="5">
        <v>945266656</v>
      </c>
      <c r="G301" s="6">
        <v>45909</v>
      </c>
      <c r="H301" s="5">
        <v>50001213</v>
      </c>
      <c r="I301" s="5">
        <v>32</v>
      </c>
      <c r="J301" s="5">
        <v>26</v>
      </c>
      <c r="K3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01" s="4">
        <f>COUNTIFS(Tabela1[Paciente],Tabela1[[#This Row],[Paciente]],Tabela1[Código_Terapia],Tabela1[[#This Row],[Código_Terapia]])</f>
        <v>2</v>
      </c>
      <c r="M301" s="4">
        <f>Tabela1[[#This Row],[Sessões Autrizadas]]-Tabela1[[#This Row],[Solicitado]]</f>
        <v>-6</v>
      </c>
    </row>
    <row r="302" spans="1:13" hidden="1" x14ac:dyDescent="0.3">
      <c r="A302" s="4">
        <f>INDEX(Tabela2[Id],MATCH(Tabela1[[#This Row],[Carteirinha]],Tabela2[Cart],0))</f>
        <v>2031</v>
      </c>
      <c r="B302" s="5" t="s">
        <v>753</v>
      </c>
      <c r="C302" s="5" t="s">
        <v>754</v>
      </c>
      <c r="D302" s="5">
        <v>57726330</v>
      </c>
      <c r="E302" s="6">
        <v>45609</v>
      </c>
      <c r="F302" s="5">
        <v>945266655</v>
      </c>
      <c r="G302" s="6">
        <v>46869</v>
      </c>
      <c r="H302" s="5">
        <v>2250005170</v>
      </c>
      <c r="I302" s="5">
        <v>48</v>
      </c>
      <c r="J302" s="5">
        <v>29</v>
      </c>
      <c r="K3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302" s="4">
        <f>COUNTIFS(Tabela1[Paciente],Tabela1[[#This Row],[Paciente]],Tabela1[Código_Terapia],Tabela1[[#This Row],[Código_Terapia]])</f>
        <v>2</v>
      </c>
      <c r="M302" s="4">
        <f>Tabela1[[#This Row],[Sessões Autrizadas]]-Tabela1[[#This Row],[Solicitado]]</f>
        <v>-19</v>
      </c>
    </row>
    <row r="303" spans="1:13" hidden="1" x14ac:dyDescent="0.3">
      <c r="A303" s="4">
        <f>INDEX(Tabela2[Id],MATCH(Tabela1[[#This Row],[Carteirinha]],Tabela2[Cart],0))</f>
        <v>2031</v>
      </c>
      <c r="B303" s="5" t="s">
        <v>753</v>
      </c>
      <c r="C303" s="5" t="s">
        <v>754</v>
      </c>
      <c r="D303" s="5">
        <v>57188001</v>
      </c>
      <c r="E303" s="6">
        <v>45586</v>
      </c>
      <c r="F303" s="5">
        <v>944772092</v>
      </c>
      <c r="G303" s="6">
        <v>46006</v>
      </c>
      <c r="H303" s="5">
        <v>50001213</v>
      </c>
      <c r="I303" s="5">
        <v>32</v>
      </c>
      <c r="J303" s="5">
        <v>20</v>
      </c>
      <c r="K3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03" s="4">
        <f>COUNTIFS(Tabela1[Paciente],Tabela1[[#This Row],[Paciente]],Tabela1[Código_Terapia],Tabela1[[#This Row],[Código_Terapia]])</f>
        <v>2</v>
      </c>
      <c r="M303" s="4">
        <f>Tabela1[[#This Row],[Sessões Autrizadas]]-Tabela1[[#This Row],[Solicitado]]</f>
        <v>-12</v>
      </c>
    </row>
    <row r="304" spans="1:13" hidden="1" x14ac:dyDescent="0.3">
      <c r="A304" s="4">
        <f>INDEX(Tabela2[Id],MATCH(Tabela1[[#This Row],[Carteirinha]],Tabela2[Cart],0))</f>
        <v>2031</v>
      </c>
      <c r="B304" s="5" t="s">
        <v>753</v>
      </c>
      <c r="C304" s="5" t="s">
        <v>754</v>
      </c>
      <c r="D304" s="5">
        <v>55717952</v>
      </c>
      <c r="E304" s="6">
        <v>45531</v>
      </c>
      <c r="F304" s="5">
        <v>943414086</v>
      </c>
      <c r="G304" s="6">
        <v>47271</v>
      </c>
      <c r="H304" s="5">
        <v>2250005103</v>
      </c>
      <c r="I304" s="5">
        <v>50</v>
      </c>
      <c r="J304" s="5">
        <v>1</v>
      </c>
      <c r="K3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304" s="4">
        <f>COUNTIFS(Tabela1[Paciente],Tabela1[[#This Row],[Paciente]],Tabela1[Código_Terapia],Tabela1[[#This Row],[Código_Terapia]])</f>
        <v>3</v>
      </c>
      <c r="M304" s="4">
        <f>Tabela1[[#This Row],[Sessões Autrizadas]]-Tabela1[[#This Row],[Solicitado]]</f>
        <v>-49</v>
      </c>
    </row>
    <row r="305" spans="1:13" hidden="1" x14ac:dyDescent="0.3">
      <c r="A305" s="4">
        <f>INDEX(Tabela2[Id],MATCH(Tabela1[[#This Row],[Carteirinha]],Tabela2[Cart],0))</f>
        <v>2952</v>
      </c>
      <c r="B305" s="5" t="s">
        <v>422</v>
      </c>
      <c r="C305" s="5" t="s">
        <v>423</v>
      </c>
      <c r="D305" s="5">
        <v>60194693</v>
      </c>
      <c r="E305" s="6">
        <v>45706</v>
      </c>
      <c r="F305" s="5">
        <v>947546552</v>
      </c>
      <c r="G305" s="6">
        <v>46546</v>
      </c>
      <c r="H305" s="5">
        <v>2250005189</v>
      </c>
      <c r="I305" s="5">
        <v>64</v>
      </c>
      <c r="J305" s="5">
        <v>51</v>
      </c>
      <c r="K3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05" s="4">
        <f>COUNTIFS(Tabela1[Paciente],Tabela1[[#This Row],[Paciente]],Tabela1[Código_Terapia],Tabela1[[#This Row],[Código_Terapia]])</f>
        <v>4</v>
      </c>
      <c r="M305" s="4">
        <f>Tabela1[[#This Row],[Sessões Autrizadas]]-Tabela1[[#This Row],[Solicitado]]</f>
        <v>-13</v>
      </c>
    </row>
    <row r="306" spans="1:13" hidden="1" x14ac:dyDescent="0.3">
      <c r="A306" s="4">
        <f>INDEX(Tabela2[Id],MATCH(Tabela1[[#This Row],[Carteirinha]],Tabela2[Cart],0))</f>
        <v>2952</v>
      </c>
      <c r="B306" s="5" t="s">
        <v>422</v>
      </c>
      <c r="C306" s="5" t="s">
        <v>423</v>
      </c>
      <c r="D306" s="5">
        <v>60194692</v>
      </c>
      <c r="E306" s="6">
        <v>45706</v>
      </c>
      <c r="F306" s="5">
        <v>947546551</v>
      </c>
      <c r="G306" s="6">
        <v>46246</v>
      </c>
      <c r="H306" s="5">
        <v>2250005103</v>
      </c>
      <c r="I306" s="5">
        <v>160</v>
      </c>
      <c r="J306" s="5">
        <v>140</v>
      </c>
      <c r="K3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306" s="4">
        <f>COUNTIFS(Tabela1[Paciente],Tabela1[[#This Row],[Paciente]],Tabela1[Código_Terapia],Tabela1[[#This Row],[Código_Terapia]])</f>
        <v>4</v>
      </c>
      <c r="M306" s="4">
        <f>Tabela1[[#This Row],[Sessões Autrizadas]]-Tabela1[[#This Row],[Solicitado]]</f>
        <v>-20</v>
      </c>
    </row>
    <row r="307" spans="1:13" hidden="1" x14ac:dyDescent="0.3">
      <c r="A307" s="4">
        <f>INDEX(Tabela2[Id],MATCH(Tabela1[[#This Row],[Carteirinha]],Tabela2[Cart],0))</f>
        <v>2952</v>
      </c>
      <c r="B307" s="5" t="s">
        <v>422</v>
      </c>
      <c r="C307" s="5" t="s">
        <v>423</v>
      </c>
      <c r="D307" s="5">
        <v>60194691</v>
      </c>
      <c r="E307" s="6">
        <v>45706</v>
      </c>
      <c r="F307" s="5">
        <v>947546550</v>
      </c>
      <c r="G307" s="6">
        <v>45946</v>
      </c>
      <c r="H307" s="5">
        <v>50001213</v>
      </c>
      <c r="I307" s="5">
        <v>32</v>
      </c>
      <c r="J307" s="5">
        <v>29</v>
      </c>
      <c r="K3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07" s="4">
        <f>COUNTIFS(Tabela1[Paciente],Tabela1[[#This Row],[Paciente]],Tabela1[Código_Terapia],Tabela1[[#This Row],[Código_Terapia]])</f>
        <v>3</v>
      </c>
      <c r="M307" s="4">
        <f>Tabela1[[#This Row],[Sessões Autrizadas]]-Tabela1[[#This Row],[Solicitado]]</f>
        <v>-3</v>
      </c>
    </row>
    <row r="308" spans="1:13" hidden="1" x14ac:dyDescent="0.3">
      <c r="A308" s="4">
        <f>INDEX(Tabela2[Id],MATCH(Tabela1[[#This Row],[Carteirinha]],Tabela2[Cart],0))</f>
        <v>2952</v>
      </c>
      <c r="B308" s="5" t="s">
        <v>422</v>
      </c>
      <c r="C308" s="5" t="s">
        <v>423</v>
      </c>
      <c r="D308" s="5">
        <v>60194690</v>
      </c>
      <c r="E308" s="6">
        <v>45706</v>
      </c>
      <c r="F308" s="5">
        <v>947546549</v>
      </c>
      <c r="G308" s="6">
        <v>46246</v>
      </c>
      <c r="H308" s="5">
        <v>50000012</v>
      </c>
      <c r="I308" s="5">
        <v>80</v>
      </c>
      <c r="J308" s="5">
        <v>72</v>
      </c>
      <c r="K3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08" s="4">
        <f>COUNTIFS(Tabela1[Paciente],Tabela1[[#This Row],[Paciente]],Tabela1[Código_Terapia],Tabela1[[#This Row],[Código_Terapia]])</f>
        <v>3</v>
      </c>
      <c r="M308" s="4">
        <f>Tabela1[[#This Row],[Sessões Autrizadas]]-Tabela1[[#This Row],[Solicitado]]</f>
        <v>-8</v>
      </c>
    </row>
    <row r="309" spans="1:13" hidden="1" x14ac:dyDescent="0.3">
      <c r="A309" s="4">
        <f>INDEX(Tabela2[Id],MATCH(Tabela1[[#This Row],[Carteirinha]],Tabela2[Cart],0))</f>
        <v>2952</v>
      </c>
      <c r="B309" s="5" t="s">
        <v>422</v>
      </c>
      <c r="C309" s="5" t="s">
        <v>423</v>
      </c>
      <c r="D309" s="5">
        <v>60194689</v>
      </c>
      <c r="E309" s="6">
        <v>45706</v>
      </c>
      <c r="F309" s="5">
        <v>947546548</v>
      </c>
      <c r="G309" s="6">
        <v>46366</v>
      </c>
      <c r="H309" s="5">
        <v>2250005170</v>
      </c>
      <c r="I309" s="5">
        <v>48</v>
      </c>
      <c r="J309" s="5">
        <v>38</v>
      </c>
      <c r="K3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309" s="4">
        <f>COUNTIFS(Tabela1[Paciente],Tabela1[[#This Row],[Paciente]],Tabela1[Código_Terapia],Tabela1[[#This Row],[Código_Terapia]])</f>
        <v>4</v>
      </c>
      <c r="M309" s="4">
        <f>Tabela1[[#This Row],[Sessões Autrizadas]]-Tabela1[[#This Row],[Solicitado]]</f>
        <v>-10</v>
      </c>
    </row>
    <row r="310" spans="1:13" hidden="1" x14ac:dyDescent="0.3">
      <c r="A310" s="4">
        <f>INDEX(Tabela2[Id],MATCH(Tabela1[[#This Row],[Carteirinha]],Tabela2[Cart],0))</f>
        <v>2952</v>
      </c>
      <c r="B310" s="5" t="s">
        <v>422</v>
      </c>
      <c r="C310" s="5" t="s">
        <v>423</v>
      </c>
      <c r="D310" s="5">
        <v>60194688</v>
      </c>
      <c r="E310" s="6">
        <v>45706</v>
      </c>
      <c r="F310" s="5">
        <v>947546547</v>
      </c>
      <c r="G310" s="6">
        <v>46006</v>
      </c>
      <c r="H310" s="5">
        <v>2250005111</v>
      </c>
      <c r="I310" s="5">
        <v>80</v>
      </c>
      <c r="J310" s="5">
        <v>76</v>
      </c>
      <c r="K3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10" s="4">
        <f>COUNTIFS(Tabela1[Paciente],Tabela1[[#This Row],[Paciente]],Tabela1[Código_Terapia],Tabela1[[#This Row],[Código_Terapia]])</f>
        <v>3</v>
      </c>
      <c r="M310" s="4">
        <f>Tabela1[[#This Row],[Sessões Autrizadas]]-Tabela1[[#This Row],[Solicitado]]</f>
        <v>-4</v>
      </c>
    </row>
    <row r="311" spans="1:13" hidden="1" x14ac:dyDescent="0.3">
      <c r="A311" s="4">
        <f>INDEX(Tabela2[Id],MATCH(Tabela1[[#This Row],[Carteirinha]],Tabela2[Cart],0))</f>
        <v>2952</v>
      </c>
      <c r="B311" s="5" t="s">
        <v>422</v>
      </c>
      <c r="C311" s="5" t="s">
        <v>423</v>
      </c>
      <c r="D311" s="5">
        <v>60096934</v>
      </c>
      <c r="E311" s="6">
        <v>45702</v>
      </c>
      <c r="F311" s="5">
        <v>947455613</v>
      </c>
      <c r="G311" s="6">
        <v>45822</v>
      </c>
      <c r="H311" s="5">
        <v>2250005189</v>
      </c>
      <c r="I311" s="5">
        <v>48</v>
      </c>
      <c r="J311" s="5">
        <v>47</v>
      </c>
      <c r="K3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311" s="4">
        <f>COUNTIFS(Tabela1[Paciente],Tabela1[[#This Row],[Paciente]],Tabela1[Código_Terapia],Tabela1[[#This Row],[Código_Terapia]])</f>
        <v>4</v>
      </c>
      <c r="M311" s="4">
        <f>Tabela1[[#This Row],[Sessões Autrizadas]]-Tabela1[[#This Row],[Solicitado]]</f>
        <v>-1</v>
      </c>
    </row>
    <row r="312" spans="1:13" hidden="1" x14ac:dyDescent="0.3">
      <c r="A312" s="4">
        <f>INDEX(Tabela2[Id],MATCH(Tabela1[[#This Row],[Carteirinha]],Tabela2[Cart],0))</f>
        <v>2952</v>
      </c>
      <c r="B312" s="5" t="s">
        <v>422</v>
      </c>
      <c r="C312" s="5" t="s">
        <v>423</v>
      </c>
      <c r="D312" s="5">
        <v>60096933</v>
      </c>
      <c r="E312" s="6">
        <v>45702</v>
      </c>
      <c r="F312" s="5">
        <v>947455612</v>
      </c>
      <c r="G312" s="6">
        <v>45762</v>
      </c>
      <c r="H312" s="5">
        <v>2250005103</v>
      </c>
      <c r="I312" s="5">
        <v>80</v>
      </c>
      <c r="J312" s="5">
        <v>80</v>
      </c>
      <c r="K3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12" s="4">
        <f>COUNTIFS(Tabela1[Paciente],Tabela1[[#This Row],[Paciente]],Tabela1[Código_Terapia],Tabela1[[#This Row],[Código_Terapia]])</f>
        <v>4</v>
      </c>
      <c r="M312" s="4">
        <f>Tabela1[[#This Row],[Sessões Autrizadas]]-Tabela1[[#This Row],[Solicitado]]</f>
        <v>0</v>
      </c>
    </row>
    <row r="313" spans="1:13" hidden="1" x14ac:dyDescent="0.3">
      <c r="A313" s="4">
        <f>INDEX(Tabela2[Id],MATCH(Tabela1[[#This Row],[Carteirinha]],Tabela2[Cart],0))</f>
        <v>2952</v>
      </c>
      <c r="B313" s="5" t="s">
        <v>422</v>
      </c>
      <c r="C313" s="5" t="s">
        <v>423</v>
      </c>
      <c r="D313" s="5">
        <v>60096932</v>
      </c>
      <c r="E313" s="6">
        <v>45702</v>
      </c>
      <c r="F313" s="5">
        <v>947455611</v>
      </c>
      <c r="G313" s="6">
        <v>45762</v>
      </c>
      <c r="H313" s="5">
        <v>50001213</v>
      </c>
      <c r="I313" s="5">
        <v>16</v>
      </c>
      <c r="J313" s="5">
        <v>16</v>
      </c>
      <c r="K3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313" s="4">
        <f>COUNTIFS(Tabela1[Paciente],Tabela1[[#This Row],[Paciente]],Tabela1[Código_Terapia],Tabela1[[#This Row],[Código_Terapia]])</f>
        <v>3</v>
      </c>
      <c r="M313" s="4">
        <f>Tabela1[[#This Row],[Sessões Autrizadas]]-Tabela1[[#This Row],[Solicitado]]</f>
        <v>0</v>
      </c>
    </row>
    <row r="314" spans="1:13" hidden="1" x14ac:dyDescent="0.3">
      <c r="A314" s="4">
        <f>INDEX(Tabela2[Id],MATCH(Tabela1[[#This Row],[Carteirinha]],Tabela2[Cart],0))</f>
        <v>2952</v>
      </c>
      <c r="B314" s="5" t="s">
        <v>422</v>
      </c>
      <c r="C314" s="5" t="s">
        <v>423</v>
      </c>
      <c r="D314" s="5">
        <v>60096929</v>
      </c>
      <c r="E314" s="6">
        <v>45705</v>
      </c>
      <c r="F314" s="5">
        <v>947455610</v>
      </c>
      <c r="G314" s="6">
        <v>45885</v>
      </c>
      <c r="H314" s="5">
        <v>50000012</v>
      </c>
      <c r="I314" s="5">
        <v>32</v>
      </c>
      <c r="J314" s="5">
        <v>30</v>
      </c>
      <c r="K3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14" s="4">
        <f>COUNTIFS(Tabela1[Paciente],Tabela1[[#This Row],[Paciente]],Tabela1[Código_Terapia],Tabela1[[#This Row],[Código_Terapia]])</f>
        <v>3</v>
      </c>
      <c r="M314" s="4">
        <f>Tabela1[[#This Row],[Sessões Autrizadas]]-Tabela1[[#This Row],[Solicitado]]</f>
        <v>-2</v>
      </c>
    </row>
    <row r="315" spans="1:13" hidden="1" x14ac:dyDescent="0.3">
      <c r="A315" s="4">
        <f>INDEX(Tabela2[Id],MATCH(Tabela1[[#This Row],[Carteirinha]],Tabela2[Cart],0))</f>
        <v>2952</v>
      </c>
      <c r="B315" s="5" t="s">
        <v>422</v>
      </c>
      <c r="C315" s="5" t="s">
        <v>423</v>
      </c>
      <c r="D315" s="5">
        <v>60096928</v>
      </c>
      <c r="E315" s="6">
        <v>45702</v>
      </c>
      <c r="F315" s="5">
        <v>947455609</v>
      </c>
      <c r="G315" s="6">
        <v>45822</v>
      </c>
      <c r="H315" s="5">
        <v>2250005170</v>
      </c>
      <c r="I315" s="5">
        <v>64</v>
      </c>
      <c r="J315" s="5">
        <v>63</v>
      </c>
      <c r="K3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15" s="4">
        <f>COUNTIFS(Tabela1[Paciente],Tabela1[[#This Row],[Paciente]],Tabela1[Código_Terapia],Tabela1[[#This Row],[Código_Terapia]])</f>
        <v>4</v>
      </c>
      <c r="M315" s="4">
        <f>Tabela1[[#This Row],[Sessões Autrizadas]]-Tabela1[[#This Row],[Solicitado]]</f>
        <v>-1</v>
      </c>
    </row>
    <row r="316" spans="1:13" hidden="1" x14ac:dyDescent="0.3">
      <c r="A316" s="4">
        <f>INDEX(Tabela2[Id],MATCH(Tabela1[[#This Row],[Carteirinha]],Tabela2[Cart],0))</f>
        <v>2952</v>
      </c>
      <c r="B316" s="5" t="s">
        <v>422</v>
      </c>
      <c r="C316" s="5" t="s">
        <v>423</v>
      </c>
      <c r="D316" s="5">
        <v>60096926</v>
      </c>
      <c r="E316" s="6">
        <v>45705</v>
      </c>
      <c r="F316" s="5">
        <v>947455607</v>
      </c>
      <c r="G316" s="6">
        <v>45765</v>
      </c>
      <c r="H316" s="5">
        <v>2250005111</v>
      </c>
      <c r="I316" s="5">
        <v>32</v>
      </c>
      <c r="J316" s="5">
        <v>32</v>
      </c>
      <c r="K3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16" s="4">
        <f>COUNTIFS(Tabela1[Paciente],Tabela1[[#This Row],[Paciente]],Tabela1[Código_Terapia],Tabela1[[#This Row],[Código_Terapia]])</f>
        <v>3</v>
      </c>
      <c r="M316" s="4">
        <f>Tabela1[[#This Row],[Sessões Autrizadas]]-Tabela1[[#This Row],[Solicitado]]</f>
        <v>0</v>
      </c>
    </row>
    <row r="317" spans="1:13" hidden="1" x14ac:dyDescent="0.3">
      <c r="A317" s="4">
        <f>INDEX(Tabela2[Id],MATCH(Tabela1[[#This Row],[Carteirinha]],Tabela2[Cart],0))</f>
        <v>2952</v>
      </c>
      <c r="B317" s="5" t="s">
        <v>422</v>
      </c>
      <c r="C317" s="5" t="s">
        <v>423</v>
      </c>
      <c r="D317" s="5">
        <v>57336387</v>
      </c>
      <c r="E317" s="6">
        <v>45602</v>
      </c>
      <c r="F317" s="5">
        <v>944909165</v>
      </c>
      <c r="G317" s="6">
        <v>46622</v>
      </c>
      <c r="H317" s="5">
        <v>2250005189</v>
      </c>
      <c r="I317" s="5">
        <v>64</v>
      </c>
      <c r="J317" s="5">
        <v>48</v>
      </c>
      <c r="K3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17" s="4">
        <f>COUNTIFS(Tabela1[Paciente],Tabela1[[#This Row],[Paciente]],Tabela1[Código_Terapia],Tabela1[[#This Row],[Código_Terapia]])</f>
        <v>4</v>
      </c>
      <c r="M317" s="4">
        <f>Tabela1[[#This Row],[Sessões Autrizadas]]-Tabela1[[#This Row],[Solicitado]]</f>
        <v>-16</v>
      </c>
    </row>
    <row r="318" spans="1:13" hidden="1" x14ac:dyDescent="0.3">
      <c r="A318" s="4">
        <f>INDEX(Tabela2[Id],MATCH(Tabela1[[#This Row],[Carteirinha]],Tabela2[Cart],0))</f>
        <v>2952</v>
      </c>
      <c r="B318" s="5" t="s">
        <v>422</v>
      </c>
      <c r="C318" s="5" t="s">
        <v>423</v>
      </c>
      <c r="D318" s="5">
        <v>57336386</v>
      </c>
      <c r="E318" s="6">
        <v>45602</v>
      </c>
      <c r="F318" s="5">
        <v>944909164</v>
      </c>
      <c r="G318" s="6">
        <v>47642</v>
      </c>
      <c r="H318" s="5">
        <v>2250005103</v>
      </c>
      <c r="I318" s="5">
        <v>112</v>
      </c>
      <c r="J318" s="5">
        <v>54</v>
      </c>
      <c r="K3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318" s="4">
        <f>COUNTIFS(Tabela1[Paciente],Tabela1[[#This Row],[Paciente]],Tabela1[Código_Terapia],Tabela1[[#This Row],[Código_Terapia]])</f>
        <v>4</v>
      </c>
      <c r="M318" s="4">
        <f>Tabela1[[#This Row],[Sessões Autrizadas]]-Tabela1[[#This Row],[Solicitado]]</f>
        <v>-58</v>
      </c>
    </row>
    <row r="319" spans="1:13" hidden="1" x14ac:dyDescent="0.3">
      <c r="A319" s="4">
        <f>INDEX(Tabela2[Id],MATCH(Tabela1[[#This Row],[Carteirinha]],Tabela2[Cart],0))</f>
        <v>2952</v>
      </c>
      <c r="B319" s="5" t="s">
        <v>422</v>
      </c>
      <c r="C319" s="5" t="s">
        <v>423</v>
      </c>
      <c r="D319" s="5">
        <v>57336384</v>
      </c>
      <c r="E319" s="6">
        <v>45593</v>
      </c>
      <c r="F319" s="5">
        <v>944909162</v>
      </c>
      <c r="G319" s="6">
        <v>47153</v>
      </c>
      <c r="H319" s="5">
        <v>50000012</v>
      </c>
      <c r="I319" s="5">
        <v>48</v>
      </c>
      <c r="J319" s="5">
        <v>23</v>
      </c>
      <c r="K3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319" s="4">
        <f>COUNTIFS(Tabela1[Paciente],Tabela1[[#This Row],[Paciente]],Tabela1[Código_Terapia],Tabela1[[#This Row],[Código_Terapia]])</f>
        <v>3</v>
      </c>
      <c r="M319" s="4">
        <f>Tabela1[[#This Row],[Sessões Autrizadas]]-Tabela1[[#This Row],[Solicitado]]</f>
        <v>-25</v>
      </c>
    </row>
    <row r="320" spans="1:13" hidden="1" x14ac:dyDescent="0.3">
      <c r="A320" s="4">
        <f>INDEX(Tabela2[Id],MATCH(Tabela1[[#This Row],[Carteirinha]],Tabela2[Cart],0))</f>
        <v>2952</v>
      </c>
      <c r="B320" s="5" t="s">
        <v>422</v>
      </c>
      <c r="C320" s="5" t="s">
        <v>423</v>
      </c>
      <c r="D320" s="5">
        <v>57336383</v>
      </c>
      <c r="E320" s="6">
        <v>45602</v>
      </c>
      <c r="F320" s="5">
        <v>944909161</v>
      </c>
      <c r="G320" s="6">
        <v>46202</v>
      </c>
      <c r="H320" s="5">
        <v>2250005170</v>
      </c>
      <c r="I320" s="5">
        <v>64</v>
      </c>
      <c r="J320" s="5">
        <v>55</v>
      </c>
      <c r="K3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20" s="4">
        <f>COUNTIFS(Tabela1[Paciente],Tabela1[[#This Row],[Paciente]],Tabela1[Código_Terapia],Tabela1[[#This Row],[Código_Terapia]])</f>
        <v>4</v>
      </c>
      <c r="M320" s="4">
        <f>Tabela1[[#This Row],[Sessões Autrizadas]]-Tabela1[[#This Row],[Solicitado]]</f>
        <v>-9</v>
      </c>
    </row>
    <row r="321" spans="1:13" hidden="1" x14ac:dyDescent="0.3">
      <c r="A321" s="4">
        <f>INDEX(Tabela2[Id],MATCH(Tabela1[[#This Row],[Carteirinha]],Tabela2[Cart],0))</f>
        <v>2952</v>
      </c>
      <c r="B321" s="5" t="s">
        <v>422</v>
      </c>
      <c r="C321" s="5" t="s">
        <v>423</v>
      </c>
      <c r="D321" s="5">
        <v>57336382</v>
      </c>
      <c r="E321" s="6">
        <v>45593</v>
      </c>
      <c r="F321" s="5">
        <v>944909160</v>
      </c>
      <c r="G321" s="6">
        <v>46493</v>
      </c>
      <c r="H321" s="5">
        <v>2250005111</v>
      </c>
      <c r="I321" s="5">
        <v>32</v>
      </c>
      <c r="J321" s="5">
        <v>18</v>
      </c>
      <c r="K3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21" s="4">
        <f>COUNTIFS(Tabela1[Paciente],Tabela1[[#This Row],[Paciente]],Tabela1[Código_Terapia],Tabela1[[#This Row],[Código_Terapia]])</f>
        <v>3</v>
      </c>
      <c r="M321" s="4">
        <f>Tabela1[[#This Row],[Sessões Autrizadas]]-Tabela1[[#This Row],[Solicitado]]</f>
        <v>-14</v>
      </c>
    </row>
    <row r="322" spans="1:13" hidden="1" x14ac:dyDescent="0.3">
      <c r="A322" s="4">
        <f>INDEX(Tabela2[Id],MATCH(Tabela1[[#This Row],[Carteirinha]],Tabela2[Cart],0))</f>
        <v>2952</v>
      </c>
      <c r="B322" s="5" t="s">
        <v>422</v>
      </c>
      <c r="C322" s="5" t="s">
        <v>423</v>
      </c>
      <c r="D322" s="5">
        <v>56929831</v>
      </c>
      <c r="E322" s="6">
        <v>45583</v>
      </c>
      <c r="F322" s="5">
        <v>944532792</v>
      </c>
      <c r="G322" s="6">
        <v>46714</v>
      </c>
      <c r="H322" s="5">
        <v>2250005189</v>
      </c>
      <c r="I322" s="5">
        <v>80</v>
      </c>
      <c r="J322" s="5">
        <v>31</v>
      </c>
      <c r="K3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22" s="4">
        <f>COUNTIFS(Tabela1[Paciente],Tabela1[[#This Row],[Paciente]],Tabela1[Código_Terapia],Tabela1[[#This Row],[Código_Terapia]])</f>
        <v>4</v>
      </c>
      <c r="M322" s="4">
        <f>Tabela1[[#This Row],[Sessões Autrizadas]]-Tabela1[[#This Row],[Solicitado]]</f>
        <v>-49</v>
      </c>
    </row>
    <row r="323" spans="1:13" hidden="1" x14ac:dyDescent="0.3">
      <c r="A323" s="4">
        <f>INDEX(Tabela2[Id],MATCH(Tabela1[[#This Row],[Carteirinha]],Tabela2[Cart],0))</f>
        <v>2952</v>
      </c>
      <c r="B323" s="5" t="s">
        <v>422</v>
      </c>
      <c r="C323" s="5" t="s">
        <v>423</v>
      </c>
      <c r="D323" s="5">
        <v>56929830</v>
      </c>
      <c r="E323" s="6">
        <v>45583</v>
      </c>
      <c r="F323" s="5">
        <v>944532796</v>
      </c>
      <c r="G323" s="6">
        <v>46063</v>
      </c>
      <c r="H323" s="5">
        <v>2250005103</v>
      </c>
      <c r="I323" s="5">
        <v>200</v>
      </c>
      <c r="J323" s="5">
        <v>65</v>
      </c>
      <c r="K3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12.5</v>
      </c>
      <c r="L323" s="4">
        <f>COUNTIFS(Tabela1[Paciente],Tabela1[[#This Row],[Paciente]],Tabela1[Código_Terapia],Tabela1[[#This Row],[Código_Terapia]])</f>
        <v>4</v>
      </c>
      <c r="M323" s="4">
        <f>Tabela1[[#This Row],[Sessões Autrizadas]]-Tabela1[[#This Row],[Solicitado]]</f>
        <v>-135</v>
      </c>
    </row>
    <row r="324" spans="1:13" hidden="1" x14ac:dyDescent="0.3">
      <c r="A324" s="4">
        <f>INDEX(Tabela2[Id],MATCH(Tabela1[[#This Row],[Carteirinha]],Tabela2[Cart],0))</f>
        <v>2952</v>
      </c>
      <c r="B324" s="5" t="s">
        <v>422</v>
      </c>
      <c r="C324" s="5" t="s">
        <v>423</v>
      </c>
      <c r="D324" s="5">
        <v>56929829</v>
      </c>
      <c r="E324" s="6">
        <v>45583</v>
      </c>
      <c r="F324" s="5">
        <v>944532795</v>
      </c>
      <c r="G324" s="6">
        <v>45966</v>
      </c>
      <c r="H324" s="5">
        <v>50001213</v>
      </c>
      <c r="I324" s="5">
        <v>20</v>
      </c>
      <c r="J324" s="5">
        <v>12</v>
      </c>
      <c r="K3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324" s="4">
        <f>COUNTIFS(Tabela1[Paciente],Tabela1[[#This Row],[Paciente]],Tabela1[Código_Terapia],Tabela1[[#This Row],[Código_Terapia]])</f>
        <v>3</v>
      </c>
      <c r="M324" s="4">
        <f>Tabela1[[#This Row],[Sessões Autrizadas]]-Tabela1[[#This Row],[Solicitado]]</f>
        <v>-8</v>
      </c>
    </row>
    <row r="325" spans="1:13" hidden="1" x14ac:dyDescent="0.3">
      <c r="A325" s="4">
        <f>INDEX(Tabela2[Id],MATCH(Tabela1[[#This Row],[Carteirinha]],Tabela2[Cart],0))</f>
        <v>2952</v>
      </c>
      <c r="B325" s="5" t="s">
        <v>422</v>
      </c>
      <c r="C325" s="5" t="s">
        <v>423</v>
      </c>
      <c r="D325" s="5">
        <v>56929827</v>
      </c>
      <c r="E325" s="6">
        <v>45583</v>
      </c>
      <c r="F325" s="5">
        <v>944532793</v>
      </c>
      <c r="G325" s="6">
        <v>45763</v>
      </c>
      <c r="H325" s="5">
        <v>2250005170</v>
      </c>
      <c r="I325" s="5">
        <v>60</v>
      </c>
      <c r="J325" s="5">
        <v>30</v>
      </c>
      <c r="K3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325" s="4">
        <f>COUNTIFS(Tabela1[Paciente],Tabela1[[#This Row],[Paciente]],Tabela1[Código_Terapia],Tabela1[[#This Row],[Código_Terapia]])</f>
        <v>4</v>
      </c>
      <c r="M325" s="4">
        <f>Tabela1[[#This Row],[Sessões Autrizadas]]-Tabela1[[#This Row],[Solicitado]]</f>
        <v>-30</v>
      </c>
    </row>
    <row r="326" spans="1:13" hidden="1" x14ac:dyDescent="0.3">
      <c r="A326" s="4">
        <f>INDEX(Tabela2[Id],MATCH(Tabela1[[#This Row],[Carteirinha]],Tabela2[Cart],0))</f>
        <v>4102</v>
      </c>
      <c r="B326" s="5" t="s">
        <v>865</v>
      </c>
      <c r="C326" s="5" t="s">
        <v>866</v>
      </c>
      <c r="D326" s="5">
        <v>59291556</v>
      </c>
      <c r="E326" s="6">
        <v>45674</v>
      </c>
      <c r="F326" s="5">
        <v>946709627</v>
      </c>
      <c r="G326" s="6">
        <v>46514</v>
      </c>
      <c r="H326" s="5">
        <v>2250005189</v>
      </c>
      <c r="I326" s="5">
        <v>32</v>
      </c>
      <c r="J326" s="5">
        <v>19</v>
      </c>
      <c r="K3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26" s="4">
        <f>COUNTIFS(Tabela1[Paciente],Tabela1[[#This Row],[Paciente]],Tabela1[Código_Terapia],Tabela1[[#This Row],[Código_Terapia]])</f>
        <v>3</v>
      </c>
      <c r="M326" s="4">
        <f>Tabela1[[#This Row],[Sessões Autrizadas]]-Tabela1[[#This Row],[Solicitado]]</f>
        <v>-13</v>
      </c>
    </row>
    <row r="327" spans="1:13" hidden="1" x14ac:dyDescent="0.3">
      <c r="A327" s="4">
        <f>INDEX(Tabela2[Id],MATCH(Tabela1[[#This Row],[Carteirinha]],Tabela2[Cart],0))</f>
        <v>4102</v>
      </c>
      <c r="B327" s="5" t="s">
        <v>865</v>
      </c>
      <c r="C327" s="5" t="s">
        <v>866</v>
      </c>
      <c r="D327" s="5">
        <v>59291555</v>
      </c>
      <c r="E327" s="6">
        <v>45674</v>
      </c>
      <c r="F327" s="5">
        <v>946709626</v>
      </c>
      <c r="G327" s="6">
        <v>46874</v>
      </c>
      <c r="H327" s="5">
        <v>2250005103</v>
      </c>
      <c r="I327" s="5">
        <v>64</v>
      </c>
      <c r="J327" s="5">
        <v>42</v>
      </c>
      <c r="K3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27" s="4">
        <f>COUNTIFS(Tabela1[Paciente],Tabela1[[#This Row],[Paciente]],Tabela1[Código_Terapia],Tabela1[[#This Row],[Código_Terapia]])</f>
        <v>3</v>
      </c>
      <c r="M327" s="4">
        <f>Tabela1[[#This Row],[Sessões Autrizadas]]-Tabela1[[#This Row],[Solicitado]]</f>
        <v>-22</v>
      </c>
    </row>
    <row r="328" spans="1:13" hidden="1" x14ac:dyDescent="0.3">
      <c r="A328" s="4">
        <f>INDEX(Tabela2[Id],MATCH(Tabela1[[#This Row],[Carteirinha]],Tabela2[Cart],0))</f>
        <v>4102</v>
      </c>
      <c r="B328" s="5" t="s">
        <v>865</v>
      </c>
      <c r="C328" s="5" t="s">
        <v>866</v>
      </c>
      <c r="D328" s="5">
        <v>59291554</v>
      </c>
      <c r="E328" s="6">
        <v>45674</v>
      </c>
      <c r="F328" s="5">
        <v>946709625</v>
      </c>
      <c r="G328" s="6">
        <v>46754</v>
      </c>
      <c r="H328" s="5">
        <v>2250005278</v>
      </c>
      <c r="I328" s="5">
        <v>32</v>
      </c>
      <c r="J328" s="5">
        <v>15</v>
      </c>
      <c r="K3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28" s="4">
        <f>COUNTIFS(Tabela1[Paciente],Tabela1[[#This Row],[Paciente]],Tabela1[Código_Terapia],Tabela1[[#This Row],[Código_Terapia]])</f>
        <v>3</v>
      </c>
      <c r="M328" s="4">
        <f>Tabela1[[#This Row],[Sessões Autrizadas]]-Tabela1[[#This Row],[Solicitado]]</f>
        <v>-17</v>
      </c>
    </row>
    <row r="329" spans="1:13" hidden="1" x14ac:dyDescent="0.3">
      <c r="A329" s="4">
        <f>INDEX(Tabela2[Id],MATCH(Tabela1[[#This Row],[Carteirinha]],Tabela2[Cart],0))</f>
        <v>4102</v>
      </c>
      <c r="B329" s="5" t="s">
        <v>865</v>
      </c>
      <c r="C329" s="5" t="s">
        <v>866</v>
      </c>
      <c r="D329" s="5">
        <v>59291553</v>
      </c>
      <c r="E329" s="6">
        <v>45674</v>
      </c>
      <c r="F329" s="5">
        <v>946709624</v>
      </c>
      <c r="G329" s="6">
        <v>46214</v>
      </c>
      <c r="H329" s="5">
        <v>50000012</v>
      </c>
      <c r="I329" s="5">
        <v>32</v>
      </c>
      <c r="J329" s="5">
        <v>24</v>
      </c>
      <c r="K3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29" s="4">
        <f>COUNTIFS(Tabela1[Paciente],Tabela1[[#This Row],[Paciente]],Tabela1[Código_Terapia],Tabela1[[#This Row],[Código_Terapia]])</f>
        <v>2</v>
      </c>
      <c r="M329" s="4">
        <f>Tabela1[[#This Row],[Sessões Autrizadas]]-Tabela1[[#This Row],[Solicitado]]</f>
        <v>-8</v>
      </c>
    </row>
    <row r="330" spans="1:13" hidden="1" x14ac:dyDescent="0.3">
      <c r="A330" s="4">
        <f>INDEX(Tabela2[Id],MATCH(Tabela1[[#This Row],[Carteirinha]],Tabela2[Cart],0))</f>
        <v>1264</v>
      </c>
      <c r="B330" s="5" t="s">
        <v>255</v>
      </c>
      <c r="C330" s="5" t="s">
        <v>256</v>
      </c>
      <c r="D330" s="5">
        <v>60146088</v>
      </c>
      <c r="E330" s="6">
        <v>45705</v>
      </c>
      <c r="F330" s="5">
        <v>947501142</v>
      </c>
      <c r="G330" s="6">
        <v>46485</v>
      </c>
      <c r="H330" s="5">
        <v>2250005189</v>
      </c>
      <c r="I330" s="5">
        <v>64</v>
      </c>
      <c r="J330" s="5">
        <v>52</v>
      </c>
      <c r="K3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30" s="4">
        <f>COUNTIFS(Tabela1[Paciente],Tabela1[[#This Row],[Paciente]],Tabela1[Código_Terapia],Tabela1[[#This Row],[Código_Terapia]])</f>
        <v>3</v>
      </c>
      <c r="M330" s="4">
        <f>Tabela1[[#This Row],[Sessões Autrizadas]]-Tabela1[[#This Row],[Solicitado]]</f>
        <v>-12</v>
      </c>
    </row>
    <row r="331" spans="1:13" hidden="1" x14ac:dyDescent="0.3">
      <c r="A331" s="4">
        <f>INDEX(Tabela2[Id],MATCH(Tabela1[[#This Row],[Carteirinha]],Tabela2[Cart],0))</f>
        <v>1264</v>
      </c>
      <c r="B331" s="5" t="s">
        <v>255</v>
      </c>
      <c r="C331" s="5" t="s">
        <v>256</v>
      </c>
      <c r="D331" s="5">
        <v>60146087</v>
      </c>
      <c r="E331" s="6">
        <v>45705</v>
      </c>
      <c r="F331" s="5">
        <v>947501141</v>
      </c>
      <c r="G331" s="6">
        <v>47565</v>
      </c>
      <c r="H331" s="5">
        <v>2250005103</v>
      </c>
      <c r="I331" s="5">
        <v>288</v>
      </c>
      <c r="J331" s="5">
        <v>246</v>
      </c>
      <c r="K3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18</v>
      </c>
      <c r="L331" s="4">
        <f>COUNTIFS(Tabela1[Paciente],Tabela1[[#This Row],[Paciente]],Tabela1[Código_Terapia],Tabela1[[#This Row],[Código_Terapia]])</f>
        <v>3</v>
      </c>
      <c r="M331" s="4">
        <f>Tabela1[[#This Row],[Sessões Autrizadas]]-Tabela1[[#This Row],[Solicitado]]</f>
        <v>-42</v>
      </c>
    </row>
    <row r="332" spans="1:13" hidden="1" x14ac:dyDescent="0.3">
      <c r="A332" s="4">
        <f>INDEX(Tabela2[Id],MATCH(Tabela1[[#This Row],[Carteirinha]],Tabela2[Cart],0))</f>
        <v>1264</v>
      </c>
      <c r="B332" s="5" t="s">
        <v>255</v>
      </c>
      <c r="C332" s="5" t="s">
        <v>256</v>
      </c>
      <c r="D332" s="5">
        <v>60146086</v>
      </c>
      <c r="E332" s="6">
        <v>45705</v>
      </c>
      <c r="F332" s="5">
        <v>947501140</v>
      </c>
      <c r="G332" s="6">
        <v>46365</v>
      </c>
      <c r="H332" s="5">
        <v>2250005278</v>
      </c>
      <c r="I332" s="5">
        <v>32</v>
      </c>
      <c r="J332" s="5">
        <v>22</v>
      </c>
      <c r="K3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32" s="4">
        <f>COUNTIFS(Tabela1[Paciente],Tabela1[[#This Row],[Paciente]],Tabela1[Código_Terapia],Tabela1[[#This Row],[Código_Terapia]])</f>
        <v>2</v>
      </c>
      <c r="M332" s="4">
        <f>Tabela1[[#This Row],[Sessões Autrizadas]]-Tabela1[[#This Row],[Solicitado]]</f>
        <v>-10</v>
      </c>
    </row>
    <row r="333" spans="1:13" hidden="1" x14ac:dyDescent="0.3">
      <c r="A333" s="4">
        <f>INDEX(Tabela2[Id],MATCH(Tabela1[[#This Row],[Carteirinha]],Tabela2[Cart],0))</f>
        <v>1264</v>
      </c>
      <c r="B333" s="5" t="s">
        <v>255</v>
      </c>
      <c r="C333" s="5" t="s">
        <v>256</v>
      </c>
      <c r="D333" s="5">
        <v>60146085</v>
      </c>
      <c r="E333" s="6">
        <v>45705</v>
      </c>
      <c r="F333" s="5">
        <v>947501139</v>
      </c>
      <c r="G333" s="6">
        <v>46125</v>
      </c>
      <c r="H333" s="5">
        <v>2250005170</v>
      </c>
      <c r="I333" s="5">
        <v>64</v>
      </c>
      <c r="J333" s="5">
        <v>58</v>
      </c>
      <c r="K3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33" s="4">
        <f>COUNTIFS(Tabela1[Paciente],Tabela1[[#This Row],[Paciente]],Tabela1[Código_Terapia],Tabela1[[#This Row],[Código_Terapia]])</f>
        <v>3</v>
      </c>
      <c r="M333" s="4">
        <f>Tabela1[[#This Row],[Sessões Autrizadas]]-Tabela1[[#This Row],[Solicitado]]</f>
        <v>-6</v>
      </c>
    </row>
    <row r="334" spans="1:13" hidden="1" x14ac:dyDescent="0.3">
      <c r="A334" s="4">
        <f>INDEX(Tabela2[Id],MATCH(Tabela1[[#This Row],[Carteirinha]],Tabela2[Cart],0))</f>
        <v>1264</v>
      </c>
      <c r="B334" s="5" t="s">
        <v>255</v>
      </c>
      <c r="C334" s="5" t="s">
        <v>256</v>
      </c>
      <c r="D334" s="5">
        <v>60146084</v>
      </c>
      <c r="E334" s="6">
        <v>45705</v>
      </c>
      <c r="F334" s="5">
        <v>947501138</v>
      </c>
      <c r="G334" s="6">
        <v>46245</v>
      </c>
      <c r="H334" s="5">
        <v>2250005111</v>
      </c>
      <c r="I334" s="5">
        <v>32</v>
      </c>
      <c r="J334" s="5">
        <v>24</v>
      </c>
      <c r="K3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34" s="4">
        <f>COUNTIFS(Tabela1[Paciente],Tabela1[[#This Row],[Paciente]],Tabela1[Código_Terapia],Tabela1[[#This Row],[Código_Terapia]])</f>
        <v>3</v>
      </c>
      <c r="M334" s="4">
        <f>Tabela1[[#This Row],[Sessões Autrizadas]]-Tabela1[[#This Row],[Solicitado]]</f>
        <v>-8</v>
      </c>
    </row>
    <row r="335" spans="1:13" hidden="1" x14ac:dyDescent="0.3">
      <c r="A335" s="4">
        <f>INDEX(Tabela2[Id],MATCH(Tabela1[[#This Row],[Carteirinha]],Tabela2[Cart],0))</f>
        <v>1264</v>
      </c>
      <c r="B335" s="5" t="s">
        <v>255</v>
      </c>
      <c r="C335" s="5" t="s">
        <v>256</v>
      </c>
      <c r="D335" s="5">
        <v>59557770</v>
      </c>
      <c r="E335" s="6">
        <v>45684</v>
      </c>
      <c r="F335" s="5">
        <v>946955511</v>
      </c>
      <c r="G335" s="6">
        <v>46044</v>
      </c>
      <c r="H335" s="5">
        <v>50001213</v>
      </c>
      <c r="I335" s="5">
        <v>32</v>
      </c>
      <c r="J335" s="5">
        <v>27</v>
      </c>
      <c r="K3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35" s="4">
        <f>COUNTIFS(Tabela1[Paciente],Tabela1[[#This Row],[Paciente]],Tabela1[Código_Terapia],Tabela1[[#This Row],[Código_Terapia]])</f>
        <v>1</v>
      </c>
      <c r="M335" s="4">
        <f>Tabela1[[#This Row],[Sessões Autrizadas]]-Tabela1[[#This Row],[Solicitado]]</f>
        <v>-5</v>
      </c>
    </row>
    <row r="336" spans="1:13" hidden="1" x14ac:dyDescent="0.3">
      <c r="A336" s="4">
        <f>INDEX(Tabela2[Id],MATCH(Tabela1[[#This Row],[Carteirinha]],Tabela2[Cart],0))</f>
        <v>1264</v>
      </c>
      <c r="B336" s="5" t="s">
        <v>255</v>
      </c>
      <c r="C336" s="5" t="s">
        <v>256</v>
      </c>
      <c r="D336" s="5">
        <v>59557769</v>
      </c>
      <c r="E336" s="6">
        <v>45684</v>
      </c>
      <c r="F336" s="5">
        <v>946955510</v>
      </c>
      <c r="G336" s="6">
        <v>46584</v>
      </c>
      <c r="H336" s="5">
        <v>50000012</v>
      </c>
      <c r="I336" s="5">
        <v>32</v>
      </c>
      <c r="J336" s="5">
        <v>18</v>
      </c>
      <c r="K3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36" s="4">
        <f>COUNTIFS(Tabela1[Paciente],Tabela1[[#This Row],[Paciente]],Tabela1[Código_Terapia],Tabela1[[#This Row],[Código_Terapia]])</f>
        <v>1</v>
      </c>
      <c r="M336" s="4">
        <f>Tabela1[[#This Row],[Sessões Autrizadas]]-Tabela1[[#This Row],[Solicitado]]</f>
        <v>-14</v>
      </c>
    </row>
    <row r="337" spans="1:13" hidden="1" x14ac:dyDescent="0.3">
      <c r="A337" s="4">
        <f>INDEX(Tabela2[Id],MATCH(Tabela1[[#This Row],[Carteirinha]],Tabela2[Cart],0))</f>
        <v>1264</v>
      </c>
      <c r="B337" s="5" t="s">
        <v>255</v>
      </c>
      <c r="C337" s="5" t="s">
        <v>256</v>
      </c>
      <c r="D337" s="5">
        <v>57965574</v>
      </c>
      <c r="E337" s="6">
        <v>45629</v>
      </c>
      <c r="F337" s="5">
        <v>945486865</v>
      </c>
      <c r="G337" s="6">
        <v>46409</v>
      </c>
      <c r="H337" s="5">
        <v>2250005189</v>
      </c>
      <c r="I337" s="5">
        <v>64</v>
      </c>
      <c r="J337" s="5">
        <v>20</v>
      </c>
      <c r="K3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37" s="4">
        <f>COUNTIFS(Tabela1[Paciente],Tabela1[[#This Row],[Paciente]],Tabela1[Código_Terapia],Tabela1[[#This Row],[Código_Terapia]])</f>
        <v>3</v>
      </c>
      <c r="M337" s="4">
        <f>Tabela1[[#This Row],[Sessões Autrizadas]]-Tabela1[[#This Row],[Solicitado]]</f>
        <v>-44</v>
      </c>
    </row>
    <row r="338" spans="1:13" hidden="1" x14ac:dyDescent="0.3">
      <c r="A338" s="4">
        <f>INDEX(Tabela2[Id],MATCH(Tabela1[[#This Row],[Carteirinha]],Tabela2[Cart],0))</f>
        <v>1264</v>
      </c>
      <c r="B338" s="5" t="s">
        <v>255</v>
      </c>
      <c r="C338" s="5" t="s">
        <v>256</v>
      </c>
      <c r="D338" s="5">
        <v>57965573</v>
      </c>
      <c r="E338" s="6">
        <v>45629</v>
      </c>
      <c r="F338" s="5">
        <v>945486864</v>
      </c>
      <c r="G338" s="6">
        <v>47789</v>
      </c>
      <c r="H338" s="5">
        <v>2250005103</v>
      </c>
      <c r="I338" s="5">
        <v>288</v>
      </c>
      <c r="J338" s="5">
        <v>77</v>
      </c>
      <c r="K3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18</v>
      </c>
      <c r="L338" s="4">
        <f>COUNTIFS(Tabela1[Paciente],Tabela1[[#This Row],[Paciente]],Tabela1[Código_Terapia],Tabela1[[#This Row],[Código_Terapia]])</f>
        <v>3</v>
      </c>
      <c r="M338" s="4">
        <f>Tabela1[[#This Row],[Sessões Autrizadas]]-Tabela1[[#This Row],[Solicitado]]</f>
        <v>-211</v>
      </c>
    </row>
    <row r="339" spans="1:13" hidden="1" x14ac:dyDescent="0.3">
      <c r="A339" s="4">
        <f>INDEX(Tabela2[Id],MATCH(Tabela1[[#This Row],[Carteirinha]],Tabela2[Cart],0))</f>
        <v>1264</v>
      </c>
      <c r="B339" s="5" t="s">
        <v>255</v>
      </c>
      <c r="C339" s="5" t="s">
        <v>256</v>
      </c>
      <c r="D339" s="5">
        <v>57965572</v>
      </c>
      <c r="E339" s="6">
        <v>45629</v>
      </c>
      <c r="F339" s="5">
        <v>945486863</v>
      </c>
      <c r="G339" s="6">
        <v>47009</v>
      </c>
      <c r="H339" s="5">
        <v>2250005278</v>
      </c>
      <c r="I339" s="5">
        <v>32</v>
      </c>
      <c r="J339" s="5">
        <v>10</v>
      </c>
      <c r="K3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39" s="4">
        <f>COUNTIFS(Tabela1[Paciente],Tabela1[[#This Row],[Paciente]],Tabela1[Código_Terapia],Tabela1[[#This Row],[Código_Terapia]])</f>
        <v>2</v>
      </c>
      <c r="M339" s="4">
        <f>Tabela1[[#This Row],[Sessões Autrizadas]]-Tabela1[[#This Row],[Solicitado]]</f>
        <v>-22</v>
      </c>
    </row>
    <row r="340" spans="1:13" hidden="1" x14ac:dyDescent="0.3">
      <c r="A340" s="4">
        <f>INDEX(Tabela2[Id],MATCH(Tabela1[[#This Row],[Carteirinha]],Tabela2[Cart],0))</f>
        <v>1264</v>
      </c>
      <c r="B340" s="5" t="s">
        <v>255</v>
      </c>
      <c r="C340" s="5" t="s">
        <v>256</v>
      </c>
      <c r="D340" s="5">
        <v>57965571</v>
      </c>
      <c r="E340" s="6">
        <v>45629</v>
      </c>
      <c r="F340" s="5">
        <v>945486862</v>
      </c>
      <c r="G340" s="6">
        <v>46049</v>
      </c>
      <c r="H340" s="5">
        <v>2250005170</v>
      </c>
      <c r="I340" s="5">
        <v>64</v>
      </c>
      <c r="J340" s="5">
        <v>25</v>
      </c>
      <c r="K3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40" s="4">
        <f>COUNTIFS(Tabela1[Paciente],Tabela1[[#This Row],[Paciente]],Tabela1[Código_Terapia],Tabela1[[#This Row],[Código_Terapia]])</f>
        <v>3</v>
      </c>
      <c r="M340" s="4">
        <f>Tabela1[[#This Row],[Sessões Autrizadas]]-Tabela1[[#This Row],[Solicitado]]</f>
        <v>-39</v>
      </c>
    </row>
    <row r="341" spans="1:13" hidden="1" x14ac:dyDescent="0.3">
      <c r="A341" s="4">
        <f>INDEX(Tabela2[Id],MATCH(Tabela1[[#This Row],[Carteirinha]],Tabela2[Cart],0))</f>
        <v>1264</v>
      </c>
      <c r="B341" s="5" t="s">
        <v>255</v>
      </c>
      <c r="C341" s="5" t="s">
        <v>256</v>
      </c>
      <c r="D341" s="5">
        <v>57965570</v>
      </c>
      <c r="E341" s="6">
        <v>45629</v>
      </c>
      <c r="F341" s="5">
        <v>945486861</v>
      </c>
      <c r="G341" s="6">
        <v>46049</v>
      </c>
      <c r="H341" s="5">
        <v>2250005111</v>
      </c>
      <c r="I341" s="5">
        <v>32</v>
      </c>
      <c r="J341" s="5">
        <v>12</v>
      </c>
      <c r="K3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41" s="4">
        <f>COUNTIFS(Tabela1[Paciente],Tabela1[[#This Row],[Paciente]],Tabela1[Código_Terapia],Tabela1[[#This Row],[Código_Terapia]])</f>
        <v>3</v>
      </c>
      <c r="M341" s="4">
        <f>Tabela1[[#This Row],[Sessões Autrizadas]]-Tabela1[[#This Row],[Solicitado]]</f>
        <v>-20</v>
      </c>
    </row>
    <row r="342" spans="1:13" hidden="1" x14ac:dyDescent="0.3">
      <c r="A342" s="4">
        <f>INDEX(Tabela2[Id],MATCH(Tabela1[[#This Row],[Carteirinha]],Tabela2[Cart],0))</f>
        <v>1264</v>
      </c>
      <c r="B342" s="5" t="s">
        <v>255</v>
      </c>
      <c r="C342" s="5" t="s">
        <v>256</v>
      </c>
      <c r="D342" s="5">
        <v>56205231</v>
      </c>
      <c r="E342" s="6">
        <v>45559</v>
      </c>
      <c r="F342" s="5">
        <v>943862563</v>
      </c>
      <c r="G342" s="6">
        <v>48859</v>
      </c>
      <c r="H342" s="5">
        <v>2250005103</v>
      </c>
      <c r="I342" s="5">
        <v>270</v>
      </c>
      <c r="J342" s="5">
        <v>170</v>
      </c>
      <c r="K3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16.875</v>
      </c>
      <c r="L342" s="4">
        <f>COUNTIFS(Tabela1[Paciente],Tabela1[[#This Row],[Paciente]],Tabela1[Código_Terapia],Tabela1[[#This Row],[Código_Terapia]])</f>
        <v>3</v>
      </c>
      <c r="M342" s="4">
        <f>Tabela1[[#This Row],[Sessões Autrizadas]]-Tabela1[[#This Row],[Solicitado]]</f>
        <v>-100</v>
      </c>
    </row>
    <row r="343" spans="1:13" hidden="1" x14ac:dyDescent="0.3">
      <c r="A343" s="4">
        <f>INDEX(Tabela2[Id],MATCH(Tabela1[[#This Row],[Carteirinha]],Tabela2[Cart],0))</f>
        <v>1264</v>
      </c>
      <c r="B343" s="5" t="s">
        <v>255</v>
      </c>
      <c r="C343" s="5" t="s">
        <v>256</v>
      </c>
      <c r="D343" s="5">
        <v>56045011</v>
      </c>
      <c r="E343" s="6">
        <v>45545</v>
      </c>
      <c r="F343" s="5">
        <v>943715127</v>
      </c>
      <c r="G343" s="6">
        <v>47885</v>
      </c>
      <c r="H343" s="5">
        <v>2250005189</v>
      </c>
      <c r="I343" s="5">
        <v>60</v>
      </c>
      <c r="J343" s="5">
        <v>25</v>
      </c>
      <c r="K3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343" s="4">
        <f>COUNTIFS(Tabela1[Paciente],Tabela1[[#This Row],[Paciente]],Tabela1[Código_Terapia],Tabela1[[#This Row],[Código_Terapia]])</f>
        <v>3</v>
      </c>
      <c r="M343" s="4">
        <f>Tabela1[[#This Row],[Sessões Autrizadas]]-Tabela1[[#This Row],[Solicitado]]</f>
        <v>-35</v>
      </c>
    </row>
    <row r="344" spans="1:13" hidden="1" x14ac:dyDescent="0.3">
      <c r="A344" s="4">
        <f>INDEX(Tabela2[Id],MATCH(Tabela1[[#This Row],[Carteirinha]],Tabela2[Cart],0))</f>
        <v>1264</v>
      </c>
      <c r="B344" s="5" t="s">
        <v>255</v>
      </c>
      <c r="C344" s="5" t="s">
        <v>256</v>
      </c>
      <c r="D344" s="5">
        <v>56045009</v>
      </c>
      <c r="E344" s="6">
        <v>45545</v>
      </c>
      <c r="F344" s="5">
        <v>943715125</v>
      </c>
      <c r="G344" s="6">
        <v>46805</v>
      </c>
      <c r="H344" s="5">
        <v>2250005170</v>
      </c>
      <c r="I344" s="5">
        <v>60</v>
      </c>
      <c r="J344" s="5">
        <v>39</v>
      </c>
      <c r="K3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344" s="4">
        <f>COUNTIFS(Tabela1[Paciente],Tabela1[[#This Row],[Paciente]],Tabela1[Código_Terapia],Tabela1[[#This Row],[Código_Terapia]])</f>
        <v>3</v>
      </c>
      <c r="M344" s="4">
        <f>Tabela1[[#This Row],[Sessões Autrizadas]]-Tabela1[[#This Row],[Solicitado]]</f>
        <v>-21</v>
      </c>
    </row>
    <row r="345" spans="1:13" hidden="1" x14ac:dyDescent="0.3">
      <c r="A345" s="4">
        <f>INDEX(Tabela2[Id],MATCH(Tabela1[[#This Row],[Carteirinha]],Tabela2[Cart],0))</f>
        <v>1264</v>
      </c>
      <c r="B345" s="5" t="s">
        <v>255</v>
      </c>
      <c r="C345" s="5" t="s">
        <v>256</v>
      </c>
      <c r="D345" s="5">
        <v>56045008</v>
      </c>
      <c r="E345" s="6">
        <v>45545</v>
      </c>
      <c r="F345" s="5">
        <v>943715124</v>
      </c>
      <c r="G345" s="6">
        <v>47225</v>
      </c>
      <c r="H345" s="5">
        <v>2250005111</v>
      </c>
      <c r="I345" s="5">
        <v>30</v>
      </c>
      <c r="J345" s="5">
        <v>2</v>
      </c>
      <c r="K3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345" s="4">
        <f>COUNTIFS(Tabela1[Paciente],Tabela1[[#This Row],[Paciente]],Tabela1[Código_Terapia],Tabela1[[#This Row],[Código_Terapia]])</f>
        <v>3</v>
      </c>
      <c r="M345" s="4">
        <f>Tabela1[[#This Row],[Sessões Autrizadas]]-Tabela1[[#This Row],[Solicitado]]</f>
        <v>-28</v>
      </c>
    </row>
    <row r="346" spans="1:13" hidden="1" x14ac:dyDescent="0.3">
      <c r="A346" s="4">
        <f>INDEX(Tabela2[Id],MATCH(Tabela1[[#This Row],[Carteirinha]],Tabela2[Cart],0))</f>
        <v>4024</v>
      </c>
      <c r="B346" s="5" t="s">
        <v>671</v>
      </c>
      <c r="C346" s="5" t="s">
        <v>672</v>
      </c>
      <c r="D346" s="5">
        <v>59474935</v>
      </c>
      <c r="E346" s="6">
        <v>45680</v>
      </c>
      <c r="F346" s="5">
        <v>946879284</v>
      </c>
      <c r="G346" s="6">
        <v>46760</v>
      </c>
      <c r="H346" s="5">
        <v>2250005189</v>
      </c>
      <c r="I346" s="5">
        <v>32</v>
      </c>
      <c r="J346" s="5">
        <v>15</v>
      </c>
      <c r="K3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46" s="4">
        <f>COUNTIFS(Tabela1[Paciente],Tabela1[[#This Row],[Paciente]],Tabela1[Código_Terapia],Tabela1[[#This Row],[Código_Terapia]])</f>
        <v>2</v>
      </c>
      <c r="M346" s="4">
        <f>Tabela1[[#This Row],[Sessões Autrizadas]]-Tabela1[[#This Row],[Solicitado]]</f>
        <v>-17</v>
      </c>
    </row>
    <row r="347" spans="1:13" hidden="1" x14ac:dyDescent="0.3">
      <c r="A347" s="4">
        <f>INDEX(Tabela2[Id],MATCH(Tabela1[[#This Row],[Carteirinha]],Tabela2[Cart],0))</f>
        <v>4024</v>
      </c>
      <c r="B347" s="5" t="s">
        <v>671</v>
      </c>
      <c r="C347" s="5" t="s">
        <v>672</v>
      </c>
      <c r="D347" s="5">
        <v>59145777</v>
      </c>
      <c r="E347" s="6">
        <v>45671</v>
      </c>
      <c r="F347" s="5">
        <v>946573930</v>
      </c>
      <c r="G347" s="6">
        <v>45851</v>
      </c>
      <c r="H347" s="5">
        <v>2250005189</v>
      </c>
      <c r="I347" s="5">
        <v>32</v>
      </c>
      <c r="J347" s="5">
        <v>30</v>
      </c>
      <c r="K3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47" s="4">
        <f>COUNTIFS(Tabela1[Paciente],Tabela1[[#This Row],[Paciente]],Tabela1[Código_Terapia],Tabela1[[#This Row],[Código_Terapia]])</f>
        <v>2</v>
      </c>
      <c r="M347" s="4">
        <f>Tabela1[[#This Row],[Sessões Autrizadas]]-Tabela1[[#This Row],[Solicitado]]</f>
        <v>-2</v>
      </c>
    </row>
    <row r="348" spans="1:13" hidden="1" x14ac:dyDescent="0.3">
      <c r="A348" s="4">
        <f>INDEX(Tabela2[Id],MATCH(Tabela1[[#This Row],[Carteirinha]],Tabela2[Cart],0))</f>
        <v>4024</v>
      </c>
      <c r="B348" s="5" t="s">
        <v>671</v>
      </c>
      <c r="C348" s="5" t="s">
        <v>672</v>
      </c>
      <c r="D348" s="5">
        <v>59145776</v>
      </c>
      <c r="E348" s="6">
        <v>45671</v>
      </c>
      <c r="F348" s="5">
        <v>946573929</v>
      </c>
      <c r="G348" s="6">
        <v>46871</v>
      </c>
      <c r="H348" s="5">
        <v>2250005103</v>
      </c>
      <c r="I348" s="5">
        <v>32</v>
      </c>
      <c r="J348" s="5">
        <v>13</v>
      </c>
      <c r="K3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48" s="4">
        <f>COUNTIFS(Tabela1[Paciente],Tabela1[[#This Row],[Paciente]],Tabela1[Código_Terapia],Tabela1[[#This Row],[Código_Terapia]])</f>
        <v>1</v>
      </c>
      <c r="M348" s="4">
        <f>Tabela1[[#This Row],[Sessões Autrizadas]]-Tabela1[[#This Row],[Solicitado]]</f>
        <v>-19</v>
      </c>
    </row>
    <row r="349" spans="1:13" hidden="1" x14ac:dyDescent="0.3">
      <c r="A349" s="4">
        <f>INDEX(Tabela2[Id],MATCH(Tabela1[[#This Row],[Carteirinha]],Tabela2[Cart],0))</f>
        <v>4024</v>
      </c>
      <c r="B349" s="5" t="s">
        <v>671</v>
      </c>
      <c r="C349" s="5" t="s">
        <v>672</v>
      </c>
      <c r="D349" s="5">
        <v>59145775</v>
      </c>
      <c r="E349" s="6">
        <v>45670</v>
      </c>
      <c r="F349" s="5">
        <v>946573928</v>
      </c>
      <c r="G349" s="6">
        <v>46270</v>
      </c>
      <c r="H349" s="5">
        <v>50000012</v>
      </c>
      <c r="I349" s="5">
        <v>16</v>
      </c>
      <c r="J349" s="5">
        <v>7</v>
      </c>
      <c r="K3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349" s="4">
        <f>COUNTIFS(Tabela1[Paciente],Tabela1[[#This Row],[Paciente]],Tabela1[Código_Terapia],Tabela1[[#This Row],[Código_Terapia]])</f>
        <v>1</v>
      </c>
      <c r="M349" s="4">
        <f>Tabela1[[#This Row],[Sessões Autrizadas]]-Tabela1[[#This Row],[Solicitado]]</f>
        <v>-9</v>
      </c>
    </row>
    <row r="350" spans="1:13" hidden="1" x14ac:dyDescent="0.3">
      <c r="A350" s="4">
        <f>INDEX(Tabela2[Id],MATCH(Tabela1[[#This Row],[Carteirinha]],Tabela2[Cart],0))</f>
        <v>3671</v>
      </c>
      <c r="B350" s="5" t="s">
        <v>274</v>
      </c>
      <c r="C350" s="5" t="s">
        <v>275</v>
      </c>
      <c r="D350" s="5">
        <v>58547214</v>
      </c>
      <c r="E350" s="6">
        <v>45638</v>
      </c>
      <c r="F350" s="5">
        <v>946024817</v>
      </c>
      <c r="G350" s="6">
        <v>46598</v>
      </c>
      <c r="H350" s="5">
        <v>2250005189</v>
      </c>
      <c r="I350" s="5">
        <v>32</v>
      </c>
      <c r="J350" s="5">
        <v>14</v>
      </c>
      <c r="K3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50" s="4">
        <f>COUNTIFS(Tabela1[Paciente],Tabela1[[#This Row],[Paciente]],Tabela1[Código_Terapia],Tabela1[[#This Row],[Código_Terapia]])</f>
        <v>1</v>
      </c>
      <c r="M350" s="4">
        <f>Tabela1[[#This Row],[Sessões Autrizadas]]-Tabela1[[#This Row],[Solicitado]]</f>
        <v>-18</v>
      </c>
    </row>
    <row r="351" spans="1:13" hidden="1" x14ac:dyDescent="0.3">
      <c r="A351" s="4">
        <f>INDEX(Tabela2[Id],MATCH(Tabela1[[#This Row],[Carteirinha]],Tabela2[Cart],0))</f>
        <v>3671</v>
      </c>
      <c r="B351" s="5" t="s">
        <v>274</v>
      </c>
      <c r="C351" s="5" t="s">
        <v>275</v>
      </c>
      <c r="D351" s="5">
        <v>58547213</v>
      </c>
      <c r="E351" s="6">
        <v>45638</v>
      </c>
      <c r="F351" s="5">
        <v>946024816</v>
      </c>
      <c r="G351" s="6">
        <v>47258</v>
      </c>
      <c r="H351" s="5">
        <v>2250005103</v>
      </c>
      <c r="I351" s="5">
        <v>80</v>
      </c>
      <c r="J351" s="5">
        <v>32</v>
      </c>
      <c r="K3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51" s="4">
        <f>COUNTIFS(Tabela1[Paciente],Tabela1[[#This Row],[Paciente]],Tabela1[Código_Terapia],Tabela1[[#This Row],[Código_Terapia]])</f>
        <v>2</v>
      </c>
      <c r="M351" s="4">
        <f>Tabela1[[#This Row],[Sessões Autrizadas]]-Tabela1[[#This Row],[Solicitado]]</f>
        <v>-48</v>
      </c>
    </row>
    <row r="352" spans="1:13" hidden="1" x14ac:dyDescent="0.3">
      <c r="A352" s="4">
        <f>INDEX(Tabela2[Id],MATCH(Tabela1[[#This Row],[Carteirinha]],Tabela2[Cart],0))</f>
        <v>3671</v>
      </c>
      <c r="B352" s="5" t="s">
        <v>274</v>
      </c>
      <c r="C352" s="5" t="s">
        <v>275</v>
      </c>
      <c r="D352" s="5">
        <v>58547212</v>
      </c>
      <c r="E352" s="6">
        <v>45638</v>
      </c>
      <c r="F352" s="5">
        <v>946024815</v>
      </c>
      <c r="G352" s="6">
        <v>46898</v>
      </c>
      <c r="H352" s="5">
        <v>2250005278</v>
      </c>
      <c r="I352" s="5">
        <v>32</v>
      </c>
      <c r="J352" s="5">
        <v>12</v>
      </c>
      <c r="K3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52" s="4">
        <f>COUNTIFS(Tabela1[Paciente],Tabela1[[#This Row],[Paciente]],Tabela1[Código_Terapia],Tabela1[[#This Row],[Código_Terapia]])</f>
        <v>2</v>
      </c>
      <c r="M352" s="4">
        <f>Tabela1[[#This Row],[Sessões Autrizadas]]-Tabela1[[#This Row],[Solicitado]]</f>
        <v>-20</v>
      </c>
    </row>
    <row r="353" spans="1:13" hidden="1" x14ac:dyDescent="0.3">
      <c r="A353" s="4">
        <f>INDEX(Tabela2[Id],MATCH(Tabela1[[#This Row],[Carteirinha]],Tabela2[Cart],0))</f>
        <v>3671</v>
      </c>
      <c r="B353" s="5" t="s">
        <v>274</v>
      </c>
      <c r="C353" s="5" t="s">
        <v>275</v>
      </c>
      <c r="D353" s="5">
        <v>58547211</v>
      </c>
      <c r="E353" s="6">
        <v>45638</v>
      </c>
      <c r="F353" s="5">
        <v>946024814</v>
      </c>
      <c r="G353" s="6">
        <v>46838</v>
      </c>
      <c r="H353" s="5">
        <v>50001213</v>
      </c>
      <c r="I353" s="5">
        <v>32</v>
      </c>
      <c r="J353" s="5">
        <v>12</v>
      </c>
      <c r="K3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53" s="4">
        <f>COUNTIFS(Tabela1[Paciente],Tabela1[[#This Row],[Paciente]],Tabela1[Código_Terapia],Tabela1[[#This Row],[Código_Terapia]])</f>
        <v>1</v>
      </c>
      <c r="M353" s="4">
        <f>Tabela1[[#This Row],[Sessões Autrizadas]]-Tabela1[[#This Row],[Solicitado]]</f>
        <v>-20</v>
      </c>
    </row>
    <row r="354" spans="1:13" hidden="1" x14ac:dyDescent="0.3">
      <c r="A354" s="4">
        <f>INDEX(Tabela2[Id],MATCH(Tabela1[[#This Row],[Carteirinha]],Tabela2[Cart],0))</f>
        <v>3671</v>
      </c>
      <c r="B354" s="5" t="s">
        <v>274</v>
      </c>
      <c r="C354" s="5" t="s">
        <v>275</v>
      </c>
      <c r="D354" s="5">
        <v>58547210</v>
      </c>
      <c r="E354" s="6">
        <v>45638</v>
      </c>
      <c r="F354" s="5">
        <v>946024813</v>
      </c>
      <c r="G354" s="6">
        <v>46898</v>
      </c>
      <c r="H354" s="5">
        <v>50000012</v>
      </c>
      <c r="I354" s="5">
        <v>32</v>
      </c>
      <c r="J354" s="5">
        <v>12</v>
      </c>
      <c r="K3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54" s="4">
        <f>COUNTIFS(Tabela1[Paciente],Tabela1[[#This Row],[Paciente]],Tabela1[Código_Terapia],Tabela1[[#This Row],[Código_Terapia]])</f>
        <v>2</v>
      </c>
      <c r="M354" s="4">
        <f>Tabela1[[#This Row],[Sessões Autrizadas]]-Tabela1[[#This Row],[Solicitado]]</f>
        <v>-20</v>
      </c>
    </row>
    <row r="355" spans="1:13" hidden="1" x14ac:dyDescent="0.3">
      <c r="A355" s="4">
        <f>INDEX(Tabela2[Id],MATCH(Tabela1[[#This Row],[Carteirinha]],Tabela2[Cart],0))</f>
        <v>3671</v>
      </c>
      <c r="B355" s="5" t="s">
        <v>274</v>
      </c>
      <c r="C355" s="5" t="s">
        <v>275</v>
      </c>
      <c r="D355" s="5">
        <v>58547209</v>
      </c>
      <c r="E355" s="6">
        <v>45638</v>
      </c>
      <c r="F355" s="5">
        <v>946024812</v>
      </c>
      <c r="G355" s="6">
        <v>45917</v>
      </c>
      <c r="H355" s="5">
        <v>2250005170</v>
      </c>
      <c r="I355" s="5">
        <v>32</v>
      </c>
      <c r="J355" s="5">
        <v>30</v>
      </c>
      <c r="K3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55" s="4">
        <f>COUNTIFS(Tabela1[Paciente],Tabela1[[#This Row],[Paciente]],Tabela1[Código_Terapia],Tabela1[[#This Row],[Código_Terapia]])</f>
        <v>1</v>
      </c>
      <c r="M355" s="4">
        <f>Tabela1[[#This Row],[Sessões Autrizadas]]-Tabela1[[#This Row],[Solicitado]]</f>
        <v>-2</v>
      </c>
    </row>
    <row r="356" spans="1:13" hidden="1" x14ac:dyDescent="0.3">
      <c r="A356" s="4">
        <f>INDEX(Tabela2[Id],MATCH(Tabela1[[#This Row],[Carteirinha]],Tabela2[Cart],0))</f>
        <v>3671</v>
      </c>
      <c r="B356" s="5" t="s">
        <v>274</v>
      </c>
      <c r="C356" s="5" t="s">
        <v>275</v>
      </c>
      <c r="D356" s="5">
        <v>57898912</v>
      </c>
      <c r="E356" s="6">
        <v>45614</v>
      </c>
      <c r="F356" s="5">
        <v>945425491</v>
      </c>
      <c r="G356" s="6">
        <v>46214</v>
      </c>
      <c r="H356" s="5">
        <v>2250005103</v>
      </c>
      <c r="I356" s="5">
        <v>80</v>
      </c>
      <c r="J356" s="5">
        <v>65</v>
      </c>
      <c r="K3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56" s="4">
        <f>COUNTIFS(Tabela1[Paciente],Tabela1[[#This Row],[Paciente]],Tabela1[Código_Terapia],Tabela1[[#This Row],[Código_Terapia]])</f>
        <v>2</v>
      </c>
      <c r="M356" s="4">
        <f>Tabela1[[#This Row],[Sessões Autrizadas]]-Tabela1[[#This Row],[Solicitado]]</f>
        <v>-15</v>
      </c>
    </row>
    <row r="357" spans="1:13" hidden="1" x14ac:dyDescent="0.3">
      <c r="A357" s="4">
        <f>INDEX(Tabela2[Id],MATCH(Tabela1[[#This Row],[Carteirinha]],Tabela2[Cart],0))</f>
        <v>3671</v>
      </c>
      <c r="B357" s="5" t="s">
        <v>274</v>
      </c>
      <c r="C357" s="5" t="s">
        <v>275</v>
      </c>
      <c r="D357" s="5">
        <v>57898911</v>
      </c>
      <c r="E357" s="6">
        <v>45614</v>
      </c>
      <c r="F357" s="5">
        <v>945425490</v>
      </c>
      <c r="G357" s="6">
        <v>45974</v>
      </c>
      <c r="H357" s="5">
        <v>2250005278</v>
      </c>
      <c r="I357" s="5">
        <v>32</v>
      </c>
      <c r="J357" s="5">
        <v>28</v>
      </c>
      <c r="K3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57" s="4">
        <f>COUNTIFS(Tabela1[Paciente],Tabela1[[#This Row],[Paciente]],Tabela1[Código_Terapia],Tabela1[[#This Row],[Código_Terapia]])</f>
        <v>2</v>
      </c>
      <c r="M357" s="4">
        <f>Tabela1[[#This Row],[Sessões Autrizadas]]-Tabela1[[#This Row],[Solicitado]]</f>
        <v>-4</v>
      </c>
    </row>
    <row r="358" spans="1:13" hidden="1" x14ac:dyDescent="0.3">
      <c r="A358" s="4">
        <f>INDEX(Tabela2[Id],MATCH(Tabela1[[#This Row],[Carteirinha]],Tabela2[Cart],0))</f>
        <v>3671</v>
      </c>
      <c r="B358" s="5" t="s">
        <v>274</v>
      </c>
      <c r="C358" s="5" t="s">
        <v>275</v>
      </c>
      <c r="D358" s="5">
        <v>57898910</v>
      </c>
      <c r="E358" s="6">
        <v>45615</v>
      </c>
      <c r="F358" s="5">
        <v>945425489</v>
      </c>
      <c r="G358" s="6">
        <v>45915</v>
      </c>
      <c r="H358" s="5">
        <v>50000012</v>
      </c>
      <c r="I358" s="5">
        <v>32</v>
      </c>
      <c r="J358" s="5">
        <v>28</v>
      </c>
      <c r="K3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58" s="4">
        <f>COUNTIFS(Tabela1[Paciente],Tabela1[[#This Row],[Paciente]],Tabela1[Código_Terapia],Tabela1[[#This Row],[Código_Terapia]])</f>
        <v>2</v>
      </c>
      <c r="M358" s="4">
        <f>Tabela1[[#This Row],[Sessões Autrizadas]]-Tabela1[[#This Row],[Solicitado]]</f>
        <v>-4</v>
      </c>
    </row>
    <row r="359" spans="1:13" hidden="1" x14ac:dyDescent="0.3">
      <c r="A359" s="4">
        <f>INDEX(Tabela2[Id],MATCH(Tabela1[[#This Row],[Carteirinha]],Tabela2[Cart],0))</f>
        <v>3964</v>
      </c>
      <c r="B359" s="5" t="s">
        <v>223</v>
      </c>
      <c r="C359" s="5" t="s">
        <v>224</v>
      </c>
      <c r="D359" s="5">
        <v>59233391</v>
      </c>
      <c r="E359" s="6">
        <v>45672</v>
      </c>
      <c r="F359" s="5">
        <v>946655566</v>
      </c>
      <c r="G359" s="6">
        <v>45912</v>
      </c>
      <c r="H359" s="5">
        <v>2250005278</v>
      </c>
      <c r="I359" s="5">
        <v>32</v>
      </c>
      <c r="J359" s="5">
        <v>29</v>
      </c>
      <c r="K3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59" s="4">
        <f>COUNTIFS(Tabela1[Paciente],Tabela1[[#This Row],[Paciente]],Tabela1[Código_Terapia],Tabela1[[#This Row],[Código_Terapia]])</f>
        <v>1</v>
      </c>
      <c r="M359" s="4">
        <f>Tabela1[[#This Row],[Sessões Autrizadas]]-Tabela1[[#This Row],[Solicitado]]</f>
        <v>-3</v>
      </c>
    </row>
    <row r="360" spans="1:13" hidden="1" x14ac:dyDescent="0.3">
      <c r="A360" s="4">
        <f>INDEX(Tabela2[Id],MATCH(Tabela1[[#This Row],[Carteirinha]],Tabela2[Cart],0))</f>
        <v>3964</v>
      </c>
      <c r="B360" s="5" t="s">
        <v>223</v>
      </c>
      <c r="C360" s="5" t="s">
        <v>224</v>
      </c>
      <c r="D360" s="5">
        <v>58899410</v>
      </c>
      <c r="E360" s="6">
        <v>45660</v>
      </c>
      <c r="F360" s="5">
        <v>946345710</v>
      </c>
      <c r="G360" s="6">
        <v>46260</v>
      </c>
      <c r="H360" s="5">
        <v>2250005189</v>
      </c>
      <c r="I360" s="5">
        <v>32</v>
      </c>
      <c r="J360" s="5">
        <v>23</v>
      </c>
      <c r="K3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60" s="4">
        <f>COUNTIFS(Tabela1[Paciente],Tabela1[[#This Row],[Paciente]],Tabela1[Código_Terapia],Tabela1[[#This Row],[Código_Terapia]])</f>
        <v>1</v>
      </c>
      <c r="M360" s="4">
        <f>Tabela1[[#This Row],[Sessões Autrizadas]]-Tabela1[[#This Row],[Solicitado]]</f>
        <v>-9</v>
      </c>
    </row>
    <row r="361" spans="1:13" hidden="1" x14ac:dyDescent="0.3">
      <c r="A361" s="4">
        <f>INDEX(Tabela2[Id],MATCH(Tabela1[[#This Row],[Carteirinha]],Tabela2[Cart],0))</f>
        <v>3964</v>
      </c>
      <c r="B361" s="5" t="s">
        <v>223</v>
      </c>
      <c r="C361" s="5" t="s">
        <v>224</v>
      </c>
      <c r="D361" s="5">
        <v>58899409</v>
      </c>
      <c r="E361" s="6">
        <v>45660</v>
      </c>
      <c r="F361" s="5">
        <v>946345709</v>
      </c>
      <c r="G361" s="6">
        <v>46860</v>
      </c>
      <c r="H361" s="5">
        <v>2250005103</v>
      </c>
      <c r="I361" s="5">
        <v>64</v>
      </c>
      <c r="J361" s="5">
        <v>43</v>
      </c>
      <c r="K3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61" s="4">
        <f>COUNTIFS(Tabela1[Paciente],Tabela1[[#This Row],[Paciente]],Tabela1[Código_Terapia],Tabela1[[#This Row],[Código_Terapia]])</f>
        <v>1</v>
      </c>
      <c r="M361" s="4">
        <f>Tabela1[[#This Row],[Sessões Autrizadas]]-Tabela1[[#This Row],[Solicitado]]</f>
        <v>-21</v>
      </c>
    </row>
    <row r="362" spans="1:13" hidden="1" x14ac:dyDescent="0.3">
      <c r="A362" s="4">
        <f>INDEX(Tabela2[Id],MATCH(Tabela1[[#This Row],[Carteirinha]],Tabela2[Cart],0))</f>
        <v>3964</v>
      </c>
      <c r="B362" s="5" t="s">
        <v>223</v>
      </c>
      <c r="C362" s="5" t="s">
        <v>224</v>
      </c>
      <c r="D362" s="5">
        <v>58899408</v>
      </c>
      <c r="E362" s="6">
        <v>45663</v>
      </c>
      <c r="F362" s="5">
        <v>946345708</v>
      </c>
      <c r="G362" s="6">
        <v>46623</v>
      </c>
      <c r="H362" s="5">
        <v>50000012</v>
      </c>
      <c r="I362" s="5">
        <v>32</v>
      </c>
      <c r="J362" s="5">
        <v>17</v>
      </c>
      <c r="K3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62" s="4">
        <f>COUNTIFS(Tabela1[Paciente],Tabela1[[#This Row],[Paciente]],Tabela1[Código_Terapia],Tabela1[[#This Row],[Código_Terapia]])</f>
        <v>1</v>
      </c>
      <c r="M362" s="4">
        <f>Tabela1[[#This Row],[Sessões Autrizadas]]-Tabela1[[#This Row],[Solicitado]]</f>
        <v>-15</v>
      </c>
    </row>
    <row r="363" spans="1:13" hidden="1" x14ac:dyDescent="0.3">
      <c r="A363" s="4">
        <f>INDEX(Tabela2[Id],MATCH(Tabela1[[#This Row],[Carteirinha]],Tabela2[Cart],0))</f>
        <v>3364</v>
      </c>
      <c r="B363" s="5" t="s">
        <v>188</v>
      </c>
      <c r="C363" s="5" t="s">
        <v>189</v>
      </c>
      <c r="D363" s="5">
        <v>60103786</v>
      </c>
      <c r="E363" s="6">
        <v>45702</v>
      </c>
      <c r="F363" s="5">
        <v>947461884</v>
      </c>
      <c r="G363" s="6">
        <v>46302</v>
      </c>
      <c r="H363" s="5">
        <v>2250005189</v>
      </c>
      <c r="I363" s="5">
        <v>80</v>
      </c>
      <c r="J363" s="5">
        <v>71</v>
      </c>
      <c r="K3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63" s="4">
        <f>COUNTIFS(Tabela1[Paciente],Tabela1[[#This Row],[Paciente]],Tabela1[Código_Terapia],Tabela1[[#This Row],[Código_Terapia]])</f>
        <v>1</v>
      </c>
      <c r="M363" s="4">
        <f>Tabela1[[#This Row],[Sessões Autrizadas]]-Tabela1[[#This Row],[Solicitado]]</f>
        <v>-9</v>
      </c>
    </row>
    <row r="364" spans="1:13" hidden="1" x14ac:dyDescent="0.3">
      <c r="A364" s="4">
        <f>INDEX(Tabela2[Id],MATCH(Tabela1[[#This Row],[Carteirinha]],Tabela2[Cart],0))</f>
        <v>3364</v>
      </c>
      <c r="B364" s="5" t="s">
        <v>188</v>
      </c>
      <c r="C364" s="5" t="s">
        <v>189</v>
      </c>
      <c r="D364" s="5">
        <v>60103785</v>
      </c>
      <c r="E364" s="6">
        <v>45702</v>
      </c>
      <c r="F364" s="5">
        <v>947461883</v>
      </c>
      <c r="G364" s="6">
        <v>46362</v>
      </c>
      <c r="H364" s="5">
        <v>2250005103</v>
      </c>
      <c r="I364" s="5">
        <v>160</v>
      </c>
      <c r="J364" s="5">
        <v>146</v>
      </c>
      <c r="K3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364" s="4">
        <f>COUNTIFS(Tabela1[Paciente],Tabela1[[#This Row],[Paciente]],Tabela1[Código_Terapia],Tabela1[[#This Row],[Código_Terapia]])</f>
        <v>2</v>
      </c>
      <c r="M364" s="4">
        <f>Tabela1[[#This Row],[Sessões Autrizadas]]-Tabela1[[#This Row],[Solicitado]]</f>
        <v>-14</v>
      </c>
    </row>
    <row r="365" spans="1:13" hidden="1" x14ac:dyDescent="0.3">
      <c r="A365" s="4">
        <f>INDEX(Tabela2[Id],MATCH(Tabela1[[#This Row],[Carteirinha]],Tabela2[Cart],0))</f>
        <v>3364</v>
      </c>
      <c r="B365" s="5" t="s">
        <v>188</v>
      </c>
      <c r="C365" s="5" t="s">
        <v>189</v>
      </c>
      <c r="D365" s="5">
        <v>60103784</v>
      </c>
      <c r="E365" s="6">
        <v>45702</v>
      </c>
      <c r="F365" s="5">
        <v>947461882</v>
      </c>
      <c r="G365" s="6">
        <v>46062</v>
      </c>
      <c r="H365" s="5">
        <v>50001213</v>
      </c>
      <c r="I365" s="5">
        <v>32</v>
      </c>
      <c r="J365" s="5">
        <v>26</v>
      </c>
      <c r="K3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65" s="4">
        <f>COUNTIFS(Tabela1[Paciente],Tabela1[[#This Row],[Paciente]],Tabela1[Código_Terapia],Tabela1[[#This Row],[Código_Terapia]])</f>
        <v>2</v>
      </c>
      <c r="M365" s="4">
        <f>Tabela1[[#This Row],[Sessões Autrizadas]]-Tabela1[[#This Row],[Solicitado]]</f>
        <v>-6</v>
      </c>
    </row>
    <row r="366" spans="1:13" hidden="1" x14ac:dyDescent="0.3">
      <c r="A366" s="4">
        <f>INDEX(Tabela2[Id],MATCH(Tabela1[[#This Row],[Carteirinha]],Tabela2[Cart],0))</f>
        <v>3364</v>
      </c>
      <c r="B366" s="5" t="s">
        <v>188</v>
      </c>
      <c r="C366" s="5" t="s">
        <v>189</v>
      </c>
      <c r="D366" s="5">
        <v>60103783</v>
      </c>
      <c r="E366" s="6">
        <v>45702</v>
      </c>
      <c r="F366" s="5">
        <v>947461881</v>
      </c>
      <c r="G366" s="6">
        <v>45942</v>
      </c>
      <c r="H366" s="5">
        <v>50000012</v>
      </c>
      <c r="I366" s="5">
        <v>32</v>
      </c>
      <c r="J366" s="5">
        <v>29</v>
      </c>
      <c r="K3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66" s="4">
        <f>COUNTIFS(Tabela1[Paciente],Tabela1[[#This Row],[Paciente]],Tabela1[Código_Terapia],Tabela1[[#This Row],[Código_Terapia]])</f>
        <v>1</v>
      </c>
      <c r="M366" s="4">
        <f>Tabela1[[#This Row],[Sessões Autrizadas]]-Tabela1[[#This Row],[Solicitado]]</f>
        <v>-3</v>
      </c>
    </row>
    <row r="367" spans="1:13" hidden="1" x14ac:dyDescent="0.3">
      <c r="A367" s="4">
        <f>INDEX(Tabela2[Id],MATCH(Tabela1[[#This Row],[Carteirinha]],Tabela2[Cart],0))</f>
        <v>3364</v>
      </c>
      <c r="B367" s="5" t="s">
        <v>188</v>
      </c>
      <c r="C367" s="5" t="s">
        <v>189</v>
      </c>
      <c r="D367" s="5">
        <v>60103782</v>
      </c>
      <c r="E367" s="6">
        <v>45702</v>
      </c>
      <c r="F367" s="5">
        <v>947461880</v>
      </c>
      <c r="G367" s="6">
        <v>45942</v>
      </c>
      <c r="H367" s="5">
        <v>2250005170</v>
      </c>
      <c r="I367" s="5">
        <v>48</v>
      </c>
      <c r="J367" s="5">
        <v>45</v>
      </c>
      <c r="K3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367" s="4">
        <f>COUNTIFS(Tabela1[Paciente],Tabela1[[#This Row],[Paciente]],Tabela1[Código_Terapia],Tabela1[[#This Row],[Código_Terapia]])</f>
        <v>2</v>
      </c>
      <c r="M367" s="4">
        <f>Tabela1[[#This Row],[Sessões Autrizadas]]-Tabela1[[#This Row],[Solicitado]]</f>
        <v>-3</v>
      </c>
    </row>
    <row r="368" spans="1:13" hidden="1" x14ac:dyDescent="0.3">
      <c r="A368" s="4">
        <f>INDEX(Tabela2[Id],MATCH(Tabela1[[#This Row],[Carteirinha]],Tabela2[Cart],0))</f>
        <v>3364</v>
      </c>
      <c r="B368" s="5" t="s">
        <v>188</v>
      </c>
      <c r="C368" s="5" t="s">
        <v>189</v>
      </c>
      <c r="D368" s="5">
        <v>58941497</v>
      </c>
      <c r="E368" s="6">
        <v>45670</v>
      </c>
      <c r="F368" s="5">
        <v>946384522</v>
      </c>
      <c r="G368" s="6">
        <v>46030</v>
      </c>
      <c r="H368" s="5">
        <v>2250005103</v>
      </c>
      <c r="I368" s="5">
        <v>160</v>
      </c>
      <c r="J368" s="5">
        <v>8</v>
      </c>
      <c r="K3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368" s="4">
        <f>COUNTIFS(Tabela1[Paciente],Tabela1[[#This Row],[Paciente]],Tabela1[Código_Terapia],Tabela1[[#This Row],[Código_Terapia]])</f>
        <v>2</v>
      </c>
      <c r="M368" s="4">
        <f>Tabela1[[#This Row],[Sessões Autrizadas]]-Tabela1[[#This Row],[Solicitado]]</f>
        <v>-152</v>
      </c>
    </row>
    <row r="369" spans="1:13" hidden="1" x14ac:dyDescent="0.3">
      <c r="A369" s="4">
        <f>INDEX(Tabela2[Id],MATCH(Tabela1[[#This Row],[Carteirinha]],Tabela2[Cart],0))</f>
        <v>3364</v>
      </c>
      <c r="B369" s="5" t="s">
        <v>188</v>
      </c>
      <c r="C369" s="5" t="s">
        <v>189</v>
      </c>
      <c r="D369" s="5">
        <v>58941496</v>
      </c>
      <c r="E369" s="6">
        <v>45670</v>
      </c>
      <c r="F369" s="5">
        <v>946384520</v>
      </c>
      <c r="G369" s="6">
        <v>45910</v>
      </c>
      <c r="H369" s="5">
        <v>50001213</v>
      </c>
      <c r="I369" s="5">
        <v>32</v>
      </c>
      <c r="J369" s="5">
        <v>13</v>
      </c>
      <c r="K3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69" s="4">
        <f>COUNTIFS(Tabela1[Paciente],Tabela1[[#This Row],[Paciente]],Tabela1[Código_Terapia],Tabela1[[#This Row],[Código_Terapia]])</f>
        <v>2</v>
      </c>
      <c r="M369" s="4">
        <f>Tabela1[[#This Row],[Sessões Autrizadas]]-Tabela1[[#This Row],[Solicitado]]</f>
        <v>-19</v>
      </c>
    </row>
    <row r="370" spans="1:13" hidden="1" x14ac:dyDescent="0.3">
      <c r="A370" s="4">
        <f>INDEX(Tabela2[Id],MATCH(Tabela1[[#This Row],[Carteirinha]],Tabela2[Cart],0))</f>
        <v>3364</v>
      </c>
      <c r="B370" s="5" t="s">
        <v>188</v>
      </c>
      <c r="C370" s="5" t="s">
        <v>189</v>
      </c>
      <c r="D370" s="5">
        <v>58941493</v>
      </c>
      <c r="E370" s="6">
        <v>45670</v>
      </c>
      <c r="F370" s="5">
        <v>946384518</v>
      </c>
      <c r="G370" s="6">
        <v>46030</v>
      </c>
      <c r="H370" s="5">
        <v>2250005170</v>
      </c>
      <c r="I370" s="5">
        <v>48</v>
      </c>
      <c r="J370" s="5">
        <v>11</v>
      </c>
      <c r="K3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370" s="4">
        <f>COUNTIFS(Tabela1[Paciente],Tabela1[[#This Row],[Paciente]],Tabela1[Código_Terapia],Tabela1[[#This Row],[Código_Terapia]])</f>
        <v>2</v>
      </c>
      <c r="M370" s="4">
        <f>Tabela1[[#This Row],[Sessões Autrizadas]]-Tabela1[[#This Row],[Solicitado]]</f>
        <v>-37</v>
      </c>
    </row>
    <row r="371" spans="1:13" hidden="1" x14ac:dyDescent="0.3">
      <c r="A371" s="4">
        <f>INDEX(Tabela2[Id],MATCH(Tabela1[[#This Row],[Carteirinha]],Tabela2[Cart],0))</f>
        <v>4274</v>
      </c>
      <c r="B371" s="5" t="s">
        <v>1342</v>
      </c>
      <c r="C371" s="5" t="s">
        <v>1341</v>
      </c>
      <c r="D371" s="5">
        <v>61092198</v>
      </c>
      <c r="E371" s="6">
        <v>45742</v>
      </c>
      <c r="F371" s="5">
        <v>948376989</v>
      </c>
      <c r="G371" s="6">
        <v>45802</v>
      </c>
      <c r="H371" s="5">
        <v>2250005103</v>
      </c>
      <c r="I371" s="5">
        <v>32</v>
      </c>
      <c r="J371" s="5">
        <v>32</v>
      </c>
      <c r="K3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71" s="4">
        <f>COUNTIFS(Tabela1[Paciente],Tabela1[[#This Row],[Paciente]],Tabela1[Código_Terapia],Tabela1[[#This Row],[Código_Terapia]])</f>
        <v>2</v>
      </c>
      <c r="M371" s="4">
        <f>Tabela1[[#This Row],[Sessões Autrizadas]]-Tabela1[[#This Row],[Solicitado]]</f>
        <v>0</v>
      </c>
    </row>
    <row r="372" spans="1:13" hidden="1" x14ac:dyDescent="0.3">
      <c r="A372" s="4">
        <f>INDEX(Tabela2[Id],MATCH(Tabela1[[#This Row],[Carteirinha]],Tabela2[Cart],0))</f>
        <v>3040</v>
      </c>
      <c r="B372" s="5" t="s">
        <v>1201</v>
      </c>
      <c r="C372" s="5" t="s">
        <v>1202</v>
      </c>
      <c r="D372" s="5">
        <v>60928650</v>
      </c>
      <c r="E372" s="6">
        <v>45736</v>
      </c>
      <c r="F372" s="5">
        <v>948225828</v>
      </c>
      <c r="G372" s="6">
        <v>45916</v>
      </c>
      <c r="H372" s="5">
        <v>2250005189</v>
      </c>
      <c r="I372" s="5">
        <v>32</v>
      </c>
      <c r="J372" s="5">
        <v>30</v>
      </c>
      <c r="K3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72" s="4">
        <f>COUNTIFS(Tabela1[Paciente],Tabela1[[#This Row],[Paciente]],Tabela1[Código_Terapia],Tabela1[[#This Row],[Código_Terapia]])</f>
        <v>2</v>
      </c>
      <c r="M372" s="4">
        <f>Tabela1[[#This Row],[Sessões Autrizadas]]-Tabela1[[#This Row],[Solicitado]]</f>
        <v>-2</v>
      </c>
    </row>
    <row r="373" spans="1:13" hidden="1" x14ac:dyDescent="0.3">
      <c r="A373" s="4">
        <f>INDEX(Tabela2[Id],MATCH(Tabela1[[#This Row],[Carteirinha]],Tabela2[Cart],0))</f>
        <v>3040</v>
      </c>
      <c r="B373" s="5" t="s">
        <v>1201</v>
      </c>
      <c r="C373" s="5" t="s">
        <v>1202</v>
      </c>
      <c r="D373" s="5">
        <v>60928649</v>
      </c>
      <c r="E373" s="6">
        <v>45736</v>
      </c>
      <c r="F373" s="5">
        <v>948225827</v>
      </c>
      <c r="G373" s="6">
        <v>46036</v>
      </c>
      <c r="H373" s="5">
        <v>2250005103</v>
      </c>
      <c r="I373" s="5">
        <v>64</v>
      </c>
      <c r="J373" s="5">
        <v>58</v>
      </c>
      <c r="K3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73" s="4">
        <f>COUNTIFS(Tabela1[Paciente],Tabela1[[#This Row],[Paciente]],Tabela1[Código_Terapia],Tabela1[[#This Row],[Código_Terapia]])</f>
        <v>2</v>
      </c>
      <c r="M373" s="4">
        <f>Tabela1[[#This Row],[Sessões Autrizadas]]-Tabela1[[#This Row],[Solicitado]]</f>
        <v>-6</v>
      </c>
    </row>
    <row r="374" spans="1:13" hidden="1" x14ac:dyDescent="0.3">
      <c r="A374" s="4">
        <f>INDEX(Tabela2[Id],MATCH(Tabela1[[#This Row],[Carteirinha]],Tabela2[Cart],0))</f>
        <v>3040</v>
      </c>
      <c r="B374" s="5" t="s">
        <v>1201</v>
      </c>
      <c r="C374" s="5" t="s">
        <v>1202</v>
      </c>
      <c r="D374" s="5">
        <v>60928648</v>
      </c>
      <c r="E374" s="6">
        <v>45736</v>
      </c>
      <c r="F374" s="5">
        <v>948225826</v>
      </c>
      <c r="G374" s="6">
        <v>45856</v>
      </c>
      <c r="H374" s="5">
        <v>2250005278</v>
      </c>
      <c r="I374" s="5">
        <v>32</v>
      </c>
      <c r="J374" s="5">
        <v>31</v>
      </c>
      <c r="K3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74" s="4">
        <f>COUNTIFS(Tabela1[Paciente],Tabela1[[#This Row],[Paciente]],Tabela1[Código_Terapia],Tabela1[[#This Row],[Código_Terapia]])</f>
        <v>2</v>
      </c>
      <c r="M374" s="4">
        <f>Tabela1[[#This Row],[Sessões Autrizadas]]-Tabela1[[#This Row],[Solicitado]]</f>
        <v>-1</v>
      </c>
    </row>
    <row r="375" spans="1:13" hidden="1" x14ac:dyDescent="0.3">
      <c r="A375" s="4">
        <f>INDEX(Tabela2[Id],MATCH(Tabela1[[#This Row],[Carteirinha]],Tabela2[Cart],0))</f>
        <v>3040</v>
      </c>
      <c r="B375" s="5" t="s">
        <v>1201</v>
      </c>
      <c r="C375" s="5" t="s">
        <v>1202</v>
      </c>
      <c r="D375" s="5">
        <v>60928647</v>
      </c>
      <c r="E375" s="6">
        <v>45736</v>
      </c>
      <c r="F375" s="5">
        <v>948225825</v>
      </c>
      <c r="G375" s="6">
        <v>45796</v>
      </c>
      <c r="H375" s="5">
        <v>50001213</v>
      </c>
      <c r="I375" s="5">
        <v>32</v>
      </c>
      <c r="J375" s="5">
        <v>32</v>
      </c>
      <c r="K3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75" s="4">
        <f>COUNTIFS(Tabela1[Paciente],Tabela1[[#This Row],[Paciente]],Tabela1[Código_Terapia],Tabela1[[#This Row],[Código_Terapia]])</f>
        <v>2</v>
      </c>
      <c r="M375" s="4">
        <f>Tabela1[[#This Row],[Sessões Autrizadas]]-Tabela1[[#This Row],[Solicitado]]</f>
        <v>0</v>
      </c>
    </row>
    <row r="376" spans="1:13" hidden="1" x14ac:dyDescent="0.3">
      <c r="A376" s="4">
        <f>INDEX(Tabela2[Id],MATCH(Tabela1[[#This Row],[Carteirinha]],Tabela2[Cart],0))</f>
        <v>3040</v>
      </c>
      <c r="B376" s="5" t="s">
        <v>1201</v>
      </c>
      <c r="C376" s="5" t="s">
        <v>1202</v>
      </c>
      <c r="D376" s="5">
        <v>60928646</v>
      </c>
      <c r="E376" s="6">
        <v>45736</v>
      </c>
      <c r="F376" s="5">
        <v>948225824</v>
      </c>
      <c r="G376" s="6">
        <v>45856</v>
      </c>
      <c r="H376" s="5">
        <v>50000012</v>
      </c>
      <c r="I376" s="5">
        <v>32</v>
      </c>
      <c r="J376" s="5">
        <v>31</v>
      </c>
      <c r="K3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76" s="4">
        <f>COUNTIFS(Tabela1[Paciente],Tabela1[[#This Row],[Paciente]],Tabela1[Código_Terapia],Tabela1[[#This Row],[Código_Terapia]])</f>
        <v>1</v>
      </c>
      <c r="M376" s="4">
        <f>Tabela1[[#This Row],[Sessões Autrizadas]]-Tabela1[[#This Row],[Solicitado]]</f>
        <v>-1</v>
      </c>
    </row>
    <row r="377" spans="1:13" hidden="1" x14ac:dyDescent="0.3">
      <c r="A377" s="4">
        <f>INDEX(Tabela2[Id],MATCH(Tabela1[[#This Row],[Carteirinha]],Tabela2[Cart],0))</f>
        <v>3040</v>
      </c>
      <c r="B377" s="5" t="s">
        <v>1201</v>
      </c>
      <c r="C377" s="5" t="s">
        <v>1202</v>
      </c>
      <c r="D377" s="5">
        <v>60928645</v>
      </c>
      <c r="E377" s="6">
        <v>45736</v>
      </c>
      <c r="F377" s="5">
        <v>948225823</v>
      </c>
      <c r="G377" s="6">
        <v>45856</v>
      </c>
      <c r="H377" s="5">
        <v>2250005170</v>
      </c>
      <c r="I377" s="5">
        <v>32</v>
      </c>
      <c r="J377" s="5">
        <v>31</v>
      </c>
      <c r="K3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77" s="4">
        <f>COUNTIFS(Tabela1[Paciente],Tabela1[[#This Row],[Paciente]],Tabela1[Código_Terapia],Tabela1[[#This Row],[Código_Terapia]])</f>
        <v>2</v>
      </c>
      <c r="M377" s="4">
        <f>Tabela1[[#This Row],[Sessões Autrizadas]]-Tabela1[[#This Row],[Solicitado]]</f>
        <v>-1</v>
      </c>
    </row>
    <row r="378" spans="1:13" hidden="1" x14ac:dyDescent="0.3">
      <c r="A378" s="4">
        <f>INDEX(Tabela2[Id],MATCH(Tabela1[[#This Row],[Carteirinha]],Tabela2[Cart],0))</f>
        <v>3040</v>
      </c>
      <c r="B378" s="5" t="s">
        <v>1201</v>
      </c>
      <c r="C378" s="5" t="s">
        <v>1202</v>
      </c>
      <c r="D378" s="5">
        <v>57410951</v>
      </c>
      <c r="E378" s="6">
        <v>45596</v>
      </c>
      <c r="F378" s="5">
        <v>944978489</v>
      </c>
      <c r="G378" s="6">
        <v>47096</v>
      </c>
      <c r="H378" s="5">
        <v>2250005278</v>
      </c>
      <c r="I378" s="5">
        <v>32</v>
      </c>
      <c r="J378" s="5">
        <v>10</v>
      </c>
      <c r="K3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78" s="4">
        <f>COUNTIFS(Tabela1[Paciente],Tabela1[[#This Row],[Paciente]],Tabela1[Código_Terapia],Tabela1[[#This Row],[Código_Terapia]])</f>
        <v>2</v>
      </c>
      <c r="M378" s="4">
        <f>Tabela1[[#This Row],[Sessões Autrizadas]]-Tabela1[[#This Row],[Solicitado]]</f>
        <v>-22</v>
      </c>
    </row>
    <row r="379" spans="1:13" hidden="1" x14ac:dyDescent="0.3">
      <c r="A379" s="4">
        <f>INDEX(Tabela2[Id],MATCH(Tabela1[[#This Row],[Carteirinha]],Tabela2[Cart],0))</f>
        <v>3040</v>
      </c>
      <c r="B379" s="5" t="s">
        <v>1201</v>
      </c>
      <c r="C379" s="5" t="s">
        <v>1202</v>
      </c>
      <c r="D379" s="5">
        <v>57381406</v>
      </c>
      <c r="E379" s="6">
        <v>45594</v>
      </c>
      <c r="F379" s="5">
        <v>944950946</v>
      </c>
      <c r="G379" s="6">
        <v>48174</v>
      </c>
      <c r="H379" s="5">
        <v>2250005103</v>
      </c>
      <c r="I379" s="5">
        <v>80</v>
      </c>
      <c r="J379" s="5">
        <v>10</v>
      </c>
      <c r="K3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79" s="4">
        <f>COUNTIFS(Tabela1[Paciente],Tabela1[[#This Row],[Paciente]],Tabela1[Código_Terapia],Tabela1[[#This Row],[Código_Terapia]])</f>
        <v>2</v>
      </c>
      <c r="M379" s="4">
        <f>Tabela1[[#This Row],[Sessões Autrizadas]]-Tabela1[[#This Row],[Solicitado]]</f>
        <v>-70</v>
      </c>
    </row>
    <row r="380" spans="1:13" hidden="1" x14ac:dyDescent="0.3">
      <c r="A380" s="4">
        <f>INDEX(Tabela2[Id],MATCH(Tabela1[[#This Row],[Carteirinha]],Tabela2[Cart],0))</f>
        <v>3040</v>
      </c>
      <c r="B380" s="5" t="s">
        <v>1201</v>
      </c>
      <c r="C380" s="5" t="s">
        <v>1202</v>
      </c>
      <c r="D380" s="5">
        <v>56716649</v>
      </c>
      <c r="E380" s="6">
        <v>45567</v>
      </c>
      <c r="F380" s="5">
        <v>944335412</v>
      </c>
      <c r="G380" s="6">
        <v>46707</v>
      </c>
      <c r="H380" s="5">
        <v>2250005189</v>
      </c>
      <c r="I380" s="5">
        <v>20</v>
      </c>
      <c r="J380" s="5">
        <v>3</v>
      </c>
      <c r="K3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380" s="4">
        <f>COUNTIFS(Tabela1[Paciente],Tabela1[[#This Row],[Paciente]],Tabela1[Código_Terapia],Tabela1[[#This Row],[Código_Terapia]])</f>
        <v>2</v>
      </c>
      <c r="M380" s="4">
        <f>Tabela1[[#This Row],[Sessões Autrizadas]]-Tabela1[[#This Row],[Solicitado]]</f>
        <v>-17</v>
      </c>
    </row>
    <row r="381" spans="1:13" hidden="1" x14ac:dyDescent="0.3">
      <c r="A381" s="4">
        <f>INDEX(Tabela2[Id],MATCH(Tabela1[[#This Row],[Carteirinha]],Tabela2[Cart],0))</f>
        <v>3040</v>
      </c>
      <c r="B381" s="5" t="s">
        <v>1201</v>
      </c>
      <c r="C381" s="5" t="s">
        <v>1202</v>
      </c>
      <c r="D381" s="5">
        <v>56672778</v>
      </c>
      <c r="E381" s="6">
        <v>45566</v>
      </c>
      <c r="F381" s="5">
        <v>944294792</v>
      </c>
      <c r="G381" s="6">
        <v>46166</v>
      </c>
      <c r="H381" s="5">
        <v>50001213</v>
      </c>
      <c r="I381" s="5">
        <v>15</v>
      </c>
      <c r="J381" s="5">
        <v>6</v>
      </c>
      <c r="K3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381" s="4">
        <f>COUNTIFS(Tabela1[Paciente],Tabela1[[#This Row],[Paciente]],Tabela1[Código_Terapia],Tabela1[[#This Row],[Código_Terapia]])</f>
        <v>2</v>
      </c>
      <c r="M381" s="4">
        <f>Tabela1[[#This Row],[Sessões Autrizadas]]-Tabela1[[#This Row],[Solicitado]]</f>
        <v>-9</v>
      </c>
    </row>
    <row r="382" spans="1:13" hidden="1" x14ac:dyDescent="0.3">
      <c r="A382" s="4">
        <f>INDEX(Tabela2[Id],MATCH(Tabela1[[#This Row],[Carteirinha]],Tabela2[Cart],0))</f>
        <v>770</v>
      </c>
      <c r="B382" s="5" t="s">
        <v>493</v>
      </c>
      <c r="C382" s="5" t="s">
        <v>494</v>
      </c>
      <c r="D382" s="5">
        <v>60102642</v>
      </c>
      <c r="E382" s="6">
        <v>45702</v>
      </c>
      <c r="F382" s="5">
        <v>947460837</v>
      </c>
      <c r="G382" s="6">
        <v>46122</v>
      </c>
      <c r="H382" s="5">
        <v>2250005189</v>
      </c>
      <c r="I382" s="5">
        <v>64</v>
      </c>
      <c r="J382" s="5">
        <v>57</v>
      </c>
      <c r="K3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82" s="4">
        <f>COUNTIFS(Tabela1[Paciente],Tabela1[[#This Row],[Paciente]],Tabela1[Código_Terapia],Tabela1[[#This Row],[Código_Terapia]])</f>
        <v>3</v>
      </c>
      <c r="M382" s="4">
        <f>Tabela1[[#This Row],[Sessões Autrizadas]]-Tabela1[[#This Row],[Solicitado]]</f>
        <v>-7</v>
      </c>
    </row>
    <row r="383" spans="1:13" hidden="1" x14ac:dyDescent="0.3">
      <c r="A383" s="4">
        <f>INDEX(Tabela2[Id],MATCH(Tabela1[[#This Row],[Carteirinha]],Tabela2[Cart],0))</f>
        <v>770</v>
      </c>
      <c r="B383" s="5" t="s">
        <v>493</v>
      </c>
      <c r="C383" s="5" t="s">
        <v>494</v>
      </c>
      <c r="D383" s="5">
        <v>60102641</v>
      </c>
      <c r="E383" s="6">
        <v>45702</v>
      </c>
      <c r="F383" s="5">
        <v>947460836</v>
      </c>
      <c r="G383" s="6">
        <v>46362</v>
      </c>
      <c r="H383" s="5">
        <v>2250005103</v>
      </c>
      <c r="I383" s="5">
        <v>96</v>
      </c>
      <c r="J383" s="5">
        <v>84</v>
      </c>
      <c r="K3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383" s="4">
        <f>COUNTIFS(Tabela1[Paciente],Tabela1[[#This Row],[Paciente]],Tabela1[Código_Terapia],Tabela1[[#This Row],[Código_Terapia]])</f>
        <v>3</v>
      </c>
      <c r="M383" s="4">
        <f>Tabela1[[#This Row],[Sessões Autrizadas]]-Tabela1[[#This Row],[Solicitado]]</f>
        <v>-12</v>
      </c>
    </row>
    <row r="384" spans="1:13" hidden="1" x14ac:dyDescent="0.3">
      <c r="A384" s="4">
        <f>INDEX(Tabela2[Id],MATCH(Tabela1[[#This Row],[Carteirinha]],Tabela2[Cart],0))</f>
        <v>770</v>
      </c>
      <c r="B384" s="5" t="s">
        <v>493</v>
      </c>
      <c r="C384" s="5" t="s">
        <v>494</v>
      </c>
      <c r="D384" s="5">
        <v>60102640</v>
      </c>
      <c r="E384" s="6">
        <v>45702</v>
      </c>
      <c r="F384" s="5">
        <v>947460835</v>
      </c>
      <c r="G384" s="6">
        <v>46302</v>
      </c>
      <c r="H384" s="5">
        <v>2250005278</v>
      </c>
      <c r="I384" s="5">
        <v>32</v>
      </c>
      <c r="J384" s="5">
        <v>23</v>
      </c>
      <c r="K3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84" s="4">
        <f>COUNTIFS(Tabela1[Paciente],Tabela1[[#This Row],[Paciente]],Tabela1[Código_Terapia],Tabela1[[#This Row],[Código_Terapia]])</f>
        <v>3</v>
      </c>
      <c r="M384" s="4">
        <f>Tabela1[[#This Row],[Sessões Autrizadas]]-Tabela1[[#This Row],[Solicitado]]</f>
        <v>-9</v>
      </c>
    </row>
    <row r="385" spans="1:13" hidden="1" x14ac:dyDescent="0.3">
      <c r="A385" s="4">
        <f>INDEX(Tabela2[Id],MATCH(Tabela1[[#This Row],[Carteirinha]],Tabela2[Cart],0))</f>
        <v>770</v>
      </c>
      <c r="B385" s="5" t="s">
        <v>493</v>
      </c>
      <c r="C385" s="5" t="s">
        <v>494</v>
      </c>
      <c r="D385" s="5">
        <v>60102639</v>
      </c>
      <c r="E385" s="6">
        <v>45702</v>
      </c>
      <c r="F385" s="5">
        <v>947460834</v>
      </c>
      <c r="G385" s="6">
        <v>46002</v>
      </c>
      <c r="H385" s="5">
        <v>50001213</v>
      </c>
      <c r="I385" s="5">
        <v>16</v>
      </c>
      <c r="J385" s="5">
        <v>12</v>
      </c>
      <c r="K3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385" s="4">
        <f>COUNTIFS(Tabela1[Paciente],Tabela1[[#This Row],[Paciente]],Tabela1[Código_Terapia],Tabela1[[#This Row],[Código_Terapia]])</f>
        <v>2</v>
      </c>
      <c r="M385" s="4">
        <f>Tabela1[[#This Row],[Sessões Autrizadas]]-Tabela1[[#This Row],[Solicitado]]</f>
        <v>-4</v>
      </c>
    </row>
    <row r="386" spans="1:13" hidden="1" x14ac:dyDescent="0.3">
      <c r="A386" s="4">
        <f>INDEX(Tabela2[Id],MATCH(Tabela1[[#This Row],[Carteirinha]],Tabela2[Cart],0))</f>
        <v>770</v>
      </c>
      <c r="B386" s="5" t="s">
        <v>493</v>
      </c>
      <c r="C386" s="5" t="s">
        <v>494</v>
      </c>
      <c r="D386" s="5">
        <v>60102638</v>
      </c>
      <c r="E386" s="6">
        <v>45702</v>
      </c>
      <c r="F386" s="5">
        <v>947460833</v>
      </c>
      <c r="G386" s="6">
        <v>45822</v>
      </c>
      <c r="H386" s="5">
        <v>2250005170</v>
      </c>
      <c r="I386" s="5">
        <v>32</v>
      </c>
      <c r="J386" s="5">
        <v>31</v>
      </c>
      <c r="K3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86" s="4">
        <f>COUNTIFS(Tabela1[Paciente],Tabela1[[#This Row],[Paciente]],Tabela1[Código_Terapia],Tabela1[[#This Row],[Código_Terapia]])</f>
        <v>2</v>
      </c>
      <c r="M386" s="4">
        <f>Tabela1[[#This Row],[Sessões Autrizadas]]-Tabela1[[#This Row],[Solicitado]]</f>
        <v>-1</v>
      </c>
    </row>
    <row r="387" spans="1:13" hidden="1" x14ac:dyDescent="0.3">
      <c r="A387" s="4">
        <f>INDEX(Tabela2[Id],MATCH(Tabela1[[#This Row],[Carteirinha]],Tabela2[Cart],0))</f>
        <v>770</v>
      </c>
      <c r="B387" s="5" t="s">
        <v>493</v>
      </c>
      <c r="C387" s="5" t="s">
        <v>494</v>
      </c>
      <c r="D387" s="5">
        <v>60102637</v>
      </c>
      <c r="E387" s="6">
        <v>45702</v>
      </c>
      <c r="F387" s="5">
        <v>947460832</v>
      </c>
      <c r="G387" s="6">
        <v>46122</v>
      </c>
      <c r="H387" s="5">
        <v>2250005111</v>
      </c>
      <c r="I387" s="5">
        <v>16</v>
      </c>
      <c r="J387" s="5">
        <v>10</v>
      </c>
      <c r="K3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387" s="4">
        <f>COUNTIFS(Tabela1[Paciente],Tabela1[[#This Row],[Paciente]],Tabela1[Código_Terapia],Tabela1[[#This Row],[Código_Terapia]])</f>
        <v>3</v>
      </c>
      <c r="M387" s="4">
        <f>Tabela1[[#This Row],[Sessões Autrizadas]]-Tabela1[[#This Row],[Solicitado]]</f>
        <v>-6</v>
      </c>
    </row>
    <row r="388" spans="1:13" hidden="1" x14ac:dyDescent="0.3">
      <c r="A388" s="4">
        <f>INDEX(Tabela2[Id],MATCH(Tabela1[[#This Row],[Carteirinha]],Tabela2[Cart],0))</f>
        <v>770</v>
      </c>
      <c r="B388" s="5" t="s">
        <v>493</v>
      </c>
      <c r="C388" s="5" t="s">
        <v>494</v>
      </c>
      <c r="D388" s="5">
        <v>58741443</v>
      </c>
      <c r="E388" s="6">
        <v>45656</v>
      </c>
      <c r="F388" s="5">
        <v>946203737</v>
      </c>
      <c r="G388" s="6">
        <v>46076</v>
      </c>
      <c r="H388" s="5">
        <v>2250005189</v>
      </c>
      <c r="I388" s="5">
        <v>64</v>
      </c>
      <c r="J388" s="5">
        <v>10</v>
      </c>
      <c r="K3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388" s="4">
        <f>COUNTIFS(Tabela1[Paciente],Tabela1[[#This Row],[Paciente]],Tabela1[Código_Terapia],Tabela1[[#This Row],[Código_Terapia]])</f>
        <v>3</v>
      </c>
      <c r="M388" s="4">
        <f>Tabela1[[#This Row],[Sessões Autrizadas]]-Tabela1[[#This Row],[Solicitado]]</f>
        <v>-54</v>
      </c>
    </row>
    <row r="389" spans="1:13" hidden="1" x14ac:dyDescent="0.3">
      <c r="A389" s="4">
        <f>INDEX(Tabela2[Id],MATCH(Tabela1[[#This Row],[Carteirinha]],Tabela2[Cart],0))</f>
        <v>770</v>
      </c>
      <c r="B389" s="5" t="s">
        <v>493</v>
      </c>
      <c r="C389" s="5" t="s">
        <v>494</v>
      </c>
      <c r="D389" s="5">
        <v>58741442</v>
      </c>
      <c r="E389" s="6">
        <v>45656</v>
      </c>
      <c r="F389" s="5">
        <v>946203736</v>
      </c>
      <c r="G389" s="6">
        <v>46016</v>
      </c>
      <c r="H389" s="5">
        <v>2250005103</v>
      </c>
      <c r="I389" s="5">
        <v>96</v>
      </c>
      <c r="J389" s="5">
        <v>11</v>
      </c>
      <c r="K3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389" s="4">
        <f>COUNTIFS(Tabela1[Paciente],Tabela1[[#This Row],[Paciente]],Tabela1[Código_Terapia],Tabela1[[#This Row],[Código_Terapia]])</f>
        <v>3</v>
      </c>
      <c r="M389" s="4">
        <f>Tabela1[[#This Row],[Sessões Autrizadas]]-Tabela1[[#This Row],[Solicitado]]</f>
        <v>-85</v>
      </c>
    </row>
    <row r="390" spans="1:13" hidden="1" x14ac:dyDescent="0.3">
      <c r="A390" s="4">
        <f>INDEX(Tabela2[Id],MATCH(Tabela1[[#This Row],[Carteirinha]],Tabela2[Cart],0))</f>
        <v>770</v>
      </c>
      <c r="B390" s="5" t="s">
        <v>493</v>
      </c>
      <c r="C390" s="5" t="s">
        <v>494</v>
      </c>
      <c r="D390" s="5">
        <v>58741441</v>
      </c>
      <c r="E390" s="6">
        <v>45656</v>
      </c>
      <c r="F390" s="5">
        <v>946203735</v>
      </c>
      <c r="G390" s="6">
        <v>45956</v>
      </c>
      <c r="H390" s="5">
        <v>2250005278</v>
      </c>
      <c r="I390" s="5">
        <v>32</v>
      </c>
      <c r="J390" s="5">
        <v>12</v>
      </c>
      <c r="K3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90" s="4">
        <f>COUNTIFS(Tabela1[Paciente],Tabela1[[#This Row],[Paciente]],Tabela1[Código_Terapia],Tabela1[[#This Row],[Código_Terapia]])</f>
        <v>3</v>
      </c>
      <c r="M390" s="4">
        <f>Tabela1[[#This Row],[Sessões Autrizadas]]-Tabela1[[#This Row],[Solicitado]]</f>
        <v>-20</v>
      </c>
    </row>
    <row r="391" spans="1:13" hidden="1" x14ac:dyDescent="0.3">
      <c r="A391" s="4">
        <f>INDEX(Tabela2[Id],MATCH(Tabela1[[#This Row],[Carteirinha]],Tabela2[Cart],0))</f>
        <v>770</v>
      </c>
      <c r="B391" s="5" t="s">
        <v>493</v>
      </c>
      <c r="C391" s="5" t="s">
        <v>494</v>
      </c>
      <c r="D391" s="5">
        <v>58741440</v>
      </c>
      <c r="E391" s="6">
        <v>45656</v>
      </c>
      <c r="F391" s="5">
        <v>946203734</v>
      </c>
      <c r="G391" s="6">
        <v>45956</v>
      </c>
      <c r="H391" s="5">
        <v>50001213</v>
      </c>
      <c r="I391" s="5">
        <v>16</v>
      </c>
      <c r="J391" s="5">
        <v>12</v>
      </c>
      <c r="K3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391" s="4">
        <f>COUNTIFS(Tabela1[Paciente],Tabela1[[#This Row],[Paciente]],Tabela1[Código_Terapia],Tabela1[[#This Row],[Código_Terapia]])</f>
        <v>2</v>
      </c>
      <c r="M391" s="4">
        <f>Tabela1[[#This Row],[Sessões Autrizadas]]-Tabela1[[#This Row],[Solicitado]]</f>
        <v>-4</v>
      </c>
    </row>
    <row r="392" spans="1:13" hidden="1" x14ac:dyDescent="0.3">
      <c r="A392" s="4">
        <f>INDEX(Tabela2[Id],MATCH(Tabela1[[#This Row],[Carteirinha]],Tabela2[Cart],0))</f>
        <v>770</v>
      </c>
      <c r="B392" s="5" t="s">
        <v>493</v>
      </c>
      <c r="C392" s="5" t="s">
        <v>494</v>
      </c>
      <c r="D392" s="5">
        <v>58741439</v>
      </c>
      <c r="E392" s="6">
        <v>45656</v>
      </c>
      <c r="F392" s="5">
        <v>946203733</v>
      </c>
      <c r="G392" s="6">
        <v>45776</v>
      </c>
      <c r="H392" s="5">
        <v>2250005170</v>
      </c>
      <c r="I392" s="5">
        <v>32</v>
      </c>
      <c r="J392" s="5">
        <v>15</v>
      </c>
      <c r="K3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392" s="4">
        <f>COUNTIFS(Tabela1[Paciente],Tabela1[[#This Row],[Paciente]],Tabela1[Código_Terapia],Tabela1[[#This Row],[Código_Terapia]])</f>
        <v>2</v>
      </c>
      <c r="M392" s="4">
        <f>Tabela1[[#This Row],[Sessões Autrizadas]]-Tabela1[[#This Row],[Solicitado]]</f>
        <v>-17</v>
      </c>
    </row>
    <row r="393" spans="1:13" hidden="1" x14ac:dyDescent="0.3">
      <c r="A393" s="4">
        <f>INDEX(Tabela2[Id],MATCH(Tabela1[[#This Row],[Carteirinha]],Tabela2[Cart],0))</f>
        <v>770</v>
      </c>
      <c r="B393" s="5" t="s">
        <v>493</v>
      </c>
      <c r="C393" s="5" t="s">
        <v>494</v>
      </c>
      <c r="D393" s="5">
        <v>58741438</v>
      </c>
      <c r="E393" s="6">
        <v>45656</v>
      </c>
      <c r="F393" s="5">
        <v>946203732</v>
      </c>
      <c r="G393" s="6">
        <v>46016</v>
      </c>
      <c r="H393" s="5">
        <v>2250005111</v>
      </c>
      <c r="I393" s="5">
        <v>16</v>
      </c>
      <c r="J393" s="5">
        <v>11</v>
      </c>
      <c r="K3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393" s="4">
        <f>COUNTIFS(Tabela1[Paciente],Tabela1[[#This Row],[Paciente]],Tabela1[Código_Terapia],Tabela1[[#This Row],[Código_Terapia]])</f>
        <v>3</v>
      </c>
      <c r="M393" s="4">
        <f>Tabela1[[#This Row],[Sessões Autrizadas]]-Tabela1[[#This Row],[Solicitado]]</f>
        <v>-5</v>
      </c>
    </row>
    <row r="394" spans="1:13" hidden="1" x14ac:dyDescent="0.3">
      <c r="A394" s="4">
        <f>INDEX(Tabela2[Id],MATCH(Tabela1[[#This Row],[Carteirinha]],Tabela2[Cart],0))</f>
        <v>770</v>
      </c>
      <c r="B394" s="5" t="s">
        <v>493</v>
      </c>
      <c r="C394" s="5" t="s">
        <v>494</v>
      </c>
      <c r="D394" s="5">
        <v>56306314</v>
      </c>
      <c r="E394" s="6">
        <v>45552</v>
      </c>
      <c r="F394" s="5">
        <v>943955968</v>
      </c>
      <c r="G394" s="6">
        <v>47592</v>
      </c>
      <c r="H394" s="5">
        <v>2250005103</v>
      </c>
      <c r="I394" s="5">
        <v>60</v>
      </c>
      <c r="J394" s="5">
        <v>26</v>
      </c>
      <c r="K3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394" s="4">
        <f>COUNTIFS(Tabela1[Paciente],Tabela1[[#This Row],[Paciente]],Tabela1[Código_Terapia],Tabela1[[#This Row],[Código_Terapia]])</f>
        <v>3</v>
      </c>
      <c r="M394" s="4">
        <f>Tabela1[[#This Row],[Sessões Autrizadas]]-Tabela1[[#This Row],[Solicitado]]</f>
        <v>-34</v>
      </c>
    </row>
    <row r="395" spans="1:13" hidden="1" x14ac:dyDescent="0.3">
      <c r="A395" s="4">
        <f>INDEX(Tabela2[Id],MATCH(Tabela1[[#This Row],[Carteirinha]],Tabela2[Cart],0))</f>
        <v>770</v>
      </c>
      <c r="B395" s="5" t="s">
        <v>493</v>
      </c>
      <c r="C395" s="5" t="s">
        <v>494</v>
      </c>
      <c r="D395" s="5">
        <v>56306313</v>
      </c>
      <c r="E395" s="6">
        <v>45552</v>
      </c>
      <c r="F395" s="5">
        <v>943955967</v>
      </c>
      <c r="G395" s="6">
        <v>47232</v>
      </c>
      <c r="H395" s="5">
        <v>2250005278</v>
      </c>
      <c r="I395" s="5">
        <v>30</v>
      </c>
      <c r="J395" s="5">
        <v>2</v>
      </c>
      <c r="K3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395" s="4">
        <f>COUNTIFS(Tabela1[Paciente],Tabela1[[#This Row],[Paciente]],Tabela1[Código_Terapia],Tabela1[[#This Row],[Código_Terapia]])</f>
        <v>3</v>
      </c>
      <c r="M395" s="4">
        <f>Tabela1[[#This Row],[Sessões Autrizadas]]-Tabela1[[#This Row],[Solicitado]]</f>
        <v>-28</v>
      </c>
    </row>
    <row r="396" spans="1:13" hidden="1" x14ac:dyDescent="0.3">
      <c r="A396" s="4">
        <f>INDEX(Tabela2[Id],MATCH(Tabela1[[#This Row],[Carteirinha]],Tabela2[Cart],0))</f>
        <v>770</v>
      </c>
      <c r="B396" s="5" t="s">
        <v>493</v>
      </c>
      <c r="C396" s="5" t="s">
        <v>494</v>
      </c>
      <c r="D396" s="5">
        <v>56306311</v>
      </c>
      <c r="E396" s="6">
        <v>45552</v>
      </c>
      <c r="F396" s="5">
        <v>943955965</v>
      </c>
      <c r="G396" s="6">
        <v>46272</v>
      </c>
      <c r="H396" s="5">
        <v>2250005111</v>
      </c>
      <c r="I396" s="5">
        <v>30</v>
      </c>
      <c r="J396" s="5">
        <v>19</v>
      </c>
      <c r="K3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396" s="4">
        <f>COUNTIFS(Tabela1[Paciente],Tabela1[[#This Row],[Paciente]],Tabela1[Código_Terapia],Tabela1[[#This Row],[Código_Terapia]])</f>
        <v>3</v>
      </c>
      <c r="M396" s="4">
        <f>Tabela1[[#This Row],[Sessões Autrizadas]]-Tabela1[[#This Row],[Solicitado]]</f>
        <v>-11</v>
      </c>
    </row>
    <row r="397" spans="1:13" hidden="1" x14ac:dyDescent="0.3">
      <c r="A397" s="4">
        <f>INDEX(Tabela2[Id],MATCH(Tabela1[[#This Row],[Carteirinha]],Tabela2[Cart],0))</f>
        <v>770</v>
      </c>
      <c r="B397" s="5" t="s">
        <v>493</v>
      </c>
      <c r="C397" s="5" t="s">
        <v>494</v>
      </c>
      <c r="D397" s="5">
        <v>56188976</v>
      </c>
      <c r="E397" s="6">
        <v>45552</v>
      </c>
      <c r="F397" s="5">
        <v>943847655</v>
      </c>
      <c r="G397" s="6">
        <v>46992</v>
      </c>
      <c r="H397" s="5">
        <v>2250005189</v>
      </c>
      <c r="I397" s="5">
        <v>60</v>
      </c>
      <c r="J397" s="5">
        <v>40</v>
      </c>
      <c r="K3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397" s="4">
        <f>COUNTIFS(Tabela1[Paciente],Tabela1[[#This Row],[Paciente]],Tabela1[Código_Terapia],Tabela1[[#This Row],[Código_Terapia]])</f>
        <v>3</v>
      </c>
      <c r="M397" s="4">
        <f>Tabela1[[#This Row],[Sessões Autrizadas]]-Tabela1[[#This Row],[Solicitado]]</f>
        <v>-20</v>
      </c>
    </row>
    <row r="398" spans="1:13" hidden="1" x14ac:dyDescent="0.3">
      <c r="A398" s="4">
        <f>INDEX(Tabela2[Id],MATCH(Tabela1[[#This Row],[Carteirinha]],Tabela2[Cart],0))</f>
        <v>1495</v>
      </c>
      <c r="B398" s="5" t="s">
        <v>1212</v>
      </c>
      <c r="C398" s="5" t="s">
        <v>1213</v>
      </c>
      <c r="D398" s="5">
        <v>60537013</v>
      </c>
      <c r="E398" s="6">
        <v>45721</v>
      </c>
      <c r="F398" s="5">
        <v>947862092</v>
      </c>
      <c r="G398" s="6">
        <v>46381</v>
      </c>
      <c r="H398" s="5">
        <v>2250005103</v>
      </c>
      <c r="I398" s="5">
        <v>80</v>
      </c>
      <c r="J398" s="5">
        <v>65</v>
      </c>
      <c r="K3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398" s="4">
        <f>COUNTIFS(Tabela1[Paciente],Tabela1[[#This Row],[Paciente]],Tabela1[Código_Terapia],Tabela1[[#This Row],[Código_Terapia]])</f>
        <v>2</v>
      </c>
      <c r="M398" s="4">
        <f>Tabela1[[#This Row],[Sessões Autrizadas]]-Tabela1[[#This Row],[Solicitado]]</f>
        <v>-15</v>
      </c>
    </row>
    <row r="399" spans="1:13" hidden="1" x14ac:dyDescent="0.3">
      <c r="A399" s="4">
        <f>INDEX(Tabela2[Id],MATCH(Tabela1[[#This Row],[Carteirinha]],Tabela2[Cart],0))</f>
        <v>1495</v>
      </c>
      <c r="B399" s="5" t="s">
        <v>1212</v>
      </c>
      <c r="C399" s="5" t="s">
        <v>1213</v>
      </c>
      <c r="D399" s="5">
        <v>60537011</v>
      </c>
      <c r="E399" s="6">
        <v>45721</v>
      </c>
      <c r="F399" s="5">
        <v>947862090</v>
      </c>
      <c r="G399" s="6">
        <v>46081</v>
      </c>
      <c r="H399" s="5">
        <v>2250005278</v>
      </c>
      <c r="I399" s="5">
        <v>48</v>
      </c>
      <c r="J399" s="5">
        <v>38</v>
      </c>
      <c r="K3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399" s="4">
        <f>COUNTIFS(Tabela1[Paciente],Tabela1[[#This Row],[Paciente]],Tabela1[Código_Terapia],Tabela1[[#This Row],[Código_Terapia]])</f>
        <v>2</v>
      </c>
      <c r="M399" s="4">
        <f>Tabela1[[#This Row],[Sessões Autrizadas]]-Tabela1[[#This Row],[Solicitado]]</f>
        <v>-10</v>
      </c>
    </row>
    <row r="400" spans="1:13" hidden="1" x14ac:dyDescent="0.3">
      <c r="A400" s="4">
        <f>INDEX(Tabela2[Id],MATCH(Tabela1[[#This Row],[Carteirinha]],Tabela2[Cart],0))</f>
        <v>1495</v>
      </c>
      <c r="B400" s="5" t="s">
        <v>1212</v>
      </c>
      <c r="C400" s="5" t="s">
        <v>1213</v>
      </c>
      <c r="D400" s="5">
        <v>60537009</v>
      </c>
      <c r="E400" s="6">
        <v>45721</v>
      </c>
      <c r="F400" s="5">
        <v>947862089</v>
      </c>
      <c r="G400" s="6">
        <v>46021</v>
      </c>
      <c r="H400" s="5">
        <v>50000012</v>
      </c>
      <c r="I400" s="5">
        <v>32</v>
      </c>
      <c r="J400" s="5">
        <v>28</v>
      </c>
      <c r="K4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00" s="4">
        <f>COUNTIFS(Tabela1[Paciente],Tabela1[[#This Row],[Paciente]],Tabela1[Código_Terapia],Tabela1[[#This Row],[Código_Terapia]])</f>
        <v>2</v>
      </c>
      <c r="M400" s="4">
        <f>Tabela1[[#This Row],[Sessões Autrizadas]]-Tabela1[[#This Row],[Solicitado]]</f>
        <v>-4</v>
      </c>
    </row>
    <row r="401" spans="1:13" hidden="1" x14ac:dyDescent="0.3">
      <c r="A401" s="4">
        <f>INDEX(Tabela2[Id],MATCH(Tabela1[[#This Row],[Carteirinha]],Tabela2[Cart],0))</f>
        <v>1495</v>
      </c>
      <c r="B401" s="5" t="s">
        <v>1212</v>
      </c>
      <c r="C401" s="5" t="s">
        <v>1213</v>
      </c>
      <c r="D401" s="5">
        <v>57393922</v>
      </c>
      <c r="E401" s="6">
        <v>45595</v>
      </c>
      <c r="F401" s="5">
        <v>944962638</v>
      </c>
      <c r="G401" s="6">
        <v>47515</v>
      </c>
      <c r="H401" s="5">
        <v>2250005103</v>
      </c>
      <c r="I401" s="5">
        <v>80</v>
      </c>
      <c r="J401" s="5">
        <v>21</v>
      </c>
      <c r="K4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401" s="4">
        <f>COUNTIFS(Tabela1[Paciente],Tabela1[[#This Row],[Paciente]],Tabela1[Código_Terapia],Tabela1[[#This Row],[Código_Terapia]])</f>
        <v>2</v>
      </c>
      <c r="M401" s="4">
        <f>Tabela1[[#This Row],[Sessões Autrizadas]]-Tabela1[[#This Row],[Solicitado]]</f>
        <v>-59</v>
      </c>
    </row>
    <row r="402" spans="1:13" hidden="1" x14ac:dyDescent="0.3">
      <c r="A402" s="4">
        <f>INDEX(Tabela2[Id],MATCH(Tabela1[[#This Row],[Carteirinha]],Tabela2[Cart],0))</f>
        <v>1495</v>
      </c>
      <c r="B402" s="5" t="s">
        <v>1212</v>
      </c>
      <c r="C402" s="5" t="s">
        <v>1213</v>
      </c>
      <c r="D402" s="5">
        <v>57393921</v>
      </c>
      <c r="E402" s="6">
        <v>45595</v>
      </c>
      <c r="F402" s="5">
        <v>944962637</v>
      </c>
      <c r="G402" s="6">
        <v>47155</v>
      </c>
      <c r="H402" s="5">
        <v>2250005278</v>
      </c>
      <c r="I402" s="5">
        <v>48</v>
      </c>
      <c r="J402" s="5">
        <v>9</v>
      </c>
      <c r="K4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02" s="4">
        <f>COUNTIFS(Tabela1[Paciente],Tabela1[[#This Row],[Paciente]],Tabela1[Código_Terapia],Tabela1[[#This Row],[Código_Terapia]])</f>
        <v>2</v>
      </c>
      <c r="M402" s="4">
        <f>Tabela1[[#This Row],[Sessões Autrizadas]]-Tabela1[[#This Row],[Solicitado]]</f>
        <v>-39</v>
      </c>
    </row>
    <row r="403" spans="1:13" hidden="1" x14ac:dyDescent="0.3">
      <c r="A403" s="4">
        <f>INDEX(Tabela2[Id],MATCH(Tabela1[[#This Row],[Carteirinha]],Tabela2[Cart],0))</f>
        <v>1495</v>
      </c>
      <c r="B403" s="5" t="s">
        <v>1212</v>
      </c>
      <c r="C403" s="5" t="s">
        <v>1213</v>
      </c>
      <c r="D403" s="5">
        <v>57393919</v>
      </c>
      <c r="E403" s="6">
        <v>45595</v>
      </c>
      <c r="F403" s="5">
        <v>944962635</v>
      </c>
      <c r="G403" s="6">
        <v>46795</v>
      </c>
      <c r="H403" s="5">
        <v>50000012</v>
      </c>
      <c r="I403" s="5">
        <v>32</v>
      </c>
      <c r="J403" s="5">
        <v>13</v>
      </c>
      <c r="K4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03" s="4">
        <f>COUNTIFS(Tabela1[Paciente],Tabela1[[#This Row],[Paciente]],Tabela1[Código_Terapia],Tabela1[[#This Row],[Código_Terapia]])</f>
        <v>2</v>
      </c>
      <c r="M403" s="4">
        <f>Tabela1[[#This Row],[Sessões Autrizadas]]-Tabela1[[#This Row],[Solicitado]]</f>
        <v>-19</v>
      </c>
    </row>
    <row r="404" spans="1:13" hidden="1" x14ac:dyDescent="0.3">
      <c r="A404" s="4">
        <f>INDEX(Tabela2[Id],MATCH(Tabela1[[#This Row],[Carteirinha]],Tabela2[Cart],0))</f>
        <v>3272</v>
      </c>
      <c r="B404" s="5" t="s">
        <v>427</v>
      </c>
      <c r="C404" s="5" t="s">
        <v>428</v>
      </c>
      <c r="D404" s="5">
        <v>61236979</v>
      </c>
      <c r="E404" s="6">
        <v>45747</v>
      </c>
      <c r="F404" s="5">
        <v>948510763</v>
      </c>
      <c r="G404" s="6">
        <v>45807</v>
      </c>
      <c r="H404" s="5">
        <v>2250005103</v>
      </c>
      <c r="I404" s="5">
        <v>64</v>
      </c>
      <c r="J404" s="5">
        <v>64</v>
      </c>
      <c r="K4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04" s="4">
        <f>COUNTIFS(Tabela1[Paciente],Tabela1[[#This Row],[Paciente]],Tabela1[Código_Terapia],Tabela1[[#This Row],[Código_Terapia]])</f>
        <v>3</v>
      </c>
      <c r="M404" s="4">
        <f>Tabela1[[#This Row],[Sessões Autrizadas]]-Tabela1[[#This Row],[Solicitado]]</f>
        <v>0</v>
      </c>
    </row>
    <row r="405" spans="1:13" hidden="1" x14ac:dyDescent="0.3">
      <c r="A405" s="4">
        <f>INDEX(Tabela2[Id],MATCH(Tabela1[[#This Row],[Carteirinha]],Tabela2[Cart],0))</f>
        <v>3272</v>
      </c>
      <c r="B405" s="5" t="s">
        <v>427</v>
      </c>
      <c r="C405" s="5" t="s">
        <v>428</v>
      </c>
      <c r="D405" s="5">
        <v>61236978</v>
      </c>
      <c r="E405" s="6">
        <v>45747</v>
      </c>
      <c r="F405" s="5">
        <v>948510762</v>
      </c>
      <c r="G405" s="6">
        <v>45807</v>
      </c>
      <c r="H405" s="5">
        <v>2250005278</v>
      </c>
      <c r="I405" s="5">
        <v>64</v>
      </c>
      <c r="J405" s="5">
        <v>64</v>
      </c>
      <c r="K4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05" s="4">
        <f>COUNTIFS(Tabela1[Paciente],Tabela1[[#This Row],[Paciente]],Tabela1[Código_Terapia],Tabela1[[#This Row],[Código_Terapia]])</f>
        <v>3</v>
      </c>
      <c r="M405" s="4">
        <f>Tabela1[[#This Row],[Sessões Autrizadas]]-Tabela1[[#This Row],[Solicitado]]</f>
        <v>0</v>
      </c>
    </row>
    <row r="406" spans="1:13" hidden="1" x14ac:dyDescent="0.3">
      <c r="A406" s="4">
        <f>INDEX(Tabela2[Id],MATCH(Tabela1[[#This Row],[Carteirinha]],Tabela2[Cart],0))</f>
        <v>3272</v>
      </c>
      <c r="B406" s="5" t="s">
        <v>427</v>
      </c>
      <c r="C406" s="5" t="s">
        <v>428</v>
      </c>
      <c r="D406" s="5">
        <v>61236977</v>
      </c>
      <c r="E406" s="6">
        <v>45747</v>
      </c>
      <c r="F406" s="5">
        <v>948510761</v>
      </c>
      <c r="G406" s="6">
        <v>45807</v>
      </c>
      <c r="H406" s="5">
        <v>50001213</v>
      </c>
      <c r="I406" s="5">
        <v>16</v>
      </c>
      <c r="J406" s="5">
        <v>16</v>
      </c>
      <c r="K4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06" s="4">
        <f>COUNTIFS(Tabela1[Paciente],Tabela1[[#This Row],[Paciente]],Tabela1[Código_Terapia],Tabela1[[#This Row],[Código_Terapia]])</f>
        <v>2</v>
      </c>
      <c r="M406" s="4">
        <f>Tabela1[[#This Row],[Sessões Autrizadas]]-Tabela1[[#This Row],[Solicitado]]</f>
        <v>0</v>
      </c>
    </row>
    <row r="407" spans="1:13" hidden="1" x14ac:dyDescent="0.3">
      <c r="A407" s="4">
        <f>INDEX(Tabela2[Id],MATCH(Tabela1[[#This Row],[Carteirinha]],Tabela2[Cart],0))</f>
        <v>3272</v>
      </c>
      <c r="B407" s="5" t="s">
        <v>427</v>
      </c>
      <c r="C407" s="5" t="s">
        <v>428</v>
      </c>
      <c r="D407" s="5">
        <v>61236976</v>
      </c>
      <c r="E407" s="6">
        <v>45747</v>
      </c>
      <c r="F407" s="5">
        <v>948510760</v>
      </c>
      <c r="G407" s="6">
        <v>45807</v>
      </c>
      <c r="H407" s="5">
        <v>2250005170</v>
      </c>
      <c r="I407" s="5">
        <v>32</v>
      </c>
      <c r="J407" s="5">
        <v>32</v>
      </c>
      <c r="K4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07" s="4">
        <f>COUNTIFS(Tabela1[Paciente],Tabela1[[#This Row],[Paciente]],Tabela1[Código_Terapia],Tabela1[[#This Row],[Código_Terapia]])</f>
        <v>1</v>
      </c>
      <c r="M407" s="4">
        <f>Tabela1[[#This Row],[Sessões Autrizadas]]-Tabela1[[#This Row],[Solicitado]]</f>
        <v>0</v>
      </c>
    </row>
    <row r="408" spans="1:13" hidden="1" x14ac:dyDescent="0.3">
      <c r="A408" s="4">
        <f>INDEX(Tabela2[Id],MATCH(Tabela1[[#This Row],[Carteirinha]],Tabela2[Cart],0))</f>
        <v>3272</v>
      </c>
      <c r="B408" s="5" t="s">
        <v>427</v>
      </c>
      <c r="C408" s="5" t="s">
        <v>428</v>
      </c>
      <c r="D408" s="5">
        <v>57544469</v>
      </c>
      <c r="E408" s="6">
        <v>45608</v>
      </c>
      <c r="F408" s="5">
        <v>945100081</v>
      </c>
      <c r="G408" s="6">
        <v>46928</v>
      </c>
      <c r="H408" s="5">
        <v>2250005103</v>
      </c>
      <c r="I408" s="5">
        <v>64</v>
      </c>
      <c r="J408" s="5">
        <v>36</v>
      </c>
      <c r="K4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08" s="4">
        <f>COUNTIFS(Tabela1[Paciente],Tabela1[[#This Row],[Paciente]],Tabela1[Código_Terapia],Tabela1[[#This Row],[Código_Terapia]])</f>
        <v>3</v>
      </c>
      <c r="M408" s="4">
        <f>Tabela1[[#This Row],[Sessões Autrizadas]]-Tabela1[[#This Row],[Solicitado]]</f>
        <v>-28</v>
      </c>
    </row>
    <row r="409" spans="1:13" hidden="1" x14ac:dyDescent="0.3">
      <c r="A409" s="4">
        <f>INDEX(Tabela2[Id],MATCH(Tabela1[[#This Row],[Carteirinha]],Tabela2[Cart],0))</f>
        <v>3272</v>
      </c>
      <c r="B409" s="5" t="s">
        <v>427</v>
      </c>
      <c r="C409" s="5" t="s">
        <v>428</v>
      </c>
      <c r="D409" s="5">
        <v>57544468</v>
      </c>
      <c r="E409" s="6">
        <v>45608</v>
      </c>
      <c r="F409" s="5">
        <v>945100080</v>
      </c>
      <c r="G409" s="6">
        <v>47228</v>
      </c>
      <c r="H409" s="5">
        <v>2250005278</v>
      </c>
      <c r="I409" s="5">
        <v>64</v>
      </c>
      <c r="J409" s="5">
        <v>12</v>
      </c>
      <c r="K4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09" s="4">
        <f>COUNTIFS(Tabela1[Paciente],Tabela1[[#This Row],[Paciente]],Tabela1[Código_Terapia],Tabela1[[#This Row],[Código_Terapia]])</f>
        <v>3</v>
      </c>
      <c r="M409" s="4">
        <f>Tabela1[[#This Row],[Sessões Autrizadas]]-Tabela1[[#This Row],[Solicitado]]</f>
        <v>-52</v>
      </c>
    </row>
    <row r="410" spans="1:13" hidden="1" x14ac:dyDescent="0.3">
      <c r="A410" s="4">
        <f>INDEX(Tabela2[Id],MATCH(Tabela1[[#This Row],[Carteirinha]],Tabela2[Cart],0))</f>
        <v>3272</v>
      </c>
      <c r="B410" s="5" t="s">
        <v>427</v>
      </c>
      <c r="C410" s="5" t="s">
        <v>428</v>
      </c>
      <c r="D410" s="5">
        <v>57544467</v>
      </c>
      <c r="E410" s="6">
        <v>45608</v>
      </c>
      <c r="F410" s="5">
        <v>945100079</v>
      </c>
      <c r="G410" s="6">
        <v>46508</v>
      </c>
      <c r="H410" s="5">
        <v>50001213</v>
      </c>
      <c r="I410" s="5">
        <v>16</v>
      </c>
      <c r="J410" s="5">
        <v>2</v>
      </c>
      <c r="K4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10" s="4">
        <f>COUNTIFS(Tabela1[Paciente],Tabela1[[#This Row],[Paciente]],Tabela1[Código_Terapia],Tabela1[[#This Row],[Código_Terapia]])</f>
        <v>2</v>
      </c>
      <c r="M410" s="4">
        <f>Tabela1[[#This Row],[Sessões Autrizadas]]-Tabela1[[#This Row],[Solicitado]]</f>
        <v>-14</v>
      </c>
    </row>
    <row r="411" spans="1:13" hidden="1" x14ac:dyDescent="0.3">
      <c r="A411" s="4">
        <f>INDEX(Tabela2[Id],MATCH(Tabela1[[#This Row],[Carteirinha]],Tabela2[Cart],0))</f>
        <v>3272</v>
      </c>
      <c r="B411" s="5" t="s">
        <v>427</v>
      </c>
      <c r="C411" s="5" t="s">
        <v>428</v>
      </c>
      <c r="D411" s="5">
        <v>57111627</v>
      </c>
      <c r="E411" s="6">
        <v>45582</v>
      </c>
      <c r="F411" s="5">
        <v>944701378</v>
      </c>
      <c r="G411" s="6">
        <v>46421</v>
      </c>
      <c r="H411" s="5">
        <v>2250005103</v>
      </c>
      <c r="I411" s="5">
        <v>32</v>
      </c>
      <c r="J411" s="5">
        <v>19</v>
      </c>
      <c r="K4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11" s="4">
        <f>COUNTIFS(Tabela1[Paciente],Tabela1[[#This Row],[Paciente]],Tabela1[Código_Terapia],Tabela1[[#This Row],[Código_Terapia]])</f>
        <v>3</v>
      </c>
      <c r="M411" s="4">
        <f>Tabela1[[#This Row],[Sessões Autrizadas]]-Tabela1[[#This Row],[Solicitado]]</f>
        <v>-13</v>
      </c>
    </row>
    <row r="412" spans="1:13" hidden="1" x14ac:dyDescent="0.3">
      <c r="A412" s="4">
        <f>INDEX(Tabela2[Id],MATCH(Tabela1[[#This Row],[Carteirinha]],Tabela2[Cart],0))</f>
        <v>3272</v>
      </c>
      <c r="B412" s="5" t="s">
        <v>427</v>
      </c>
      <c r="C412" s="5" t="s">
        <v>428</v>
      </c>
      <c r="D412" s="5">
        <v>57111626</v>
      </c>
      <c r="E412" s="6">
        <v>45582</v>
      </c>
      <c r="F412" s="5">
        <v>944701379</v>
      </c>
      <c r="G412" s="6">
        <v>46482</v>
      </c>
      <c r="H412" s="5">
        <v>2250005278</v>
      </c>
      <c r="I412" s="5">
        <v>32</v>
      </c>
      <c r="J412" s="5">
        <v>12</v>
      </c>
      <c r="K4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12" s="4">
        <f>COUNTIFS(Tabela1[Paciente],Tabela1[[#This Row],[Paciente]],Tabela1[Código_Terapia],Tabela1[[#This Row],[Código_Terapia]])</f>
        <v>3</v>
      </c>
      <c r="M412" s="4">
        <f>Tabela1[[#This Row],[Sessões Autrizadas]]-Tabela1[[#This Row],[Solicitado]]</f>
        <v>-20</v>
      </c>
    </row>
    <row r="413" spans="1:13" hidden="1" x14ac:dyDescent="0.3">
      <c r="A413" s="4">
        <f>INDEX(Tabela2[Id],MATCH(Tabela1[[#This Row],[Carteirinha]],Tabela2[Cart],0))</f>
        <v>1500</v>
      </c>
      <c r="B413" s="5" t="s">
        <v>412</v>
      </c>
      <c r="C413" s="5" t="s">
        <v>413</v>
      </c>
      <c r="D413" s="5">
        <v>58546597</v>
      </c>
      <c r="E413" s="6">
        <v>45638</v>
      </c>
      <c r="F413" s="5">
        <v>946024253</v>
      </c>
      <c r="G413" s="6">
        <v>46298</v>
      </c>
      <c r="H413" s="5">
        <v>2250005189</v>
      </c>
      <c r="I413" s="5">
        <v>32</v>
      </c>
      <c r="J413" s="5">
        <v>20</v>
      </c>
      <c r="K4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13" s="4">
        <f>COUNTIFS(Tabela1[Paciente],Tabela1[[#This Row],[Paciente]],Tabela1[Código_Terapia],Tabela1[[#This Row],[Código_Terapia]])</f>
        <v>1</v>
      </c>
      <c r="M413" s="4">
        <f>Tabela1[[#This Row],[Sessões Autrizadas]]-Tabela1[[#This Row],[Solicitado]]</f>
        <v>-12</v>
      </c>
    </row>
    <row r="414" spans="1:13" hidden="1" x14ac:dyDescent="0.3">
      <c r="A414" s="4">
        <f>INDEX(Tabela2[Id],MATCH(Tabela1[[#This Row],[Carteirinha]],Tabela2[Cart],0))</f>
        <v>1500</v>
      </c>
      <c r="B414" s="5" t="s">
        <v>412</v>
      </c>
      <c r="C414" s="5" t="s">
        <v>413</v>
      </c>
      <c r="D414" s="5">
        <v>58546596</v>
      </c>
      <c r="E414" s="6">
        <v>45638</v>
      </c>
      <c r="F414" s="5">
        <v>946024252</v>
      </c>
      <c r="G414" s="6">
        <v>46658</v>
      </c>
      <c r="H414" s="5">
        <v>2250005103</v>
      </c>
      <c r="I414" s="5">
        <v>48</v>
      </c>
      <c r="J414" s="5">
        <v>21</v>
      </c>
      <c r="K4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14" s="4">
        <f>COUNTIFS(Tabela1[Paciente],Tabela1[[#This Row],[Paciente]],Tabela1[Código_Terapia],Tabela1[[#This Row],[Código_Terapia]])</f>
        <v>2</v>
      </c>
      <c r="M414" s="4">
        <f>Tabela1[[#This Row],[Sessões Autrizadas]]-Tabela1[[#This Row],[Solicitado]]</f>
        <v>-27</v>
      </c>
    </row>
    <row r="415" spans="1:13" hidden="1" x14ac:dyDescent="0.3">
      <c r="A415" s="4">
        <f>INDEX(Tabela2[Id],MATCH(Tabela1[[#This Row],[Carteirinha]],Tabela2[Cart],0))</f>
        <v>1500</v>
      </c>
      <c r="B415" s="5" t="s">
        <v>412</v>
      </c>
      <c r="C415" s="5" t="s">
        <v>413</v>
      </c>
      <c r="D415" s="5">
        <v>58546595</v>
      </c>
      <c r="E415" s="6">
        <v>45638</v>
      </c>
      <c r="F415" s="5">
        <v>946024251</v>
      </c>
      <c r="G415" s="6">
        <v>46838</v>
      </c>
      <c r="H415" s="5">
        <v>2250005278</v>
      </c>
      <c r="I415" s="5">
        <v>80</v>
      </c>
      <c r="J415" s="5">
        <v>46</v>
      </c>
      <c r="K4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415" s="4">
        <f>COUNTIFS(Tabela1[Paciente],Tabela1[[#This Row],[Paciente]],Tabela1[Código_Terapia],Tabela1[[#This Row],[Código_Terapia]])</f>
        <v>3</v>
      </c>
      <c r="M415" s="4">
        <f>Tabela1[[#This Row],[Sessões Autrizadas]]-Tabela1[[#This Row],[Solicitado]]</f>
        <v>-34</v>
      </c>
    </row>
    <row r="416" spans="1:13" hidden="1" x14ac:dyDescent="0.3">
      <c r="A416" s="4">
        <f>INDEX(Tabela2[Id],MATCH(Tabela1[[#This Row],[Carteirinha]],Tabela2[Cart],0))</f>
        <v>1500</v>
      </c>
      <c r="B416" s="5" t="s">
        <v>412</v>
      </c>
      <c r="C416" s="5" t="s">
        <v>413</v>
      </c>
      <c r="D416" s="5">
        <v>58379445</v>
      </c>
      <c r="E416" s="6">
        <v>45632</v>
      </c>
      <c r="F416" s="5">
        <v>945870141</v>
      </c>
      <c r="G416" s="6">
        <v>46052</v>
      </c>
      <c r="H416" s="5">
        <v>2250005278</v>
      </c>
      <c r="I416" s="5">
        <v>80</v>
      </c>
      <c r="J416" s="5">
        <v>68</v>
      </c>
      <c r="K4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416" s="4">
        <f>COUNTIFS(Tabela1[Paciente],Tabela1[[#This Row],[Paciente]],Tabela1[Código_Terapia],Tabela1[[#This Row],[Código_Terapia]])</f>
        <v>3</v>
      </c>
      <c r="M416" s="4">
        <f>Tabela1[[#This Row],[Sessões Autrizadas]]-Tabela1[[#This Row],[Solicitado]]</f>
        <v>-12</v>
      </c>
    </row>
    <row r="417" spans="1:13" hidden="1" x14ac:dyDescent="0.3">
      <c r="A417" s="4">
        <f>INDEX(Tabela2[Id],MATCH(Tabela1[[#This Row],[Carteirinha]],Tabela2[Cart],0))</f>
        <v>1500</v>
      </c>
      <c r="B417" s="5" t="s">
        <v>412</v>
      </c>
      <c r="C417" s="5" t="s">
        <v>413</v>
      </c>
      <c r="D417" s="5">
        <v>57374798</v>
      </c>
      <c r="E417" s="6">
        <v>45594</v>
      </c>
      <c r="F417" s="5">
        <v>944944772</v>
      </c>
      <c r="G417" s="6">
        <v>46494</v>
      </c>
      <c r="H417" s="5">
        <v>2250005103</v>
      </c>
      <c r="I417" s="5">
        <v>64</v>
      </c>
      <c r="J417" s="5">
        <v>36</v>
      </c>
      <c r="K4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17" s="4">
        <f>COUNTIFS(Tabela1[Paciente],Tabela1[[#This Row],[Paciente]],Tabela1[Código_Terapia],Tabela1[[#This Row],[Código_Terapia]])</f>
        <v>2</v>
      </c>
      <c r="M417" s="4">
        <f>Tabela1[[#This Row],[Sessões Autrizadas]]-Tabela1[[#This Row],[Solicitado]]</f>
        <v>-28</v>
      </c>
    </row>
    <row r="418" spans="1:13" hidden="1" x14ac:dyDescent="0.3">
      <c r="A418" s="4">
        <f>INDEX(Tabela2[Id],MATCH(Tabela1[[#This Row],[Carteirinha]],Tabela2[Cart],0))</f>
        <v>1500</v>
      </c>
      <c r="B418" s="5" t="s">
        <v>412</v>
      </c>
      <c r="C418" s="5" t="s">
        <v>413</v>
      </c>
      <c r="D418" s="5">
        <v>57374796</v>
      </c>
      <c r="E418" s="6">
        <v>45594</v>
      </c>
      <c r="F418" s="5">
        <v>944944769</v>
      </c>
      <c r="G418" s="6">
        <v>46134</v>
      </c>
      <c r="H418" s="5">
        <v>2250005278</v>
      </c>
      <c r="I418" s="5">
        <v>64</v>
      </c>
      <c r="J418" s="5">
        <v>46</v>
      </c>
      <c r="K4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18" s="4">
        <f>COUNTIFS(Tabela1[Paciente],Tabela1[[#This Row],[Paciente]],Tabela1[Código_Terapia],Tabela1[[#This Row],[Código_Terapia]])</f>
        <v>3</v>
      </c>
      <c r="M418" s="4">
        <f>Tabela1[[#This Row],[Sessões Autrizadas]]-Tabela1[[#This Row],[Solicitado]]</f>
        <v>-18</v>
      </c>
    </row>
    <row r="419" spans="1:13" hidden="1" x14ac:dyDescent="0.3">
      <c r="A419" s="4">
        <f>INDEX(Tabela2[Id],MATCH(Tabela1[[#This Row],[Carteirinha]],Tabela2[Cart],0))</f>
        <v>2652</v>
      </c>
      <c r="B419" s="5" t="s">
        <v>732</v>
      </c>
      <c r="C419" s="5" t="s">
        <v>733</v>
      </c>
      <c r="D419" s="5">
        <v>60230133</v>
      </c>
      <c r="E419" s="6">
        <v>45707</v>
      </c>
      <c r="F419" s="5">
        <v>947579458</v>
      </c>
      <c r="G419" s="6">
        <v>46247</v>
      </c>
      <c r="H419" s="5">
        <v>2250005189</v>
      </c>
      <c r="I419" s="5">
        <v>48</v>
      </c>
      <c r="J419" s="5">
        <v>39</v>
      </c>
      <c r="K4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19" s="4">
        <f>COUNTIFS(Tabela1[Paciente],Tabela1[[#This Row],[Paciente]],Tabela1[Código_Terapia],Tabela1[[#This Row],[Código_Terapia]])</f>
        <v>2</v>
      </c>
      <c r="M419" s="4">
        <f>Tabela1[[#This Row],[Sessões Autrizadas]]-Tabela1[[#This Row],[Solicitado]]</f>
        <v>-9</v>
      </c>
    </row>
    <row r="420" spans="1:13" hidden="1" x14ac:dyDescent="0.3">
      <c r="A420" s="4">
        <f>INDEX(Tabela2[Id],MATCH(Tabela1[[#This Row],[Carteirinha]],Tabela2[Cart],0))</f>
        <v>2652</v>
      </c>
      <c r="B420" s="5" t="s">
        <v>732</v>
      </c>
      <c r="C420" s="5" t="s">
        <v>733</v>
      </c>
      <c r="D420" s="5">
        <v>60230132</v>
      </c>
      <c r="E420" s="6">
        <v>45707</v>
      </c>
      <c r="F420" s="5">
        <v>947579457</v>
      </c>
      <c r="G420" s="6">
        <v>46187</v>
      </c>
      <c r="H420" s="5">
        <v>2250005103</v>
      </c>
      <c r="I420" s="5">
        <v>32</v>
      </c>
      <c r="J420" s="5">
        <v>25</v>
      </c>
      <c r="K4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20" s="4">
        <f>COUNTIFS(Tabela1[Paciente],Tabela1[[#This Row],[Paciente]],Tabela1[Código_Terapia],Tabela1[[#This Row],[Código_Terapia]])</f>
        <v>2</v>
      </c>
      <c r="M420" s="4">
        <f>Tabela1[[#This Row],[Sessões Autrizadas]]-Tabela1[[#This Row],[Solicitado]]</f>
        <v>-7</v>
      </c>
    </row>
    <row r="421" spans="1:13" hidden="1" x14ac:dyDescent="0.3">
      <c r="A421" s="4">
        <f>INDEX(Tabela2[Id],MATCH(Tabela1[[#This Row],[Carteirinha]],Tabela2[Cart],0))</f>
        <v>2652</v>
      </c>
      <c r="B421" s="5" t="s">
        <v>732</v>
      </c>
      <c r="C421" s="5" t="s">
        <v>733</v>
      </c>
      <c r="D421" s="5">
        <v>60230131</v>
      </c>
      <c r="E421" s="6">
        <v>45707</v>
      </c>
      <c r="F421" s="5">
        <v>947579456</v>
      </c>
      <c r="G421" s="6">
        <v>46187</v>
      </c>
      <c r="H421" s="5">
        <v>2250005278</v>
      </c>
      <c r="I421" s="5">
        <v>32</v>
      </c>
      <c r="J421" s="5">
        <v>25</v>
      </c>
      <c r="K4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21" s="4">
        <f>COUNTIFS(Tabela1[Paciente],Tabela1[[#This Row],[Paciente]],Tabela1[Código_Terapia],Tabela1[[#This Row],[Código_Terapia]])</f>
        <v>2</v>
      </c>
      <c r="M421" s="4">
        <f>Tabela1[[#This Row],[Sessões Autrizadas]]-Tabela1[[#This Row],[Solicitado]]</f>
        <v>-7</v>
      </c>
    </row>
    <row r="422" spans="1:13" hidden="1" x14ac:dyDescent="0.3">
      <c r="A422" s="4">
        <f>INDEX(Tabela2[Id],MATCH(Tabela1[[#This Row],[Carteirinha]],Tabela2[Cart],0))</f>
        <v>2652</v>
      </c>
      <c r="B422" s="5" t="s">
        <v>732</v>
      </c>
      <c r="C422" s="5" t="s">
        <v>733</v>
      </c>
      <c r="D422" s="5">
        <v>60230130</v>
      </c>
      <c r="E422" s="6">
        <v>45707</v>
      </c>
      <c r="F422" s="5">
        <v>947579455</v>
      </c>
      <c r="G422" s="6">
        <v>45947</v>
      </c>
      <c r="H422" s="5">
        <v>50001213</v>
      </c>
      <c r="I422" s="5">
        <v>32</v>
      </c>
      <c r="J422" s="5">
        <v>29</v>
      </c>
      <c r="K4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22" s="4">
        <f>COUNTIFS(Tabela1[Paciente],Tabela1[[#This Row],[Paciente]],Tabela1[Código_Terapia],Tabela1[[#This Row],[Código_Terapia]])</f>
        <v>2</v>
      </c>
      <c r="M422" s="4">
        <f>Tabela1[[#This Row],[Sessões Autrizadas]]-Tabela1[[#This Row],[Solicitado]]</f>
        <v>-3</v>
      </c>
    </row>
    <row r="423" spans="1:13" hidden="1" x14ac:dyDescent="0.3">
      <c r="A423" s="4">
        <f>INDEX(Tabela2[Id],MATCH(Tabela1[[#This Row],[Carteirinha]],Tabela2[Cart],0))</f>
        <v>2652</v>
      </c>
      <c r="B423" s="5" t="s">
        <v>732</v>
      </c>
      <c r="C423" s="5" t="s">
        <v>733</v>
      </c>
      <c r="D423" s="5">
        <v>60230129</v>
      </c>
      <c r="E423" s="6">
        <v>45707</v>
      </c>
      <c r="F423" s="5">
        <v>947579454</v>
      </c>
      <c r="G423" s="6">
        <v>45827</v>
      </c>
      <c r="H423" s="5">
        <v>2250005170</v>
      </c>
      <c r="I423" s="5">
        <v>32</v>
      </c>
      <c r="J423" s="5">
        <v>31</v>
      </c>
      <c r="K4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23" s="4">
        <f>COUNTIFS(Tabela1[Paciente],Tabela1[[#This Row],[Paciente]],Tabela1[Código_Terapia],Tabela1[[#This Row],[Código_Terapia]])</f>
        <v>1</v>
      </c>
      <c r="M423" s="4">
        <f>Tabela1[[#This Row],[Sessões Autrizadas]]-Tabela1[[#This Row],[Solicitado]]</f>
        <v>-1</v>
      </c>
    </row>
    <row r="424" spans="1:13" hidden="1" x14ac:dyDescent="0.3">
      <c r="A424" s="4">
        <f>INDEX(Tabela2[Id],MATCH(Tabela1[[#This Row],[Carteirinha]],Tabela2[Cart],0))</f>
        <v>2652</v>
      </c>
      <c r="B424" s="5" t="s">
        <v>732</v>
      </c>
      <c r="C424" s="5" t="s">
        <v>733</v>
      </c>
      <c r="D424" s="5">
        <v>57381014</v>
      </c>
      <c r="E424" s="6">
        <v>45594</v>
      </c>
      <c r="F424" s="5">
        <v>944950587</v>
      </c>
      <c r="G424" s="6">
        <v>47574</v>
      </c>
      <c r="H424" s="5">
        <v>2250005189</v>
      </c>
      <c r="I424" s="5">
        <v>48</v>
      </c>
      <c r="J424" s="5">
        <v>14</v>
      </c>
      <c r="K4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24" s="4">
        <f>COUNTIFS(Tabela1[Paciente],Tabela1[[#This Row],[Paciente]],Tabela1[Código_Terapia],Tabela1[[#This Row],[Código_Terapia]])</f>
        <v>2</v>
      </c>
      <c r="M424" s="4">
        <f>Tabela1[[#This Row],[Sessões Autrizadas]]-Tabela1[[#This Row],[Solicitado]]</f>
        <v>-34</v>
      </c>
    </row>
    <row r="425" spans="1:13" hidden="1" x14ac:dyDescent="0.3">
      <c r="A425" s="4">
        <f>INDEX(Tabela2[Id],MATCH(Tabela1[[#This Row],[Carteirinha]],Tabela2[Cart],0))</f>
        <v>2652</v>
      </c>
      <c r="B425" s="5" t="s">
        <v>732</v>
      </c>
      <c r="C425" s="5" t="s">
        <v>733</v>
      </c>
      <c r="D425" s="5">
        <v>57381013</v>
      </c>
      <c r="E425" s="6">
        <v>45594</v>
      </c>
      <c r="F425" s="5">
        <v>944950586</v>
      </c>
      <c r="G425" s="6">
        <v>47394</v>
      </c>
      <c r="H425" s="5">
        <v>2250005103</v>
      </c>
      <c r="I425" s="5">
        <v>32</v>
      </c>
      <c r="J425" s="5">
        <v>3</v>
      </c>
      <c r="K4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25" s="4">
        <f>COUNTIFS(Tabela1[Paciente],Tabela1[[#This Row],[Paciente]],Tabela1[Código_Terapia],Tabela1[[#This Row],[Código_Terapia]])</f>
        <v>2</v>
      </c>
      <c r="M425" s="4">
        <f>Tabela1[[#This Row],[Sessões Autrizadas]]-Tabela1[[#This Row],[Solicitado]]</f>
        <v>-29</v>
      </c>
    </row>
    <row r="426" spans="1:13" hidden="1" x14ac:dyDescent="0.3">
      <c r="A426" s="4">
        <f>INDEX(Tabela2[Id],MATCH(Tabela1[[#This Row],[Carteirinha]],Tabela2[Cart],0))</f>
        <v>2652</v>
      </c>
      <c r="B426" s="5" t="s">
        <v>732</v>
      </c>
      <c r="C426" s="5" t="s">
        <v>733</v>
      </c>
      <c r="D426" s="5">
        <v>57381012</v>
      </c>
      <c r="E426" s="6">
        <v>45594</v>
      </c>
      <c r="F426" s="5">
        <v>944950585</v>
      </c>
      <c r="G426" s="6">
        <v>46614</v>
      </c>
      <c r="H426" s="5">
        <v>2250005278</v>
      </c>
      <c r="I426" s="5">
        <v>32</v>
      </c>
      <c r="J426" s="5">
        <v>13</v>
      </c>
      <c r="K4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26" s="4">
        <f>COUNTIFS(Tabela1[Paciente],Tabela1[[#This Row],[Paciente]],Tabela1[Código_Terapia],Tabela1[[#This Row],[Código_Terapia]])</f>
        <v>2</v>
      </c>
      <c r="M426" s="4">
        <f>Tabela1[[#This Row],[Sessões Autrizadas]]-Tabela1[[#This Row],[Solicitado]]</f>
        <v>-19</v>
      </c>
    </row>
    <row r="427" spans="1:13" hidden="1" x14ac:dyDescent="0.3">
      <c r="A427" s="4">
        <f>INDEX(Tabela2[Id],MATCH(Tabela1[[#This Row],[Carteirinha]],Tabela2[Cart],0))</f>
        <v>2652</v>
      </c>
      <c r="B427" s="5" t="s">
        <v>732</v>
      </c>
      <c r="C427" s="5" t="s">
        <v>733</v>
      </c>
      <c r="D427" s="5">
        <v>57381011</v>
      </c>
      <c r="E427" s="6">
        <v>45594</v>
      </c>
      <c r="F427" s="5">
        <v>944950584</v>
      </c>
      <c r="G427" s="6">
        <v>46314</v>
      </c>
      <c r="H427" s="5">
        <v>50001213</v>
      </c>
      <c r="I427" s="5">
        <v>32</v>
      </c>
      <c r="J427" s="5">
        <v>21</v>
      </c>
      <c r="K4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27" s="4">
        <f>COUNTIFS(Tabela1[Paciente],Tabela1[[#This Row],[Paciente]],Tabela1[Código_Terapia],Tabela1[[#This Row],[Código_Terapia]])</f>
        <v>2</v>
      </c>
      <c r="M427" s="4">
        <f>Tabela1[[#This Row],[Sessões Autrizadas]]-Tabela1[[#This Row],[Solicitado]]</f>
        <v>-11</v>
      </c>
    </row>
    <row r="428" spans="1:13" hidden="1" x14ac:dyDescent="0.3">
      <c r="A428" s="4">
        <f>INDEX(Tabela2[Id],MATCH(Tabela1[[#This Row],[Carteirinha]],Tabela2[Cart],0))</f>
        <v>4261</v>
      </c>
      <c r="B428" s="5" t="s">
        <v>1430</v>
      </c>
      <c r="C428" s="5" t="s">
        <v>1429</v>
      </c>
      <c r="D428" s="5">
        <v>60481204</v>
      </c>
      <c r="E428" s="6">
        <v>45716</v>
      </c>
      <c r="F428" s="5">
        <v>947811852</v>
      </c>
      <c r="G428" s="6">
        <v>45776</v>
      </c>
      <c r="H428" s="5">
        <v>2250005189</v>
      </c>
      <c r="I428" s="5">
        <v>48</v>
      </c>
      <c r="J428" s="5">
        <v>48</v>
      </c>
      <c r="K4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28" s="4">
        <f>COUNTIFS(Tabela1[Paciente],Tabela1[[#This Row],[Paciente]],Tabela1[Código_Terapia],Tabela1[[#This Row],[Código_Terapia]])</f>
        <v>1</v>
      </c>
      <c r="M428" s="4">
        <f>Tabela1[[#This Row],[Sessões Autrizadas]]-Tabela1[[#This Row],[Solicitado]]</f>
        <v>0</v>
      </c>
    </row>
    <row r="429" spans="1:13" hidden="1" x14ac:dyDescent="0.3">
      <c r="A429" s="4">
        <f>INDEX(Tabela2[Id],MATCH(Tabela1[[#This Row],[Carteirinha]],Tabela2[Cart],0))</f>
        <v>4261</v>
      </c>
      <c r="B429" s="5" t="s">
        <v>1430</v>
      </c>
      <c r="C429" s="5" t="s">
        <v>1429</v>
      </c>
      <c r="D429" s="5">
        <v>60481203</v>
      </c>
      <c r="E429" s="6">
        <v>45716</v>
      </c>
      <c r="F429" s="5">
        <v>947811851</v>
      </c>
      <c r="G429" s="6">
        <v>46136</v>
      </c>
      <c r="H429" s="5">
        <v>2250005103</v>
      </c>
      <c r="I429" s="5">
        <v>48</v>
      </c>
      <c r="J429" s="5">
        <v>42</v>
      </c>
      <c r="K4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29" s="4">
        <f>COUNTIFS(Tabela1[Paciente],Tabela1[[#This Row],[Paciente]],Tabela1[Código_Terapia],Tabela1[[#This Row],[Código_Terapia]])</f>
        <v>1</v>
      </c>
      <c r="M429" s="4">
        <f>Tabela1[[#This Row],[Sessões Autrizadas]]-Tabela1[[#This Row],[Solicitado]]</f>
        <v>-6</v>
      </c>
    </row>
    <row r="430" spans="1:13" hidden="1" x14ac:dyDescent="0.3">
      <c r="A430" s="4">
        <f>INDEX(Tabela2[Id],MATCH(Tabela1[[#This Row],[Carteirinha]],Tabela2[Cart],0))</f>
        <v>4261</v>
      </c>
      <c r="B430" s="5" t="s">
        <v>1430</v>
      </c>
      <c r="C430" s="5" t="s">
        <v>1429</v>
      </c>
      <c r="D430" s="5">
        <v>60481202</v>
      </c>
      <c r="E430" s="6">
        <v>45716</v>
      </c>
      <c r="F430" s="5">
        <v>947811850</v>
      </c>
      <c r="G430" s="6">
        <v>45776</v>
      </c>
      <c r="H430" s="5">
        <v>50001213</v>
      </c>
      <c r="I430" s="5">
        <v>32</v>
      </c>
      <c r="J430" s="5">
        <v>32</v>
      </c>
      <c r="K4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30" s="4">
        <f>COUNTIFS(Tabela1[Paciente],Tabela1[[#This Row],[Paciente]],Tabela1[Código_Terapia],Tabela1[[#This Row],[Código_Terapia]])</f>
        <v>2</v>
      </c>
      <c r="M430" s="4">
        <f>Tabela1[[#This Row],[Sessões Autrizadas]]-Tabela1[[#This Row],[Solicitado]]</f>
        <v>0</v>
      </c>
    </row>
    <row r="431" spans="1:13" hidden="1" x14ac:dyDescent="0.3">
      <c r="A431" s="4">
        <f>INDEX(Tabela2[Id],MATCH(Tabela1[[#This Row],[Carteirinha]],Tabela2[Cart],0))</f>
        <v>4261</v>
      </c>
      <c r="B431" s="5" t="s">
        <v>1430</v>
      </c>
      <c r="C431" s="5" t="s">
        <v>1429</v>
      </c>
      <c r="D431" s="5">
        <v>60481201</v>
      </c>
      <c r="E431" s="6">
        <v>45716</v>
      </c>
      <c r="F431" s="5">
        <v>947811849</v>
      </c>
      <c r="G431" s="6">
        <v>46136</v>
      </c>
      <c r="H431" s="5">
        <v>50000012</v>
      </c>
      <c r="I431" s="5">
        <v>32</v>
      </c>
      <c r="J431" s="5">
        <v>26</v>
      </c>
      <c r="K4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31" s="4">
        <f>COUNTIFS(Tabela1[Paciente],Tabela1[[#This Row],[Paciente]],Tabela1[Código_Terapia],Tabela1[[#This Row],[Código_Terapia]])</f>
        <v>2</v>
      </c>
      <c r="M431" s="4">
        <f>Tabela1[[#This Row],[Sessões Autrizadas]]-Tabela1[[#This Row],[Solicitado]]</f>
        <v>-6</v>
      </c>
    </row>
    <row r="432" spans="1:13" hidden="1" x14ac:dyDescent="0.3">
      <c r="A432" s="4">
        <f>INDEX(Tabela2[Id],MATCH(Tabela1[[#This Row],[Carteirinha]],Tabela2[Cart],0))</f>
        <v>4261</v>
      </c>
      <c r="B432" s="5" t="s">
        <v>1430</v>
      </c>
      <c r="C432" s="5" t="s">
        <v>1429</v>
      </c>
      <c r="D432" s="5">
        <v>60481200</v>
      </c>
      <c r="E432" s="6">
        <v>45716</v>
      </c>
      <c r="F432" s="5">
        <v>947811848</v>
      </c>
      <c r="G432" s="6">
        <v>45776</v>
      </c>
      <c r="H432" s="5">
        <v>2250005170</v>
      </c>
      <c r="I432" s="5">
        <v>48</v>
      </c>
      <c r="J432" s="5">
        <v>48</v>
      </c>
      <c r="K4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32" s="4">
        <f>COUNTIFS(Tabela1[Paciente],Tabela1[[#This Row],[Paciente]],Tabela1[Código_Terapia],Tabela1[[#This Row],[Código_Terapia]])</f>
        <v>1</v>
      </c>
      <c r="M432" s="4">
        <f>Tabela1[[#This Row],[Sessões Autrizadas]]-Tabela1[[#This Row],[Solicitado]]</f>
        <v>0</v>
      </c>
    </row>
    <row r="433" spans="1:13" hidden="1" x14ac:dyDescent="0.3">
      <c r="A433" s="4">
        <f>INDEX(Tabela2[Id],MATCH(Tabela1[[#This Row],[Carteirinha]],Tabela2[Cart],0))</f>
        <v>4261</v>
      </c>
      <c r="B433" s="5" t="s">
        <v>1430</v>
      </c>
      <c r="C433" s="5" t="s">
        <v>1429</v>
      </c>
      <c r="D433" s="5">
        <v>57129898</v>
      </c>
      <c r="E433" s="6">
        <v>45588</v>
      </c>
      <c r="F433" s="5">
        <v>944718242</v>
      </c>
      <c r="G433" s="6">
        <v>46368</v>
      </c>
      <c r="H433" s="5">
        <v>50001213</v>
      </c>
      <c r="I433" s="5">
        <v>32</v>
      </c>
      <c r="J433" s="5">
        <v>20</v>
      </c>
      <c r="K4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33" s="4">
        <f>COUNTIFS(Tabela1[Paciente],Tabela1[[#This Row],[Paciente]],Tabela1[Código_Terapia],Tabela1[[#This Row],[Código_Terapia]])</f>
        <v>2</v>
      </c>
      <c r="M433" s="4">
        <f>Tabela1[[#This Row],[Sessões Autrizadas]]-Tabela1[[#This Row],[Solicitado]]</f>
        <v>-12</v>
      </c>
    </row>
    <row r="434" spans="1:13" hidden="1" x14ac:dyDescent="0.3">
      <c r="A434" s="4">
        <f>INDEX(Tabela2[Id],MATCH(Tabela1[[#This Row],[Carteirinha]],Tabela2[Cart],0))</f>
        <v>4261</v>
      </c>
      <c r="B434" s="5" t="s">
        <v>1430</v>
      </c>
      <c r="C434" s="5" t="s">
        <v>1429</v>
      </c>
      <c r="D434" s="5">
        <v>57129897</v>
      </c>
      <c r="E434" s="6">
        <v>45582</v>
      </c>
      <c r="F434" s="5">
        <v>944718241</v>
      </c>
      <c r="G434" s="6">
        <v>47022</v>
      </c>
      <c r="H434" s="5">
        <v>50000012</v>
      </c>
      <c r="I434" s="5">
        <v>32</v>
      </c>
      <c r="J434" s="5">
        <v>7</v>
      </c>
      <c r="K4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34" s="4">
        <f>COUNTIFS(Tabela1[Paciente],Tabela1[[#This Row],[Paciente]],Tabela1[Código_Terapia],Tabela1[[#This Row],[Código_Terapia]])</f>
        <v>2</v>
      </c>
      <c r="M434" s="4">
        <f>Tabela1[[#This Row],[Sessões Autrizadas]]-Tabela1[[#This Row],[Solicitado]]</f>
        <v>-25</v>
      </c>
    </row>
    <row r="435" spans="1:13" hidden="1" x14ac:dyDescent="0.3">
      <c r="A435" s="4">
        <f>INDEX(Tabela2[Id],MATCH(Tabela1[[#This Row],[Carteirinha]],Tabela2[Cart],0))</f>
        <v>3846</v>
      </c>
      <c r="B435" s="5" t="s">
        <v>529</v>
      </c>
      <c r="C435" s="5" t="s">
        <v>530</v>
      </c>
      <c r="D435" s="5">
        <v>58861012</v>
      </c>
      <c r="E435" s="6">
        <v>45660</v>
      </c>
      <c r="F435" s="5">
        <v>946311037</v>
      </c>
      <c r="G435" s="6">
        <v>46920</v>
      </c>
      <c r="H435" s="5">
        <v>2250005278</v>
      </c>
      <c r="I435" s="5">
        <v>32</v>
      </c>
      <c r="J435" s="5">
        <v>12</v>
      </c>
      <c r="K4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35" s="4">
        <f>COUNTIFS(Tabela1[Paciente],Tabela1[[#This Row],[Paciente]],Tabela1[Código_Terapia],Tabela1[[#This Row],[Código_Terapia]])</f>
        <v>2</v>
      </c>
      <c r="M435" s="4">
        <f>Tabela1[[#This Row],[Sessões Autrizadas]]-Tabela1[[#This Row],[Solicitado]]</f>
        <v>-20</v>
      </c>
    </row>
    <row r="436" spans="1:13" hidden="1" x14ac:dyDescent="0.3">
      <c r="A436" s="4">
        <f>INDEX(Tabela2[Id],MATCH(Tabela1[[#This Row],[Carteirinha]],Tabela2[Cart],0))</f>
        <v>3846</v>
      </c>
      <c r="B436" s="5" t="s">
        <v>529</v>
      </c>
      <c r="C436" s="5" t="s">
        <v>530</v>
      </c>
      <c r="D436" s="5">
        <v>56672968</v>
      </c>
      <c r="E436" s="6">
        <v>45566</v>
      </c>
      <c r="F436" s="5">
        <v>944294975</v>
      </c>
      <c r="G436" s="6">
        <v>46406</v>
      </c>
      <c r="H436" s="5">
        <v>2250005278</v>
      </c>
      <c r="I436" s="5">
        <v>30</v>
      </c>
      <c r="J436" s="5">
        <v>17</v>
      </c>
      <c r="K4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436" s="4">
        <f>COUNTIFS(Tabela1[Paciente],Tabela1[[#This Row],[Paciente]],Tabela1[Código_Terapia],Tabela1[[#This Row],[Código_Terapia]])</f>
        <v>2</v>
      </c>
      <c r="M436" s="4">
        <f>Tabela1[[#This Row],[Sessões Autrizadas]]-Tabela1[[#This Row],[Solicitado]]</f>
        <v>-13</v>
      </c>
    </row>
    <row r="437" spans="1:13" hidden="1" x14ac:dyDescent="0.3">
      <c r="A437" s="4">
        <f>INDEX(Tabela2[Id],MATCH(Tabela1[[#This Row],[Carteirinha]],Tabela2[Cart],0))</f>
        <v>3808</v>
      </c>
      <c r="B437" s="5" t="s">
        <v>544</v>
      </c>
      <c r="C437" s="5" t="s">
        <v>545</v>
      </c>
      <c r="D437" s="5">
        <v>59358300</v>
      </c>
      <c r="E437" s="6">
        <v>45678</v>
      </c>
      <c r="F437" s="5">
        <v>946771241</v>
      </c>
      <c r="G437" s="6">
        <v>46398</v>
      </c>
      <c r="H437" s="5">
        <v>2250005103</v>
      </c>
      <c r="I437" s="5">
        <v>64</v>
      </c>
      <c r="J437" s="5">
        <v>53</v>
      </c>
      <c r="K4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37" s="4">
        <f>COUNTIFS(Tabela1[Paciente],Tabela1[[#This Row],[Paciente]],Tabela1[Código_Terapia],Tabela1[[#This Row],[Código_Terapia]])</f>
        <v>1</v>
      </c>
      <c r="M437" s="4">
        <f>Tabela1[[#This Row],[Sessões Autrizadas]]-Tabela1[[#This Row],[Solicitado]]</f>
        <v>-11</v>
      </c>
    </row>
    <row r="438" spans="1:13" hidden="1" x14ac:dyDescent="0.3">
      <c r="A438" s="4">
        <f>INDEX(Tabela2[Id],MATCH(Tabela1[[#This Row],[Carteirinha]],Tabela2[Cart],0))</f>
        <v>4059</v>
      </c>
      <c r="B438" s="5" t="s">
        <v>533</v>
      </c>
      <c r="C438" s="5" t="s">
        <v>534</v>
      </c>
      <c r="D438" s="5">
        <v>57605954</v>
      </c>
      <c r="E438" s="6">
        <v>45608</v>
      </c>
      <c r="F438" s="5">
        <v>945155738</v>
      </c>
      <c r="G438" s="6">
        <v>47108</v>
      </c>
      <c r="H438" s="5">
        <v>2250005278</v>
      </c>
      <c r="I438" s="5">
        <v>32</v>
      </c>
      <c r="J438" s="5">
        <v>4</v>
      </c>
      <c r="K4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38" s="4">
        <f>COUNTIFS(Tabela1[Paciente],Tabela1[[#This Row],[Paciente]],Tabela1[Código_Terapia],Tabela1[[#This Row],[Código_Terapia]])</f>
        <v>1</v>
      </c>
      <c r="M438" s="4">
        <f>Tabela1[[#This Row],[Sessões Autrizadas]]-Tabela1[[#This Row],[Solicitado]]</f>
        <v>-28</v>
      </c>
    </row>
    <row r="439" spans="1:13" hidden="1" x14ac:dyDescent="0.3">
      <c r="A439" s="4">
        <f>INDEX(Tabela2[Id],MATCH(Tabela1[[#This Row],[Carteirinha]],Tabela2[Cart],0))</f>
        <v>4059</v>
      </c>
      <c r="B439" s="5" t="s">
        <v>533</v>
      </c>
      <c r="C439" s="5" t="s">
        <v>534</v>
      </c>
      <c r="D439" s="5">
        <v>57605952</v>
      </c>
      <c r="E439" s="6">
        <v>45608</v>
      </c>
      <c r="F439" s="5">
        <v>945155737</v>
      </c>
      <c r="G439" s="6">
        <v>46748</v>
      </c>
      <c r="H439" s="5">
        <v>2250005111</v>
      </c>
      <c r="I439" s="5">
        <v>32</v>
      </c>
      <c r="J439" s="5">
        <v>14</v>
      </c>
      <c r="K4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39" s="4">
        <f>COUNTIFS(Tabela1[Paciente],Tabela1[[#This Row],[Paciente]],Tabela1[Código_Terapia],Tabela1[[#This Row],[Código_Terapia]])</f>
        <v>1</v>
      </c>
      <c r="M439" s="4">
        <f>Tabela1[[#This Row],[Sessões Autrizadas]]-Tabela1[[#This Row],[Solicitado]]</f>
        <v>-18</v>
      </c>
    </row>
    <row r="440" spans="1:13" hidden="1" x14ac:dyDescent="0.3">
      <c r="A440" s="4">
        <f>INDEX(Tabela2[Id],MATCH(Tabela1[[#This Row],[Carteirinha]],Tabela2[Cart],0))</f>
        <v>4059</v>
      </c>
      <c r="B440" s="5" t="s">
        <v>533</v>
      </c>
      <c r="C440" s="5" t="s">
        <v>534</v>
      </c>
      <c r="D440" s="5">
        <v>55926874</v>
      </c>
      <c r="E440" s="6">
        <v>45579</v>
      </c>
      <c r="F440" s="5">
        <v>943606230</v>
      </c>
      <c r="G440" s="6">
        <v>45879</v>
      </c>
      <c r="H440" s="5">
        <v>2250005189</v>
      </c>
      <c r="I440" s="5">
        <v>20</v>
      </c>
      <c r="J440" s="5">
        <v>16</v>
      </c>
      <c r="K4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440" s="4">
        <f>COUNTIFS(Tabela1[Paciente],Tabela1[[#This Row],[Paciente]],Tabela1[Código_Terapia],Tabela1[[#This Row],[Código_Terapia]])</f>
        <v>2</v>
      </c>
      <c r="M440" s="4">
        <f>Tabela1[[#This Row],[Sessões Autrizadas]]-Tabela1[[#This Row],[Solicitado]]</f>
        <v>-4</v>
      </c>
    </row>
    <row r="441" spans="1:13" hidden="1" x14ac:dyDescent="0.3">
      <c r="A441" s="4">
        <f>INDEX(Tabela2[Id],MATCH(Tabela1[[#This Row],[Carteirinha]],Tabela2[Cart],0))</f>
        <v>3423</v>
      </c>
      <c r="B441" s="5" t="s">
        <v>1331</v>
      </c>
      <c r="C441" s="5" t="s">
        <v>1330</v>
      </c>
      <c r="D441" s="5">
        <v>60370975</v>
      </c>
      <c r="E441" s="6">
        <v>45713</v>
      </c>
      <c r="F441" s="5">
        <v>947710054</v>
      </c>
      <c r="G441" s="6">
        <v>46013</v>
      </c>
      <c r="H441" s="5">
        <v>2250005189</v>
      </c>
      <c r="I441" s="5">
        <v>32</v>
      </c>
      <c r="J441" s="5">
        <v>28</v>
      </c>
      <c r="K4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41" s="4">
        <f>COUNTIFS(Tabela1[Paciente],Tabela1[[#This Row],[Paciente]],Tabela1[Código_Terapia],Tabela1[[#This Row],[Código_Terapia]])</f>
        <v>2</v>
      </c>
      <c r="M441" s="4">
        <f>Tabela1[[#This Row],[Sessões Autrizadas]]-Tabela1[[#This Row],[Solicitado]]</f>
        <v>-4</v>
      </c>
    </row>
    <row r="442" spans="1:13" hidden="1" x14ac:dyDescent="0.3">
      <c r="A442" s="4">
        <f>INDEX(Tabela2[Id],MATCH(Tabela1[[#This Row],[Carteirinha]],Tabela2[Cart],0))</f>
        <v>3423</v>
      </c>
      <c r="B442" s="5" t="s">
        <v>1331</v>
      </c>
      <c r="C442" s="5" t="s">
        <v>1330</v>
      </c>
      <c r="D442" s="5">
        <v>60370974</v>
      </c>
      <c r="E442" s="6">
        <v>45713</v>
      </c>
      <c r="F442" s="5">
        <v>947710053</v>
      </c>
      <c r="G442" s="6">
        <v>46253</v>
      </c>
      <c r="H442" s="5">
        <v>2250005103</v>
      </c>
      <c r="I442" s="5">
        <v>128</v>
      </c>
      <c r="J442" s="5">
        <v>115</v>
      </c>
      <c r="K4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442" s="4">
        <f>COUNTIFS(Tabela1[Paciente],Tabela1[[#This Row],[Paciente]],Tabela1[Código_Terapia],Tabela1[[#This Row],[Código_Terapia]])</f>
        <v>2</v>
      </c>
      <c r="M442" s="4">
        <f>Tabela1[[#This Row],[Sessões Autrizadas]]-Tabela1[[#This Row],[Solicitado]]</f>
        <v>-13</v>
      </c>
    </row>
    <row r="443" spans="1:13" hidden="1" x14ac:dyDescent="0.3">
      <c r="A443" s="4">
        <f>INDEX(Tabela2[Id],MATCH(Tabela1[[#This Row],[Carteirinha]],Tabela2[Cart],0))</f>
        <v>3423</v>
      </c>
      <c r="B443" s="5" t="s">
        <v>1331</v>
      </c>
      <c r="C443" s="5" t="s">
        <v>1330</v>
      </c>
      <c r="D443" s="5">
        <v>60370973</v>
      </c>
      <c r="E443" s="6">
        <v>45713</v>
      </c>
      <c r="F443" s="5">
        <v>947710052</v>
      </c>
      <c r="G443" s="6">
        <v>45953</v>
      </c>
      <c r="H443" s="5">
        <v>50000012</v>
      </c>
      <c r="I443" s="5">
        <v>32</v>
      </c>
      <c r="J443" s="5">
        <v>29</v>
      </c>
      <c r="K4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43" s="4">
        <f>COUNTIFS(Tabela1[Paciente],Tabela1[[#This Row],[Paciente]],Tabela1[Código_Terapia],Tabela1[[#This Row],[Código_Terapia]])</f>
        <v>1</v>
      </c>
      <c r="M443" s="4">
        <f>Tabela1[[#This Row],[Sessões Autrizadas]]-Tabela1[[#This Row],[Solicitado]]</f>
        <v>-3</v>
      </c>
    </row>
    <row r="444" spans="1:13" hidden="1" x14ac:dyDescent="0.3">
      <c r="A444" s="4">
        <f>INDEX(Tabela2[Id],MATCH(Tabela1[[#This Row],[Carteirinha]],Tabela2[Cart],0))</f>
        <v>3423</v>
      </c>
      <c r="B444" s="5" t="s">
        <v>1331</v>
      </c>
      <c r="C444" s="5" t="s">
        <v>1330</v>
      </c>
      <c r="D444" s="5">
        <v>60370972</v>
      </c>
      <c r="E444" s="6">
        <v>45713</v>
      </c>
      <c r="F444" s="5">
        <v>947710051</v>
      </c>
      <c r="G444" s="6">
        <v>45893</v>
      </c>
      <c r="H444" s="5">
        <v>50001213</v>
      </c>
      <c r="I444" s="5">
        <v>32</v>
      </c>
      <c r="J444" s="5">
        <v>30</v>
      </c>
      <c r="K4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44" s="4">
        <f>COUNTIFS(Tabela1[Paciente],Tabela1[[#This Row],[Paciente]],Tabela1[Código_Terapia],Tabela1[[#This Row],[Código_Terapia]])</f>
        <v>1</v>
      </c>
      <c r="M444" s="4">
        <f>Tabela1[[#This Row],[Sessões Autrizadas]]-Tabela1[[#This Row],[Solicitado]]</f>
        <v>-2</v>
      </c>
    </row>
    <row r="445" spans="1:13" hidden="1" x14ac:dyDescent="0.3">
      <c r="A445" s="4">
        <f>INDEX(Tabela2[Id],MATCH(Tabela1[[#This Row],[Carteirinha]],Tabela2[Cart],0))</f>
        <v>3423</v>
      </c>
      <c r="B445" s="5" t="s">
        <v>1331</v>
      </c>
      <c r="C445" s="5" t="s">
        <v>1330</v>
      </c>
      <c r="D445" s="5">
        <v>60370969</v>
      </c>
      <c r="E445" s="6">
        <v>45713</v>
      </c>
      <c r="F445" s="5">
        <v>947710049</v>
      </c>
      <c r="G445" s="6">
        <v>46013</v>
      </c>
      <c r="H445" s="5">
        <v>2250005170</v>
      </c>
      <c r="I445" s="5">
        <v>32</v>
      </c>
      <c r="J445" s="5">
        <v>28</v>
      </c>
      <c r="K4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45" s="4">
        <f>COUNTIFS(Tabela1[Paciente],Tabela1[[#This Row],[Paciente]],Tabela1[Código_Terapia],Tabela1[[#This Row],[Código_Terapia]])</f>
        <v>2</v>
      </c>
      <c r="M445" s="4">
        <f>Tabela1[[#This Row],[Sessões Autrizadas]]-Tabela1[[#This Row],[Solicitado]]</f>
        <v>-4</v>
      </c>
    </row>
    <row r="446" spans="1:13" hidden="1" x14ac:dyDescent="0.3">
      <c r="A446" s="4">
        <f>INDEX(Tabela2[Id],MATCH(Tabela1[[#This Row],[Carteirinha]],Tabela2[Cart],0))</f>
        <v>3423</v>
      </c>
      <c r="B446" s="5" t="s">
        <v>1331</v>
      </c>
      <c r="C446" s="5" t="s">
        <v>1330</v>
      </c>
      <c r="D446" s="5">
        <v>56309101</v>
      </c>
      <c r="E446" s="6">
        <v>45552</v>
      </c>
      <c r="F446" s="5">
        <v>943958505</v>
      </c>
      <c r="G446" s="6">
        <v>46812</v>
      </c>
      <c r="H446" s="5">
        <v>2250005189</v>
      </c>
      <c r="I446" s="5">
        <v>45</v>
      </c>
      <c r="J446" s="5">
        <v>27</v>
      </c>
      <c r="K4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446" s="4">
        <f>COUNTIFS(Tabela1[Paciente],Tabela1[[#This Row],[Paciente]],Tabela1[Código_Terapia],Tabela1[[#This Row],[Código_Terapia]])</f>
        <v>2</v>
      </c>
      <c r="M446" s="4">
        <f>Tabela1[[#This Row],[Sessões Autrizadas]]-Tabela1[[#This Row],[Solicitado]]</f>
        <v>-18</v>
      </c>
    </row>
    <row r="447" spans="1:13" hidden="1" x14ac:dyDescent="0.3">
      <c r="A447" s="4">
        <f>INDEX(Tabela2[Id],MATCH(Tabela1[[#This Row],[Carteirinha]],Tabela2[Cart],0))</f>
        <v>3423</v>
      </c>
      <c r="B447" s="5" t="s">
        <v>1331</v>
      </c>
      <c r="C447" s="5" t="s">
        <v>1330</v>
      </c>
      <c r="D447" s="5">
        <v>56309100</v>
      </c>
      <c r="E447" s="6">
        <v>45552</v>
      </c>
      <c r="F447" s="5">
        <v>943958504</v>
      </c>
      <c r="G447" s="6">
        <v>47832</v>
      </c>
      <c r="H447" s="5">
        <v>2250005103</v>
      </c>
      <c r="I447" s="5">
        <v>75</v>
      </c>
      <c r="J447" s="5">
        <v>2</v>
      </c>
      <c r="K4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447" s="4">
        <f>COUNTIFS(Tabela1[Paciente],Tabela1[[#This Row],[Paciente]],Tabela1[Código_Terapia],Tabela1[[#This Row],[Código_Terapia]])</f>
        <v>2</v>
      </c>
      <c r="M447" s="4">
        <f>Tabela1[[#This Row],[Sessões Autrizadas]]-Tabela1[[#This Row],[Solicitado]]</f>
        <v>-73</v>
      </c>
    </row>
    <row r="448" spans="1:13" hidden="1" x14ac:dyDescent="0.3">
      <c r="A448" s="4">
        <f>INDEX(Tabela2[Id],MATCH(Tabela1[[#This Row],[Carteirinha]],Tabela2[Cart],0))</f>
        <v>3423</v>
      </c>
      <c r="B448" s="5" t="s">
        <v>1331</v>
      </c>
      <c r="C448" s="5" t="s">
        <v>1330</v>
      </c>
      <c r="D448" s="5">
        <v>56309099</v>
      </c>
      <c r="E448" s="6">
        <v>45552</v>
      </c>
      <c r="F448" s="5">
        <v>943958503</v>
      </c>
      <c r="G448" s="6">
        <v>46872</v>
      </c>
      <c r="H448" s="5">
        <v>2250005170</v>
      </c>
      <c r="I448" s="5">
        <v>30</v>
      </c>
      <c r="J448" s="5">
        <v>9</v>
      </c>
      <c r="K4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448" s="4">
        <f>COUNTIFS(Tabela1[Paciente],Tabela1[[#This Row],[Paciente]],Tabela1[Código_Terapia],Tabela1[[#This Row],[Código_Terapia]])</f>
        <v>2</v>
      </c>
      <c r="M448" s="4">
        <f>Tabela1[[#This Row],[Sessões Autrizadas]]-Tabela1[[#This Row],[Solicitado]]</f>
        <v>-21</v>
      </c>
    </row>
    <row r="449" spans="1:13" hidden="1" x14ac:dyDescent="0.3">
      <c r="A449" s="4">
        <f>INDEX(Tabela2[Id],MATCH(Tabela1[[#This Row],[Carteirinha]],Tabela2[Cart],0))</f>
        <v>2852</v>
      </c>
      <c r="B449" s="5" t="s">
        <v>1416</v>
      </c>
      <c r="C449" s="5" t="s">
        <v>1415</v>
      </c>
      <c r="D449" s="5">
        <v>61053876</v>
      </c>
      <c r="E449" s="6">
        <v>45741</v>
      </c>
      <c r="F449" s="5">
        <v>948341531</v>
      </c>
      <c r="G449" s="6">
        <v>45861</v>
      </c>
      <c r="H449" s="5">
        <v>2250005103</v>
      </c>
      <c r="I449" s="5">
        <v>32</v>
      </c>
      <c r="J449" s="5">
        <v>31</v>
      </c>
      <c r="K4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49" s="4">
        <f>COUNTIFS(Tabela1[Paciente],Tabela1[[#This Row],[Paciente]],Tabela1[Código_Terapia],Tabela1[[#This Row],[Código_Terapia]])</f>
        <v>2</v>
      </c>
      <c r="M449" s="4">
        <f>Tabela1[[#This Row],[Sessões Autrizadas]]-Tabela1[[#This Row],[Solicitado]]</f>
        <v>-1</v>
      </c>
    </row>
    <row r="450" spans="1:13" hidden="1" x14ac:dyDescent="0.3">
      <c r="A450" s="4">
        <f>INDEX(Tabela2[Id],MATCH(Tabela1[[#This Row],[Carteirinha]],Tabela2[Cart],0))</f>
        <v>2852</v>
      </c>
      <c r="B450" s="5" t="s">
        <v>1416</v>
      </c>
      <c r="C450" s="5" t="s">
        <v>1415</v>
      </c>
      <c r="D450" s="5">
        <v>61053872</v>
      </c>
      <c r="E450" s="6">
        <v>45741</v>
      </c>
      <c r="F450" s="5">
        <v>948341530</v>
      </c>
      <c r="G450" s="6">
        <v>45861</v>
      </c>
      <c r="H450" s="5">
        <v>2250005170</v>
      </c>
      <c r="I450" s="5">
        <v>16</v>
      </c>
      <c r="J450" s="5">
        <v>15</v>
      </c>
      <c r="K4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50" s="4">
        <f>COUNTIFS(Tabela1[Paciente],Tabela1[[#This Row],[Paciente]],Tabela1[Código_Terapia],Tabela1[[#This Row],[Código_Terapia]])</f>
        <v>1</v>
      </c>
      <c r="M450" s="4">
        <f>Tabela1[[#This Row],[Sessões Autrizadas]]-Tabela1[[#This Row],[Solicitado]]</f>
        <v>-1</v>
      </c>
    </row>
    <row r="451" spans="1:13" hidden="1" x14ac:dyDescent="0.3">
      <c r="A451" s="4">
        <f>INDEX(Tabela2[Id],MATCH(Tabela1[[#This Row],[Carteirinha]],Tabela2[Cart],0))</f>
        <v>2852</v>
      </c>
      <c r="B451" s="5" t="s">
        <v>1416</v>
      </c>
      <c r="C451" s="5" t="s">
        <v>1415</v>
      </c>
      <c r="D451" s="5">
        <v>56918752</v>
      </c>
      <c r="E451" s="6">
        <v>45574</v>
      </c>
      <c r="F451" s="5">
        <v>944522417</v>
      </c>
      <c r="G451" s="6">
        <v>47074</v>
      </c>
      <c r="H451" s="5">
        <v>2250005103</v>
      </c>
      <c r="I451" s="5">
        <v>40</v>
      </c>
      <c r="J451" s="5">
        <v>4</v>
      </c>
      <c r="K4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451" s="4">
        <f>COUNTIFS(Tabela1[Paciente],Tabela1[[#This Row],[Paciente]],Tabela1[Código_Terapia],Tabela1[[#This Row],[Código_Terapia]])</f>
        <v>2</v>
      </c>
      <c r="M451" s="4">
        <f>Tabela1[[#This Row],[Sessões Autrizadas]]-Tabela1[[#This Row],[Solicitado]]</f>
        <v>-36</v>
      </c>
    </row>
    <row r="452" spans="1:13" hidden="1" x14ac:dyDescent="0.3">
      <c r="A452" s="4">
        <f>INDEX(Tabela2[Id],MATCH(Tabela1[[#This Row],[Carteirinha]],Tabela2[Cart],0))</f>
        <v>4204</v>
      </c>
      <c r="B452" s="5" t="s">
        <v>500</v>
      </c>
      <c r="C452" s="5" t="s">
        <v>501</v>
      </c>
      <c r="D452" s="5">
        <v>59380810</v>
      </c>
      <c r="E452" s="6">
        <v>45679</v>
      </c>
      <c r="F452" s="5">
        <v>946792065</v>
      </c>
      <c r="G452" s="6">
        <v>46099</v>
      </c>
      <c r="H452" s="5">
        <v>2250005103</v>
      </c>
      <c r="I452" s="5">
        <v>32</v>
      </c>
      <c r="J452" s="5">
        <v>26</v>
      </c>
      <c r="K4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52" s="4">
        <f>COUNTIFS(Tabela1[Paciente],Tabela1[[#This Row],[Paciente]],Tabela1[Código_Terapia],Tabela1[[#This Row],[Código_Terapia]])</f>
        <v>2</v>
      </c>
      <c r="M452" s="4">
        <f>Tabela1[[#This Row],[Sessões Autrizadas]]-Tabela1[[#This Row],[Solicitado]]</f>
        <v>-6</v>
      </c>
    </row>
    <row r="453" spans="1:13" hidden="1" x14ac:dyDescent="0.3">
      <c r="A453" s="4">
        <f>INDEX(Tabela2[Id],MATCH(Tabela1[[#This Row],[Carteirinha]],Tabela2[Cart],0))</f>
        <v>4204</v>
      </c>
      <c r="B453" s="5" t="s">
        <v>500</v>
      </c>
      <c r="C453" s="5" t="s">
        <v>501</v>
      </c>
      <c r="D453" s="5">
        <v>55874545</v>
      </c>
      <c r="E453" s="6">
        <v>45535</v>
      </c>
      <c r="F453" s="5">
        <v>943558177</v>
      </c>
      <c r="G453" s="6">
        <v>46315</v>
      </c>
      <c r="H453" s="5">
        <v>2250005103</v>
      </c>
      <c r="I453" s="5">
        <v>30</v>
      </c>
      <c r="J453" s="5">
        <v>18</v>
      </c>
      <c r="K4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453" s="4">
        <f>COUNTIFS(Tabela1[Paciente],Tabela1[[#This Row],[Paciente]],Tabela1[Código_Terapia],Tabela1[[#This Row],[Código_Terapia]])</f>
        <v>2</v>
      </c>
      <c r="M453" s="4">
        <f>Tabela1[[#This Row],[Sessões Autrizadas]]-Tabela1[[#This Row],[Solicitado]]</f>
        <v>-12</v>
      </c>
    </row>
    <row r="454" spans="1:13" hidden="1" x14ac:dyDescent="0.3">
      <c r="A454" s="4">
        <f>INDEX(Tabela2[Id],MATCH(Tabela1[[#This Row],[Carteirinha]],Tabela2[Cart],0))</f>
        <v>1821</v>
      </c>
      <c r="B454" s="5" t="s">
        <v>439</v>
      </c>
      <c r="C454" s="5" t="s">
        <v>440</v>
      </c>
      <c r="D454" s="5">
        <v>58710905</v>
      </c>
      <c r="E454" s="6">
        <v>45645</v>
      </c>
      <c r="F454" s="5">
        <v>946175595</v>
      </c>
      <c r="G454" s="6">
        <v>46485</v>
      </c>
      <c r="H454" s="5">
        <v>2250005103</v>
      </c>
      <c r="I454" s="5">
        <v>32</v>
      </c>
      <c r="J454" s="5">
        <v>15</v>
      </c>
      <c r="K4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54" s="4">
        <f>COUNTIFS(Tabela1[Paciente],Tabela1[[#This Row],[Paciente]],Tabela1[Código_Terapia],Tabela1[[#This Row],[Código_Terapia]])</f>
        <v>2</v>
      </c>
      <c r="M454" s="4">
        <f>Tabela1[[#This Row],[Sessões Autrizadas]]-Tabela1[[#This Row],[Solicitado]]</f>
        <v>-17</v>
      </c>
    </row>
    <row r="455" spans="1:13" hidden="1" x14ac:dyDescent="0.3">
      <c r="A455" s="4">
        <f>INDEX(Tabela2[Id],MATCH(Tabela1[[#This Row],[Carteirinha]],Tabela2[Cart],0))</f>
        <v>1821</v>
      </c>
      <c r="B455" s="5" t="s">
        <v>439</v>
      </c>
      <c r="C455" s="5" t="s">
        <v>440</v>
      </c>
      <c r="D455" s="5">
        <v>58710904</v>
      </c>
      <c r="E455" s="6">
        <v>45645</v>
      </c>
      <c r="F455" s="5">
        <v>946175594</v>
      </c>
      <c r="G455" s="6">
        <v>46125</v>
      </c>
      <c r="H455" s="5">
        <v>2250005278</v>
      </c>
      <c r="I455" s="5">
        <v>16</v>
      </c>
      <c r="J455" s="5">
        <v>9</v>
      </c>
      <c r="K4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55" s="4">
        <f>COUNTIFS(Tabela1[Paciente],Tabela1[[#This Row],[Paciente]],Tabela1[Código_Terapia],Tabela1[[#This Row],[Código_Terapia]])</f>
        <v>2</v>
      </c>
      <c r="M455" s="4">
        <f>Tabela1[[#This Row],[Sessões Autrizadas]]-Tabela1[[#This Row],[Solicitado]]</f>
        <v>-7</v>
      </c>
    </row>
    <row r="456" spans="1:13" hidden="1" x14ac:dyDescent="0.3">
      <c r="A456" s="4">
        <f>INDEX(Tabela2[Id],MATCH(Tabela1[[#This Row],[Carteirinha]],Tabela2[Cart],0))</f>
        <v>1821</v>
      </c>
      <c r="B456" s="5" t="s">
        <v>439</v>
      </c>
      <c r="C456" s="5" t="s">
        <v>440</v>
      </c>
      <c r="D456" s="5">
        <v>58710903</v>
      </c>
      <c r="E456" s="6">
        <v>45645</v>
      </c>
      <c r="F456" s="5">
        <v>946175593</v>
      </c>
      <c r="G456" s="6">
        <v>46125</v>
      </c>
      <c r="H456" s="5">
        <v>50000012</v>
      </c>
      <c r="I456" s="5">
        <v>16</v>
      </c>
      <c r="J456" s="5">
        <v>9</v>
      </c>
      <c r="K4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56" s="4">
        <f>COUNTIFS(Tabela1[Paciente],Tabela1[[#This Row],[Paciente]],Tabela1[Código_Terapia],Tabela1[[#This Row],[Código_Terapia]])</f>
        <v>1</v>
      </c>
      <c r="M456" s="4">
        <f>Tabela1[[#This Row],[Sessões Autrizadas]]-Tabela1[[#This Row],[Solicitado]]</f>
        <v>-7</v>
      </c>
    </row>
    <row r="457" spans="1:13" hidden="1" x14ac:dyDescent="0.3">
      <c r="A457" s="4">
        <f>INDEX(Tabela2[Id],MATCH(Tabela1[[#This Row],[Carteirinha]],Tabela2[Cart],0))</f>
        <v>1821</v>
      </c>
      <c r="B457" s="5" t="s">
        <v>439</v>
      </c>
      <c r="C457" s="5" t="s">
        <v>440</v>
      </c>
      <c r="D457" s="5">
        <v>57376424</v>
      </c>
      <c r="E457" s="6">
        <v>45594</v>
      </c>
      <c r="F457" s="5">
        <v>944946290</v>
      </c>
      <c r="G457" s="6">
        <v>46374</v>
      </c>
      <c r="H457" s="5">
        <v>2250005103</v>
      </c>
      <c r="I457" s="5">
        <v>48</v>
      </c>
      <c r="J457" s="5">
        <v>31</v>
      </c>
      <c r="K4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57" s="4">
        <f>COUNTIFS(Tabela1[Paciente],Tabela1[[#This Row],[Paciente]],Tabela1[Código_Terapia],Tabela1[[#This Row],[Código_Terapia]])</f>
        <v>2</v>
      </c>
      <c r="M457" s="4">
        <f>Tabela1[[#This Row],[Sessões Autrizadas]]-Tabela1[[#This Row],[Solicitado]]</f>
        <v>-17</v>
      </c>
    </row>
    <row r="458" spans="1:13" hidden="1" x14ac:dyDescent="0.3">
      <c r="A458" s="4">
        <f>INDEX(Tabela2[Id],MATCH(Tabela1[[#This Row],[Carteirinha]],Tabela2[Cart],0))</f>
        <v>1821</v>
      </c>
      <c r="B458" s="5" t="s">
        <v>439</v>
      </c>
      <c r="C458" s="5" t="s">
        <v>440</v>
      </c>
      <c r="D458" s="5">
        <v>57376422</v>
      </c>
      <c r="E458" s="6">
        <v>45594</v>
      </c>
      <c r="F458" s="5">
        <v>944946288</v>
      </c>
      <c r="G458" s="6">
        <v>45894</v>
      </c>
      <c r="H458" s="5">
        <v>2250005278</v>
      </c>
      <c r="I458" s="5">
        <v>16</v>
      </c>
      <c r="J458" s="5">
        <v>12</v>
      </c>
      <c r="K4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58" s="4">
        <f>COUNTIFS(Tabela1[Paciente],Tabela1[[#This Row],[Paciente]],Tabela1[Código_Terapia],Tabela1[[#This Row],[Código_Terapia]])</f>
        <v>2</v>
      </c>
      <c r="M458" s="4">
        <f>Tabela1[[#This Row],[Sessões Autrizadas]]-Tabela1[[#This Row],[Solicitado]]</f>
        <v>-4</v>
      </c>
    </row>
    <row r="459" spans="1:13" hidden="1" x14ac:dyDescent="0.3">
      <c r="A459" s="4">
        <f>INDEX(Tabela2[Id],MATCH(Tabela1[[#This Row],[Carteirinha]],Tabela2[Cart],0))</f>
        <v>646</v>
      </c>
      <c r="B459" s="5" t="s">
        <v>327</v>
      </c>
      <c r="C459" s="5" t="s">
        <v>328</v>
      </c>
      <c r="D459" s="5">
        <v>59562721</v>
      </c>
      <c r="E459" s="6">
        <v>45684</v>
      </c>
      <c r="F459" s="5">
        <v>946960140</v>
      </c>
      <c r="G459" s="6">
        <v>46164</v>
      </c>
      <c r="H459" s="5">
        <v>2250005189</v>
      </c>
      <c r="I459" s="5">
        <v>64</v>
      </c>
      <c r="J459" s="5">
        <v>57</v>
      </c>
      <c r="K4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59" s="4">
        <f>COUNTIFS(Tabela1[Paciente],Tabela1[[#This Row],[Paciente]],Tabela1[Código_Terapia],Tabela1[[#This Row],[Código_Terapia]])</f>
        <v>2</v>
      </c>
      <c r="M459" s="4">
        <f>Tabela1[[#This Row],[Sessões Autrizadas]]-Tabela1[[#This Row],[Solicitado]]</f>
        <v>-7</v>
      </c>
    </row>
    <row r="460" spans="1:13" hidden="1" x14ac:dyDescent="0.3">
      <c r="A460" s="4">
        <f>INDEX(Tabela2[Id],MATCH(Tabela1[[#This Row],[Carteirinha]],Tabela2[Cart],0))</f>
        <v>646</v>
      </c>
      <c r="B460" s="5" t="s">
        <v>327</v>
      </c>
      <c r="C460" s="5" t="s">
        <v>328</v>
      </c>
      <c r="D460" s="5">
        <v>59562720</v>
      </c>
      <c r="E460" s="6">
        <v>45684</v>
      </c>
      <c r="F460" s="5">
        <v>946960139</v>
      </c>
      <c r="G460" s="6">
        <v>46224</v>
      </c>
      <c r="H460" s="5">
        <v>2250005103</v>
      </c>
      <c r="I460" s="5">
        <v>64</v>
      </c>
      <c r="J460" s="5">
        <v>40</v>
      </c>
      <c r="K4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60" s="4">
        <f>COUNTIFS(Tabela1[Paciente],Tabela1[[#This Row],[Paciente]],Tabela1[Código_Terapia],Tabela1[[#This Row],[Código_Terapia]])</f>
        <v>2</v>
      </c>
      <c r="M460" s="4">
        <f>Tabela1[[#This Row],[Sessões Autrizadas]]-Tabela1[[#This Row],[Solicitado]]</f>
        <v>-24</v>
      </c>
    </row>
    <row r="461" spans="1:13" hidden="1" x14ac:dyDescent="0.3">
      <c r="A461" s="4">
        <f>INDEX(Tabela2[Id],MATCH(Tabela1[[#This Row],[Carteirinha]],Tabela2[Cart],0))</f>
        <v>646</v>
      </c>
      <c r="B461" s="5" t="s">
        <v>327</v>
      </c>
      <c r="C461" s="5" t="s">
        <v>328</v>
      </c>
      <c r="D461" s="5">
        <v>59562719</v>
      </c>
      <c r="E461" s="6">
        <v>45684</v>
      </c>
      <c r="F461" s="5">
        <v>946960138</v>
      </c>
      <c r="G461" s="6">
        <v>46224</v>
      </c>
      <c r="H461" s="5">
        <v>2250005278</v>
      </c>
      <c r="I461" s="5">
        <v>64</v>
      </c>
      <c r="J461" s="5">
        <v>50</v>
      </c>
      <c r="K4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61" s="4">
        <f>COUNTIFS(Tabela1[Paciente],Tabela1[[#This Row],[Paciente]],Tabela1[Código_Terapia],Tabela1[[#This Row],[Código_Terapia]])</f>
        <v>1</v>
      </c>
      <c r="M461" s="4">
        <f>Tabela1[[#This Row],[Sessões Autrizadas]]-Tabela1[[#This Row],[Solicitado]]</f>
        <v>-14</v>
      </c>
    </row>
    <row r="462" spans="1:13" hidden="1" x14ac:dyDescent="0.3">
      <c r="A462" s="4">
        <f>INDEX(Tabela2[Id],MATCH(Tabela1[[#This Row],[Carteirinha]],Tabela2[Cart],0))</f>
        <v>646</v>
      </c>
      <c r="B462" s="5" t="s">
        <v>327</v>
      </c>
      <c r="C462" s="5" t="s">
        <v>328</v>
      </c>
      <c r="D462" s="5">
        <v>59562718</v>
      </c>
      <c r="E462" s="6">
        <v>45684</v>
      </c>
      <c r="F462" s="5">
        <v>946960137</v>
      </c>
      <c r="G462" s="6">
        <v>46224</v>
      </c>
      <c r="H462" s="5">
        <v>50001213</v>
      </c>
      <c r="I462" s="5">
        <v>32</v>
      </c>
      <c r="J462" s="5">
        <v>24</v>
      </c>
      <c r="K4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62" s="4">
        <f>COUNTIFS(Tabela1[Paciente],Tabela1[[#This Row],[Paciente]],Tabela1[Código_Terapia],Tabela1[[#This Row],[Código_Terapia]])</f>
        <v>1</v>
      </c>
      <c r="M462" s="4">
        <f>Tabela1[[#This Row],[Sessões Autrizadas]]-Tabela1[[#This Row],[Solicitado]]</f>
        <v>-8</v>
      </c>
    </row>
    <row r="463" spans="1:13" hidden="1" x14ac:dyDescent="0.3">
      <c r="A463" s="4">
        <f>INDEX(Tabela2[Id],MATCH(Tabela1[[#This Row],[Carteirinha]],Tabela2[Cart],0))</f>
        <v>646</v>
      </c>
      <c r="B463" s="5" t="s">
        <v>327</v>
      </c>
      <c r="C463" s="5" t="s">
        <v>328</v>
      </c>
      <c r="D463" s="5">
        <v>57444760</v>
      </c>
      <c r="E463" s="6">
        <v>45596</v>
      </c>
      <c r="F463" s="5">
        <v>945009983</v>
      </c>
      <c r="G463" s="6">
        <v>46136</v>
      </c>
      <c r="H463" s="5">
        <v>2250005189</v>
      </c>
      <c r="I463" s="5">
        <v>56</v>
      </c>
      <c r="J463" s="5">
        <v>45</v>
      </c>
      <c r="K4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3.5</v>
      </c>
      <c r="L463" s="4">
        <f>COUNTIFS(Tabela1[Paciente],Tabela1[[#This Row],[Paciente]],Tabela1[Código_Terapia],Tabela1[[#This Row],[Código_Terapia]])</f>
        <v>2</v>
      </c>
      <c r="M463" s="4">
        <f>Tabela1[[#This Row],[Sessões Autrizadas]]-Tabela1[[#This Row],[Solicitado]]</f>
        <v>-11</v>
      </c>
    </row>
    <row r="464" spans="1:13" hidden="1" x14ac:dyDescent="0.3">
      <c r="A464" s="4">
        <f>INDEX(Tabela2[Id],MATCH(Tabela1[[#This Row],[Carteirinha]],Tabela2[Cart],0))</f>
        <v>646</v>
      </c>
      <c r="B464" s="5" t="s">
        <v>327</v>
      </c>
      <c r="C464" s="5" t="s">
        <v>328</v>
      </c>
      <c r="D464" s="5">
        <v>57444759</v>
      </c>
      <c r="E464" s="6">
        <v>45596</v>
      </c>
      <c r="F464" s="5">
        <v>945009982</v>
      </c>
      <c r="G464" s="6">
        <v>46676</v>
      </c>
      <c r="H464" s="5">
        <v>2250005103</v>
      </c>
      <c r="I464" s="5">
        <v>56</v>
      </c>
      <c r="J464" s="5">
        <v>23</v>
      </c>
      <c r="K4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3.5</v>
      </c>
      <c r="L464" s="4">
        <f>COUNTIFS(Tabela1[Paciente],Tabela1[[#This Row],[Paciente]],Tabela1[Código_Terapia],Tabela1[[#This Row],[Código_Terapia]])</f>
        <v>2</v>
      </c>
      <c r="M464" s="4">
        <f>Tabela1[[#This Row],[Sessões Autrizadas]]-Tabela1[[#This Row],[Solicitado]]</f>
        <v>-33</v>
      </c>
    </row>
    <row r="465" spans="1:13" hidden="1" x14ac:dyDescent="0.3">
      <c r="A465" s="4">
        <f>INDEX(Tabela2[Id],MATCH(Tabela1[[#This Row],[Carteirinha]],Tabela2[Cart],0))</f>
        <v>4022</v>
      </c>
      <c r="B465" s="5" t="s">
        <v>463</v>
      </c>
      <c r="C465" s="5" t="s">
        <v>464</v>
      </c>
      <c r="D465" s="5">
        <v>58449371</v>
      </c>
      <c r="E465" s="6">
        <v>45635</v>
      </c>
      <c r="F465" s="5">
        <v>945934586</v>
      </c>
      <c r="G465" s="6">
        <v>47195</v>
      </c>
      <c r="H465" s="5">
        <v>2250005103</v>
      </c>
      <c r="I465" s="5">
        <v>48</v>
      </c>
      <c r="J465" s="5">
        <v>10</v>
      </c>
      <c r="K4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65" s="4">
        <f>COUNTIFS(Tabela1[Paciente],Tabela1[[#This Row],[Paciente]],Tabela1[Código_Terapia],Tabela1[[#This Row],[Código_Terapia]])</f>
        <v>2</v>
      </c>
      <c r="M465" s="4">
        <f>Tabela1[[#This Row],[Sessões Autrizadas]]-Tabela1[[#This Row],[Solicitado]]</f>
        <v>-38</v>
      </c>
    </row>
    <row r="466" spans="1:13" hidden="1" x14ac:dyDescent="0.3">
      <c r="A466" s="4">
        <f>INDEX(Tabela2[Id],MATCH(Tabela1[[#This Row],[Carteirinha]],Tabela2[Cart],0))</f>
        <v>4022</v>
      </c>
      <c r="B466" s="5" t="s">
        <v>463</v>
      </c>
      <c r="C466" s="5" t="s">
        <v>464</v>
      </c>
      <c r="D466" s="5">
        <v>58449370</v>
      </c>
      <c r="E466" s="6">
        <v>45635</v>
      </c>
      <c r="F466" s="5">
        <v>945934585</v>
      </c>
      <c r="G466" s="6">
        <v>46355</v>
      </c>
      <c r="H466" s="5">
        <v>2250005278</v>
      </c>
      <c r="I466" s="5">
        <v>16</v>
      </c>
      <c r="J466" s="5">
        <v>6</v>
      </c>
      <c r="K4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66" s="4">
        <f>COUNTIFS(Tabela1[Paciente],Tabela1[[#This Row],[Paciente]],Tabela1[Código_Terapia],Tabela1[[#This Row],[Código_Terapia]])</f>
        <v>2</v>
      </c>
      <c r="M466" s="4">
        <f>Tabela1[[#This Row],[Sessões Autrizadas]]-Tabela1[[#This Row],[Solicitado]]</f>
        <v>-10</v>
      </c>
    </row>
    <row r="467" spans="1:13" hidden="1" x14ac:dyDescent="0.3">
      <c r="A467" s="4">
        <f>INDEX(Tabela2[Id],MATCH(Tabela1[[#This Row],[Carteirinha]],Tabela2[Cart],0))</f>
        <v>4022</v>
      </c>
      <c r="B467" s="5" t="s">
        <v>463</v>
      </c>
      <c r="C467" s="5" t="s">
        <v>464</v>
      </c>
      <c r="D467" s="5">
        <v>58449369</v>
      </c>
      <c r="E467" s="6">
        <v>45635</v>
      </c>
      <c r="F467" s="5">
        <v>945934584</v>
      </c>
      <c r="G467" s="6">
        <v>46415</v>
      </c>
      <c r="H467" s="5">
        <v>50000012</v>
      </c>
      <c r="I467" s="5">
        <v>16</v>
      </c>
      <c r="J467" s="5">
        <v>5</v>
      </c>
      <c r="K4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67" s="4">
        <f>COUNTIFS(Tabela1[Paciente],Tabela1[[#This Row],[Paciente]],Tabela1[Código_Terapia],Tabela1[[#This Row],[Código_Terapia]])</f>
        <v>2</v>
      </c>
      <c r="M467" s="4">
        <f>Tabela1[[#This Row],[Sessões Autrizadas]]-Tabela1[[#This Row],[Solicitado]]</f>
        <v>-11</v>
      </c>
    </row>
    <row r="468" spans="1:13" hidden="1" x14ac:dyDescent="0.3">
      <c r="A468" s="4">
        <f>INDEX(Tabela2[Id],MATCH(Tabela1[[#This Row],[Carteirinha]],Tabela2[Cart],0))</f>
        <v>4022</v>
      </c>
      <c r="B468" s="5" t="s">
        <v>463</v>
      </c>
      <c r="C468" s="5" t="s">
        <v>464</v>
      </c>
      <c r="D468" s="5">
        <v>58449368</v>
      </c>
      <c r="E468" s="6">
        <v>45635</v>
      </c>
      <c r="F468" s="5">
        <v>945934582</v>
      </c>
      <c r="G468" s="6">
        <v>46415</v>
      </c>
      <c r="H468" s="5">
        <v>2250005170</v>
      </c>
      <c r="I468" s="5">
        <v>16</v>
      </c>
      <c r="J468" s="5">
        <v>5</v>
      </c>
      <c r="K4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68" s="4">
        <f>COUNTIFS(Tabela1[Paciente],Tabela1[[#This Row],[Paciente]],Tabela1[Código_Terapia],Tabela1[[#This Row],[Código_Terapia]])</f>
        <v>2</v>
      </c>
      <c r="M468" s="4">
        <f>Tabela1[[#This Row],[Sessões Autrizadas]]-Tabela1[[#This Row],[Solicitado]]</f>
        <v>-11</v>
      </c>
    </row>
    <row r="469" spans="1:13" hidden="1" x14ac:dyDescent="0.3">
      <c r="A469" s="4">
        <f>INDEX(Tabela2[Id],MATCH(Tabela1[[#This Row],[Carteirinha]],Tabela2[Cart],0))</f>
        <v>4022</v>
      </c>
      <c r="B469" s="5" t="s">
        <v>463</v>
      </c>
      <c r="C469" s="5" t="s">
        <v>464</v>
      </c>
      <c r="D469" s="5">
        <v>56741674</v>
      </c>
      <c r="E469" s="6">
        <v>45567</v>
      </c>
      <c r="F469" s="5">
        <v>944358645</v>
      </c>
      <c r="G469" s="6">
        <v>46707</v>
      </c>
      <c r="H469" s="5">
        <v>2250005103</v>
      </c>
      <c r="I469" s="5">
        <v>60</v>
      </c>
      <c r="J469" s="5">
        <v>32</v>
      </c>
      <c r="K4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469" s="4">
        <f>COUNTIFS(Tabela1[Paciente],Tabela1[[#This Row],[Paciente]],Tabela1[Código_Terapia],Tabela1[[#This Row],[Código_Terapia]])</f>
        <v>2</v>
      </c>
      <c r="M469" s="4">
        <f>Tabela1[[#This Row],[Sessões Autrizadas]]-Tabela1[[#This Row],[Solicitado]]</f>
        <v>-28</v>
      </c>
    </row>
    <row r="470" spans="1:13" hidden="1" x14ac:dyDescent="0.3">
      <c r="A470" s="4">
        <f>INDEX(Tabela2[Id],MATCH(Tabela1[[#This Row],[Carteirinha]],Tabela2[Cart],0))</f>
        <v>4022</v>
      </c>
      <c r="B470" s="5" t="s">
        <v>463</v>
      </c>
      <c r="C470" s="5" t="s">
        <v>464</v>
      </c>
      <c r="D470" s="5">
        <v>56741673</v>
      </c>
      <c r="E470" s="6">
        <v>45567</v>
      </c>
      <c r="F470" s="5">
        <v>944358644</v>
      </c>
      <c r="G470" s="6">
        <v>45987</v>
      </c>
      <c r="H470" s="5">
        <v>2250005278</v>
      </c>
      <c r="I470" s="5">
        <v>20</v>
      </c>
      <c r="J470" s="5">
        <v>14</v>
      </c>
      <c r="K4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470" s="4">
        <f>COUNTIFS(Tabela1[Paciente],Tabela1[[#This Row],[Paciente]],Tabela1[Código_Terapia],Tabela1[[#This Row],[Código_Terapia]])</f>
        <v>2</v>
      </c>
      <c r="M470" s="4">
        <f>Tabela1[[#This Row],[Sessões Autrizadas]]-Tabela1[[#This Row],[Solicitado]]</f>
        <v>-6</v>
      </c>
    </row>
    <row r="471" spans="1:13" hidden="1" x14ac:dyDescent="0.3">
      <c r="A471" s="4">
        <f>INDEX(Tabela2[Id],MATCH(Tabela1[[#This Row],[Carteirinha]],Tabela2[Cart],0))</f>
        <v>4022</v>
      </c>
      <c r="B471" s="5" t="s">
        <v>463</v>
      </c>
      <c r="C471" s="5" t="s">
        <v>464</v>
      </c>
      <c r="D471" s="5">
        <v>56741672</v>
      </c>
      <c r="E471" s="6">
        <v>45567</v>
      </c>
      <c r="F471" s="5">
        <v>944358643</v>
      </c>
      <c r="G471" s="6">
        <v>46047</v>
      </c>
      <c r="H471" s="5">
        <v>50000012</v>
      </c>
      <c r="I471" s="5">
        <v>20</v>
      </c>
      <c r="J471" s="5">
        <v>13</v>
      </c>
      <c r="K4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471" s="4">
        <f>COUNTIFS(Tabela1[Paciente],Tabela1[[#This Row],[Paciente]],Tabela1[Código_Terapia],Tabela1[[#This Row],[Código_Terapia]])</f>
        <v>2</v>
      </c>
      <c r="M471" s="4">
        <f>Tabela1[[#This Row],[Sessões Autrizadas]]-Tabela1[[#This Row],[Solicitado]]</f>
        <v>-7</v>
      </c>
    </row>
    <row r="472" spans="1:13" hidden="1" x14ac:dyDescent="0.3">
      <c r="A472" s="4">
        <f>INDEX(Tabela2[Id],MATCH(Tabela1[[#This Row],[Carteirinha]],Tabela2[Cart],0))</f>
        <v>4022</v>
      </c>
      <c r="B472" s="5" t="s">
        <v>463</v>
      </c>
      <c r="C472" s="5" t="s">
        <v>464</v>
      </c>
      <c r="D472" s="5">
        <v>56741671</v>
      </c>
      <c r="E472" s="6">
        <v>45567</v>
      </c>
      <c r="F472" s="5">
        <v>944358642</v>
      </c>
      <c r="G472" s="6">
        <v>46047</v>
      </c>
      <c r="H472" s="5">
        <v>2250005170</v>
      </c>
      <c r="I472" s="5">
        <v>20</v>
      </c>
      <c r="J472" s="5">
        <v>13</v>
      </c>
      <c r="K4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472" s="4">
        <f>COUNTIFS(Tabela1[Paciente],Tabela1[[#This Row],[Paciente]],Tabela1[Código_Terapia],Tabela1[[#This Row],[Código_Terapia]])</f>
        <v>2</v>
      </c>
      <c r="M472" s="4">
        <f>Tabela1[[#This Row],[Sessões Autrizadas]]-Tabela1[[#This Row],[Solicitado]]</f>
        <v>-7</v>
      </c>
    </row>
    <row r="473" spans="1:13" hidden="1" x14ac:dyDescent="0.3">
      <c r="A473" s="4">
        <f>INDEX(Tabela2[Id],MATCH(Tabela1[[#This Row],[Carteirinha]],Tabela2[Cart],0))</f>
        <v>4246</v>
      </c>
      <c r="B473" s="5" t="s">
        <v>450</v>
      </c>
      <c r="C473" s="5" t="s">
        <v>451</v>
      </c>
      <c r="D473" s="5">
        <v>58455262</v>
      </c>
      <c r="E473" s="6">
        <v>45636</v>
      </c>
      <c r="F473" s="5">
        <v>945940008</v>
      </c>
      <c r="G473" s="6">
        <v>46296</v>
      </c>
      <c r="H473" s="5">
        <v>2250005278</v>
      </c>
      <c r="I473" s="5">
        <v>32</v>
      </c>
      <c r="J473" s="5">
        <v>22</v>
      </c>
      <c r="K4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73" s="4">
        <f>COUNTIFS(Tabela1[Paciente],Tabela1[[#This Row],[Paciente]],Tabela1[Código_Terapia],Tabela1[[#This Row],[Código_Terapia]])</f>
        <v>2</v>
      </c>
      <c r="M473" s="4">
        <f>Tabela1[[#This Row],[Sessões Autrizadas]]-Tabela1[[#This Row],[Solicitado]]</f>
        <v>-10</v>
      </c>
    </row>
    <row r="474" spans="1:13" hidden="1" x14ac:dyDescent="0.3">
      <c r="A474" s="4">
        <f>INDEX(Tabela2[Id],MATCH(Tabela1[[#This Row],[Carteirinha]],Tabela2[Cart],0))</f>
        <v>4246</v>
      </c>
      <c r="B474" s="5" t="s">
        <v>450</v>
      </c>
      <c r="C474" s="5" t="s">
        <v>451</v>
      </c>
      <c r="D474" s="5">
        <v>56468572</v>
      </c>
      <c r="E474" s="6">
        <v>45558</v>
      </c>
      <c r="F474" s="5">
        <v>944106072</v>
      </c>
      <c r="G474" s="6">
        <v>46158</v>
      </c>
      <c r="H474" s="5">
        <v>2250005278</v>
      </c>
      <c r="I474" s="5">
        <v>15</v>
      </c>
      <c r="J474" s="5">
        <v>6</v>
      </c>
      <c r="K4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474" s="4">
        <f>COUNTIFS(Tabela1[Paciente],Tabela1[[#This Row],[Paciente]],Tabela1[Código_Terapia],Tabela1[[#This Row],[Código_Terapia]])</f>
        <v>2</v>
      </c>
      <c r="M474" s="4">
        <f>Tabela1[[#This Row],[Sessões Autrizadas]]-Tabela1[[#This Row],[Solicitado]]</f>
        <v>-9</v>
      </c>
    </row>
    <row r="475" spans="1:13" hidden="1" x14ac:dyDescent="0.3">
      <c r="A475" s="4">
        <f>INDEX(Tabela2[Id],MATCH(Tabela1[[#This Row],[Carteirinha]],Tabela2[Cart],0))</f>
        <v>4025</v>
      </c>
      <c r="B475" s="5" t="s">
        <v>447</v>
      </c>
      <c r="C475" s="5" t="s">
        <v>448</v>
      </c>
      <c r="D475" s="5">
        <v>58452108</v>
      </c>
      <c r="E475" s="6">
        <v>45635</v>
      </c>
      <c r="F475" s="5">
        <v>945937121</v>
      </c>
      <c r="G475" s="6">
        <v>46415</v>
      </c>
      <c r="H475" s="5">
        <v>2250005189</v>
      </c>
      <c r="I475" s="5">
        <v>32</v>
      </c>
      <c r="J475" s="5">
        <v>21</v>
      </c>
      <c r="K4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75" s="4">
        <f>COUNTIFS(Tabela1[Paciente],Tabela1[[#This Row],[Paciente]],Tabela1[Código_Terapia],Tabela1[[#This Row],[Código_Terapia]])</f>
        <v>1</v>
      </c>
      <c r="M475" s="4">
        <f>Tabela1[[#This Row],[Sessões Autrizadas]]-Tabela1[[#This Row],[Solicitado]]</f>
        <v>-11</v>
      </c>
    </row>
    <row r="476" spans="1:13" hidden="1" x14ac:dyDescent="0.3">
      <c r="A476" s="4">
        <f>INDEX(Tabela2[Id],MATCH(Tabela1[[#This Row],[Carteirinha]],Tabela2[Cart],0))</f>
        <v>4025</v>
      </c>
      <c r="B476" s="5" t="s">
        <v>447</v>
      </c>
      <c r="C476" s="5" t="s">
        <v>448</v>
      </c>
      <c r="D476" s="5">
        <v>58452107</v>
      </c>
      <c r="E476" s="6">
        <v>45635</v>
      </c>
      <c r="F476" s="5">
        <v>945937120</v>
      </c>
      <c r="G476" s="6">
        <v>47135</v>
      </c>
      <c r="H476" s="5">
        <v>2250005103</v>
      </c>
      <c r="I476" s="5">
        <v>64</v>
      </c>
      <c r="J476" s="5">
        <v>38</v>
      </c>
      <c r="K4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476" s="4">
        <f>COUNTIFS(Tabela1[Paciente],Tabela1[[#This Row],[Paciente]],Tabela1[Código_Terapia],Tabela1[[#This Row],[Código_Terapia]])</f>
        <v>1</v>
      </c>
      <c r="M476" s="4">
        <f>Tabela1[[#This Row],[Sessões Autrizadas]]-Tabela1[[#This Row],[Solicitado]]</f>
        <v>-26</v>
      </c>
    </row>
    <row r="477" spans="1:13" hidden="1" x14ac:dyDescent="0.3">
      <c r="A477" s="4">
        <f>INDEX(Tabela2[Id],MATCH(Tabela1[[#This Row],[Carteirinha]],Tabela2[Cart],0))</f>
        <v>4025</v>
      </c>
      <c r="B477" s="5" t="s">
        <v>447</v>
      </c>
      <c r="C477" s="5" t="s">
        <v>448</v>
      </c>
      <c r="D477" s="5">
        <v>58452106</v>
      </c>
      <c r="E477" s="6">
        <v>45635</v>
      </c>
      <c r="F477" s="5">
        <v>945937119</v>
      </c>
      <c r="G477" s="6">
        <v>46595</v>
      </c>
      <c r="H477" s="5">
        <v>2250005278</v>
      </c>
      <c r="I477" s="5">
        <v>32</v>
      </c>
      <c r="J477" s="5">
        <v>21</v>
      </c>
      <c r="K4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77" s="4">
        <f>COUNTIFS(Tabela1[Paciente],Tabela1[[#This Row],[Paciente]],Tabela1[Código_Terapia],Tabela1[[#This Row],[Código_Terapia]])</f>
        <v>1</v>
      </c>
      <c r="M477" s="4">
        <f>Tabela1[[#This Row],[Sessões Autrizadas]]-Tabela1[[#This Row],[Solicitado]]</f>
        <v>-11</v>
      </c>
    </row>
    <row r="478" spans="1:13" hidden="1" x14ac:dyDescent="0.3">
      <c r="A478" s="4">
        <f>INDEX(Tabela2[Id],MATCH(Tabela1[[#This Row],[Carteirinha]],Tabela2[Cart],0))</f>
        <v>4025</v>
      </c>
      <c r="B478" s="5" t="s">
        <v>447</v>
      </c>
      <c r="C478" s="5" t="s">
        <v>448</v>
      </c>
      <c r="D478" s="5">
        <v>58452104</v>
      </c>
      <c r="E478" s="6">
        <v>45635</v>
      </c>
      <c r="F478" s="5">
        <v>945937118</v>
      </c>
      <c r="G478" s="6">
        <v>46355</v>
      </c>
      <c r="H478" s="5">
        <v>2250005170</v>
      </c>
      <c r="I478" s="5">
        <v>32</v>
      </c>
      <c r="J478" s="5">
        <v>21</v>
      </c>
      <c r="K4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78" s="4">
        <f>COUNTIFS(Tabela1[Paciente],Tabela1[[#This Row],[Paciente]],Tabela1[Código_Terapia],Tabela1[[#This Row],[Código_Terapia]])</f>
        <v>1</v>
      </c>
      <c r="M478" s="4">
        <f>Tabela1[[#This Row],[Sessões Autrizadas]]-Tabela1[[#This Row],[Solicitado]]</f>
        <v>-11</v>
      </c>
    </row>
    <row r="479" spans="1:13" hidden="1" x14ac:dyDescent="0.3">
      <c r="A479" s="4">
        <f>INDEX(Tabela2[Id],MATCH(Tabela1[[#This Row],[Carteirinha]],Tabela2[Cart],0))</f>
        <v>3288</v>
      </c>
      <c r="B479" s="5" t="s">
        <v>461</v>
      </c>
      <c r="C479" s="5" t="s">
        <v>462</v>
      </c>
      <c r="D479" s="5">
        <v>59014456</v>
      </c>
      <c r="E479" s="6">
        <v>45665</v>
      </c>
      <c r="F479" s="5">
        <v>946452383</v>
      </c>
      <c r="G479" s="6">
        <v>46325</v>
      </c>
      <c r="H479" s="5">
        <v>2250005278</v>
      </c>
      <c r="I479" s="5">
        <v>48</v>
      </c>
      <c r="J479" s="5">
        <v>18</v>
      </c>
      <c r="K4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79" s="4">
        <f>COUNTIFS(Tabela1[Paciente],Tabela1[[#This Row],[Paciente]],Tabela1[Código_Terapia],Tabela1[[#This Row],[Código_Terapia]])</f>
        <v>2</v>
      </c>
      <c r="M479" s="4">
        <f>Tabela1[[#This Row],[Sessões Autrizadas]]-Tabela1[[#This Row],[Solicitado]]</f>
        <v>-30</v>
      </c>
    </row>
    <row r="480" spans="1:13" hidden="1" x14ac:dyDescent="0.3">
      <c r="A480" s="4">
        <f>INDEX(Tabela2[Id],MATCH(Tabela1[[#This Row],[Carteirinha]],Tabela2[Cart],0))</f>
        <v>3288</v>
      </c>
      <c r="B480" s="5" t="s">
        <v>461</v>
      </c>
      <c r="C480" s="5" t="s">
        <v>462</v>
      </c>
      <c r="D480" s="5">
        <v>57057268</v>
      </c>
      <c r="E480" s="6">
        <v>45581</v>
      </c>
      <c r="F480" s="5">
        <v>944650813</v>
      </c>
      <c r="G480" s="6">
        <v>46241</v>
      </c>
      <c r="H480" s="5">
        <v>2250005278</v>
      </c>
      <c r="I480" s="5">
        <v>48</v>
      </c>
      <c r="J480" s="5">
        <v>21</v>
      </c>
      <c r="K4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80" s="4">
        <f>COUNTIFS(Tabela1[Paciente],Tabela1[[#This Row],[Paciente]],Tabela1[Código_Terapia],Tabela1[[#This Row],[Código_Terapia]])</f>
        <v>2</v>
      </c>
      <c r="M480" s="4">
        <f>Tabela1[[#This Row],[Sessões Autrizadas]]-Tabela1[[#This Row],[Solicitado]]</f>
        <v>-27</v>
      </c>
    </row>
    <row r="481" spans="1:13" hidden="1" x14ac:dyDescent="0.3">
      <c r="A481" s="4">
        <f>INDEX(Tabela2[Id],MATCH(Tabela1[[#This Row],[Carteirinha]],Tabela2[Cart],0))</f>
        <v>2077</v>
      </c>
      <c r="B481" s="5" t="s">
        <v>335</v>
      </c>
      <c r="C481" s="5" t="s">
        <v>336</v>
      </c>
      <c r="D481" s="5">
        <v>58448204</v>
      </c>
      <c r="E481" s="6">
        <v>45635</v>
      </c>
      <c r="F481" s="5">
        <v>945933545</v>
      </c>
      <c r="G481" s="6">
        <v>45935</v>
      </c>
      <c r="H481" s="5">
        <v>2250005189</v>
      </c>
      <c r="I481" s="5">
        <v>16</v>
      </c>
      <c r="J481" s="5">
        <v>12</v>
      </c>
      <c r="K4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81" s="4">
        <f>COUNTIFS(Tabela1[Paciente],Tabela1[[#This Row],[Paciente]],Tabela1[Código_Terapia],Tabela1[[#This Row],[Código_Terapia]])</f>
        <v>1</v>
      </c>
      <c r="M481" s="4">
        <f>Tabela1[[#This Row],[Sessões Autrizadas]]-Tabela1[[#This Row],[Solicitado]]</f>
        <v>-4</v>
      </c>
    </row>
    <row r="482" spans="1:13" hidden="1" x14ac:dyDescent="0.3">
      <c r="A482" s="4">
        <f>INDEX(Tabela2[Id],MATCH(Tabela1[[#This Row],[Carteirinha]],Tabela2[Cart],0))</f>
        <v>2077</v>
      </c>
      <c r="B482" s="5" t="s">
        <v>335</v>
      </c>
      <c r="C482" s="5" t="s">
        <v>336</v>
      </c>
      <c r="D482" s="5">
        <v>58448202</v>
      </c>
      <c r="E482" s="6">
        <v>45635</v>
      </c>
      <c r="F482" s="5">
        <v>945933544</v>
      </c>
      <c r="G482" s="6">
        <v>47795</v>
      </c>
      <c r="H482" s="5">
        <v>2250005103</v>
      </c>
      <c r="I482" s="5">
        <v>80</v>
      </c>
      <c r="J482" s="5">
        <v>27</v>
      </c>
      <c r="K4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482" s="4">
        <f>COUNTIFS(Tabela1[Paciente],Tabela1[[#This Row],[Paciente]],Tabela1[Código_Terapia],Tabela1[[#This Row],[Código_Terapia]])</f>
        <v>1</v>
      </c>
      <c r="M482" s="4">
        <f>Tabela1[[#This Row],[Sessões Autrizadas]]-Tabela1[[#This Row],[Solicitado]]</f>
        <v>-53</v>
      </c>
    </row>
    <row r="483" spans="1:13" hidden="1" x14ac:dyDescent="0.3">
      <c r="A483" s="4">
        <f>INDEX(Tabela2[Id],MATCH(Tabela1[[#This Row],[Carteirinha]],Tabela2[Cart],0))</f>
        <v>2077</v>
      </c>
      <c r="B483" s="5" t="s">
        <v>335</v>
      </c>
      <c r="C483" s="5" t="s">
        <v>336</v>
      </c>
      <c r="D483" s="5">
        <v>58448201</v>
      </c>
      <c r="E483" s="6">
        <v>45635</v>
      </c>
      <c r="F483" s="5">
        <v>945933543</v>
      </c>
      <c r="G483" s="6">
        <v>47675</v>
      </c>
      <c r="H483" s="5">
        <v>2250005278</v>
      </c>
      <c r="I483" s="5">
        <v>48</v>
      </c>
      <c r="J483" s="5">
        <v>11</v>
      </c>
      <c r="K4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83" s="4">
        <f>COUNTIFS(Tabela1[Paciente],Tabela1[[#This Row],[Paciente]],Tabela1[Código_Terapia],Tabela1[[#This Row],[Código_Terapia]])</f>
        <v>2</v>
      </c>
      <c r="M483" s="4">
        <f>Tabela1[[#This Row],[Sessões Autrizadas]]-Tabela1[[#This Row],[Solicitado]]</f>
        <v>-37</v>
      </c>
    </row>
    <row r="484" spans="1:13" hidden="1" x14ac:dyDescent="0.3">
      <c r="A484" s="4">
        <f>INDEX(Tabela2[Id],MATCH(Tabela1[[#This Row],[Carteirinha]],Tabela2[Cart],0))</f>
        <v>2077</v>
      </c>
      <c r="B484" s="5" t="s">
        <v>335</v>
      </c>
      <c r="C484" s="5" t="s">
        <v>336</v>
      </c>
      <c r="D484" s="5">
        <v>58448199</v>
      </c>
      <c r="E484" s="6">
        <v>45635</v>
      </c>
      <c r="F484" s="5">
        <v>945933541</v>
      </c>
      <c r="G484" s="6">
        <v>46535</v>
      </c>
      <c r="H484" s="5">
        <v>50000012</v>
      </c>
      <c r="I484" s="5">
        <v>32</v>
      </c>
      <c r="J484" s="5">
        <v>17</v>
      </c>
      <c r="K4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84" s="4">
        <f>COUNTIFS(Tabela1[Paciente],Tabela1[[#This Row],[Paciente]],Tabela1[Código_Terapia],Tabela1[[#This Row],[Código_Terapia]])</f>
        <v>2</v>
      </c>
      <c r="M484" s="4">
        <f>Tabela1[[#This Row],[Sessões Autrizadas]]-Tabela1[[#This Row],[Solicitado]]</f>
        <v>-15</v>
      </c>
    </row>
    <row r="485" spans="1:13" hidden="1" x14ac:dyDescent="0.3">
      <c r="A485" s="4">
        <f>INDEX(Tabela2[Id],MATCH(Tabela1[[#This Row],[Carteirinha]],Tabela2[Cart],0))</f>
        <v>2077</v>
      </c>
      <c r="B485" s="5" t="s">
        <v>335</v>
      </c>
      <c r="C485" s="5" t="s">
        <v>336</v>
      </c>
      <c r="D485" s="5">
        <v>56898808</v>
      </c>
      <c r="E485" s="6">
        <v>45576</v>
      </c>
      <c r="F485" s="5">
        <v>944503977</v>
      </c>
      <c r="G485" s="6">
        <v>46296</v>
      </c>
      <c r="H485" s="5">
        <v>50000012</v>
      </c>
      <c r="I485" s="5">
        <v>60</v>
      </c>
      <c r="J485" s="5">
        <v>49</v>
      </c>
      <c r="K4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485" s="4">
        <f>COUNTIFS(Tabela1[Paciente],Tabela1[[#This Row],[Paciente]],Tabela1[Código_Terapia],Tabela1[[#This Row],[Código_Terapia]])</f>
        <v>2</v>
      </c>
      <c r="M485" s="4">
        <f>Tabela1[[#This Row],[Sessões Autrizadas]]-Tabela1[[#This Row],[Solicitado]]</f>
        <v>-11</v>
      </c>
    </row>
    <row r="486" spans="1:13" hidden="1" x14ac:dyDescent="0.3">
      <c r="A486" s="4">
        <f>INDEX(Tabela2[Id],MATCH(Tabela1[[#This Row],[Carteirinha]],Tabela2[Cart],0))</f>
        <v>2077</v>
      </c>
      <c r="B486" s="5" t="s">
        <v>335</v>
      </c>
      <c r="C486" s="5" t="s">
        <v>336</v>
      </c>
      <c r="D486" s="5">
        <v>56897740</v>
      </c>
      <c r="E486" s="6">
        <v>45576</v>
      </c>
      <c r="F486" s="5">
        <v>944502992</v>
      </c>
      <c r="G486" s="6">
        <v>47256</v>
      </c>
      <c r="H486" s="5">
        <v>2250005278</v>
      </c>
      <c r="I486" s="5">
        <v>80</v>
      </c>
      <c r="J486" s="5">
        <v>52</v>
      </c>
      <c r="K4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486" s="4">
        <f>COUNTIFS(Tabela1[Paciente],Tabela1[[#This Row],[Paciente]],Tabela1[Código_Terapia],Tabela1[[#This Row],[Código_Terapia]])</f>
        <v>2</v>
      </c>
      <c r="M486" s="4">
        <f>Tabela1[[#This Row],[Sessões Autrizadas]]-Tabela1[[#This Row],[Solicitado]]</f>
        <v>-28</v>
      </c>
    </row>
    <row r="487" spans="1:13" hidden="1" x14ac:dyDescent="0.3">
      <c r="A487" s="4">
        <f>INDEX(Tabela2[Id],MATCH(Tabela1[[#This Row],[Carteirinha]],Tabela2[Cart],0))</f>
        <v>2077</v>
      </c>
      <c r="B487" s="5" t="s">
        <v>335</v>
      </c>
      <c r="C487" s="5" t="s">
        <v>336</v>
      </c>
      <c r="D487" s="5">
        <v>56897739</v>
      </c>
      <c r="E487" s="6">
        <v>45576</v>
      </c>
      <c r="F487" s="5">
        <v>944502991</v>
      </c>
      <c r="G487" s="6">
        <v>45756</v>
      </c>
      <c r="H487" s="5">
        <v>50001213</v>
      </c>
      <c r="I487" s="5">
        <v>20</v>
      </c>
      <c r="J487" s="5">
        <v>18</v>
      </c>
      <c r="K4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487" s="4">
        <f>COUNTIFS(Tabela1[Paciente],Tabela1[[#This Row],[Paciente]],Tabela1[Código_Terapia],Tabela1[[#This Row],[Código_Terapia]])</f>
        <v>1</v>
      </c>
      <c r="M487" s="4">
        <f>Tabela1[[#This Row],[Sessões Autrizadas]]-Tabela1[[#This Row],[Solicitado]]</f>
        <v>-2</v>
      </c>
    </row>
    <row r="488" spans="1:13" hidden="1" x14ac:dyDescent="0.3">
      <c r="A488" s="4">
        <f>INDEX(Tabela2[Id],MATCH(Tabela1[[#This Row],[Carteirinha]],Tabela2[Cart],0))</f>
        <v>4067</v>
      </c>
      <c r="B488" s="5" t="s">
        <v>981</v>
      </c>
      <c r="C488" s="5" t="s">
        <v>982</v>
      </c>
      <c r="D488" s="5">
        <v>57347720</v>
      </c>
      <c r="E488" s="6">
        <v>45594</v>
      </c>
      <c r="F488" s="5">
        <v>944919721</v>
      </c>
      <c r="G488" s="6">
        <v>46614</v>
      </c>
      <c r="H488" s="5">
        <v>2250005189</v>
      </c>
      <c r="I488" s="5">
        <v>48</v>
      </c>
      <c r="J488" s="5">
        <v>30</v>
      </c>
      <c r="K4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88" s="4">
        <f>COUNTIFS(Tabela1[Paciente],Tabela1[[#This Row],[Paciente]],Tabela1[Código_Terapia],Tabela1[[#This Row],[Código_Terapia]])</f>
        <v>1</v>
      </c>
      <c r="M488" s="4">
        <f>Tabela1[[#This Row],[Sessões Autrizadas]]-Tabela1[[#This Row],[Solicitado]]</f>
        <v>-18</v>
      </c>
    </row>
    <row r="489" spans="1:13" hidden="1" x14ac:dyDescent="0.3">
      <c r="A489" s="4">
        <f>INDEX(Tabela2[Id],MATCH(Tabela1[[#This Row],[Carteirinha]],Tabela2[Cart],0))</f>
        <v>4067</v>
      </c>
      <c r="B489" s="5" t="s">
        <v>981</v>
      </c>
      <c r="C489" s="5" t="s">
        <v>982</v>
      </c>
      <c r="D489" s="5">
        <v>57347719</v>
      </c>
      <c r="E489" s="6">
        <v>45594</v>
      </c>
      <c r="F489" s="5">
        <v>944919720</v>
      </c>
      <c r="G489" s="6">
        <v>47334</v>
      </c>
      <c r="H489" s="5">
        <v>2250005103</v>
      </c>
      <c r="I489" s="5">
        <v>48</v>
      </c>
      <c r="J489" s="5">
        <v>18</v>
      </c>
      <c r="K4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89" s="4">
        <f>COUNTIFS(Tabela1[Paciente],Tabela1[[#This Row],[Paciente]],Tabela1[Código_Terapia],Tabela1[[#This Row],[Código_Terapia]])</f>
        <v>1</v>
      </c>
      <c r="M489" s="4">
        <f>Tabela1[[#This Row],[Sessões Autrizadas]]-Tabela1[[#This Row],[Solicitado]]</f>
        <v>-30</v>
      </c>
    </row>
    <row r="490" spans="1:13" hidden="1" x14ac:dyDescent="0.3">
      <c r="A490" s="4">
        <f>INDEX(Tabela2[Id],MATCH(Tabela1[[#This Row],[Carteirinha]],Tabela2[Cart],0))</f>
        <v>4067</v>
      </c>
      <c r="B490" s="5" t="s">
        <v>981</v>
      </c>
      <c r="C490" s="5" t="s">
        <v>982</v>
      </c>
      <c r="D490" s="5">
        <v>57347718</v>
      </c>
      <c r="E490" s="6">
        <v>45594</v>
      </c>
      <c r="F490" s="5">
        <v>944919719</v>
      </c>
      <c r="G490" s="6">
        <v>46434</v>
      </c>
      <c r="H490" s="5">
        <v>2250005278</v>
      </c>
      <c r="I490" s="5">
        <v>48</v>
      </c>
      <c r="J490" s="5">
        <v>35</v>
      </c>
      <c r="K4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90" s="4">
        <f>COUNTIFS(Tabela1[Paciente],Tabela1[[#This Row],[Paciente]],Tabela1[Código_Terapia],Tabela1[[#This Row],[Código_Terapia]])</f>
        <v>1</v>
      </c>
      <c r="M490" s="4">
        <f>Tabela1[[#This Row],[Sessões Autrizadas]]-Tabela1[[#This Row],[Solicitado]]</f>
        <v>-13</v>
      </c>
    </row>
    <row r="491" spans="1:13" hidden="1" x14ac:dyDescent="0.3">
      <c r="A491" s="4">
        <f>INDEX(Tabela2[Id],MATCH(Tabela1[[#This Row],[Carteirinha]],Tabela2[Cart],0))</f>
        <v>4067</v>
      </c>
      <c r="B491" s="5" t="s">
        <v>981</v>
      </c>
      <c r="C491" s="5" t="s">
        <v>982</v>
      </c>
      <c r="D491" s="5">
        <v>57347717</v>
      </c>
      <c r="E491" s="6">
        <v>45594</v>
      </c>
      <c r="F491" s="5">
        <v>944919718</v>
      </c>
      <c r="G491" s="6">
        <v>46974</v>
      </c>
      <c r="H491" s="5">
        <v>50000012</v>
      </c>
      <c r="I491" s="5">
        <v>48</v>
      </c>
      <c r="J491" s="5">
        <v>20</v>
      </c>
      <c r="K4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91" s="4">
        <f>COUNTIFS(Tabela1[Paciente],Tabela1[[#This Row],[Paciente]],Tabela1[Código_Terapia],Tabela1[[#This Row],[Código_Terapia]])</f>
        <v>1</v>
      </c>
      <c r="M491" s="4">
        <f>Tabela1[[#This Row],[Sessões Autrizadas]]-Tabela1[[#This Row],[Solicitado]]</f>
        <v>-28</v>
      </c>
    </row>
    <row r="492" spans="1:13" hidden="1" x14ac:dyDescent="0.3">
      <c r="A492" s="4">
        <f>INDEX(Tabela2[Id],MATCH(Tabela1[[#This Row],[Carteirinha]],Tabela2[Cart],0))</f>
        <v>4067</v>
      </c>
      <c r="B492" s="5" t="s">
        <v>981</v>
      </c>
      <c r="C492" s="5" t="s">
        <v>982</v>
      </c>
      <c r="D492" s="5">
        <v>57347716</v>
      </c>
      <c r="E492" s="6">
        <v>45594</v>
      </c>
      <c r="F492" s="5">
        <v>944919717</v>
      </c>
      <c r="G492" s="6">
        <v>46614</v>
      </c>
      <c r="H492" s="5">
        <v>2250005170</v>
      </c>
      <c r="I492" s="5">
        <v>48</v>
      </c>
      <c r="J492" s="5">
        <v>32</v>
      </c>
      <c r="K4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92" s="4">
        <f>COUNTIFS(Tabela1[Paciente],Tabela1[[#This Row],[Paciente]],Tabela1[Código_Terapia],Tabela1[[#This Row],[Código_Terapia]])</f>
        <v>1</v>
      </c>
      <c r="M492" s="4">
        <f>Tabela1[[#This Row],[Sessões Autrizadas]]-Tabela1[[#This Row],[Solicitado]]</f>
        <v>-16</v>
      </c>
    </row>
    <row r="493" spans="1:13" hidden="1" x14ac:dyDescent="0.3">
      <c r="A493" s="4">
        <f>INDEX(Tabela2[Id],MATCH(Tabela1[[#This Row],[Carteirinha]],Tabela2[Cart],0))</f>
        <v>4067</v>
      </c>
      <c r="B493" s="5" t="s">
        <v>981</v>
      </c>
      <c r="C493" s="5" t="s">
        <v>982</v>
      </c>
      <c r="D493" s="5">
        <v>57347715</v>
      </c>
      <c r="E493" s="6">
        <v>45594</v>
      </c>
      <c r="F493" s="5">
        <v>944919716</v>
      </c>
      <c r="G493" s="6">
        <v>47394</v>
      </c>
      <c r="H493" s="5">
        <v>2250005111</v>
      </c>
      <c r="I493" s="5">
        <v>48</v>
      </c>
      <c r="J493" s="5">
        <v>3</v>
      </c>
      <c r="K4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493" s="4">
        <f>COUNTIFS(Tabela1[Paciente],Tabela1[[#This Row],[Paciente]],Tabela1[Código_Terapia],Tabela1[[#This Row],[Código_Terapia]])</f>
        <v>1</v>
      </c>
      <c r="M493" s="4">
        <f>Tabela1[[#This Row],[Sessões Autrizadas]]-Tabela1[[#This Row],[Solicitado]]</f>
        <v>-45</v>
      </c>
    </row>
    <row r="494" spans="1:13" hidden="1" x14ac:dyDescent="0.3">
      <c r="A494" s="4">
        <f>INDEX(Tabela2[Id],MATCH(Tabela1[[#This Row],[Carteirinha]],Tabela2[Cart],0))</f>
        <v>3217</v>
      </c>
      <c r="B494" s="5" t="s">
        <v>365</v>
      </c>
      <c r="C494" s="5" t="s">
        <v>366</v>
      </c>
      <c r="D494" s="5">
        <v>59270363</v>
      </c>
      <c r="E494" s="6">
        <v>45673</v>
      </c>
      <c r="F494" s="5">
        <v>946689954</v>
      </c>
      <c r="G494" s="6">
        <v>46333</v>
      </c>
      <c r="H494" s="5">
        <v>2250005103</v>
      </c>
      <c r="I494" s="5">
        <v>32</v>
      </c>
      <c r="J494" s="5">
        <v>22</v>
      </c>
      <c r="K4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94" s="4">
        <f>COUNTIFS(Tabela1[Paciente],Tabela1[[#This Row],[Paciente]],Tabela1[Código_Terapia],Tabela1[[#This Row],[Código_Terapia]])</f>
        <v>2</v>
      </c>
      <c r="M494" s="4">
        <f>Tabela1[[#This Row],[Sessões Autrizadas]]-Tabela1[[#This Row],[Solicitado]]</f>
        <v>-10</v>
      </c>
    </row>
    <row r="495" spans="1:13" hidden="1" x14ac:dyDescent="0.3">
      <c r="A495" s="4">
        <f>INDEX(Tabela2[Id],MATCH(Tabela1[[#This Row],[Carteirinha]],Tabela2[Cart],0))</f>
        <v>3217</v>
      </c>
      <c r="B495" s="5" t="s">
        <v>365</v>
      </c>
      <c r="C495" s="5" t="s">
        <v>366</v>
      </c>
      <c r="D495" s="5">
        <v>59270361</v>
      </c>
      <c r="E495" s="6">
        <v>45673</v>
      </c>
      <c r="F495" s="5">
        <v>946689952</v>
      </c>
      <c r="G495" s="6">
        <v>46333</v>
      </c>
      <c r="H495" s="5">
        <v>50000012</v>
      </c>
      <c r="I495" s="5">
        <v>32</v>
      </c>
      <c r="J495" s="5">
        <v>22</v>
      </c>
      <c r="K4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495" s="4">
        <f>COUNTIFS(Tabela1[Paciente],Tabela1[[#This Row],[Paciente]],Tabela1[Código_Terapia],Tabela1[[#This Row],[Código_Terapia]])</f>
        <v>1</v>
      </c>
      <c r="M495" s="4">
        <f>Tabela1[[#This Row],[Sessões Autrizadas]]-Tabela1[[#This Row],[Solicitado]]</f>
        <v>-10</v>
      </c>
    </row>
    <row r="496" spans="1:13" hidden="1" x14ac:dyDescent="0.3">
      <c r="A496" s="4">
        <f>INDEX(Tabela2[Id],MATCH(Tabela1[[#This Row],[Carteirinha]],Tabela2[Cart],0))</f>
        <v>3217</v>
      </c>
      <c r="B496" s="5" t="s">
        <v>365</v>
      </c>
      <c r="C496" s="5" t="s">
        <v>366</v>
      </c>
      <c r="D496" s="5">
        <v>57359741</v>
      </c>
      <c r="E496" s="6">
        <v>45594</v>
      </c>
      <c r="F496" s="5">
        <v>944930878</v>
      </c>
      <c r="G496" s="6">
        <v>46254</v>
      </c>
      <c r="H496" s="5">
        <v>2250005103</v>
      </c>
      <c r="I496" s="5">
        <v>16</v>
      </c>
      <c r="J496" s="5">
        <v>6</v>
      </c>
      <c r="K4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96" s="4">
        <f>COUNTIFS(Tabela1[Paciente],Tabela1[[#This Row],[Paciente]],Tabela1[Código_Terapia],Tabela1[[#This Row],[Código_Terapia]])</f>
        <v>2</v>
      </c>
      <c r="M496" s="4">
        <f>Tabela1[[#This Row],[Sessões Autrizadas]]-Tabela1[[#This Row],[Solicitado]]</f>
        <v>-10</v>
      </c>
    </row>
    <row r="497" spans="1:13" hidden="1" x14ac:dyDescent="0.3">
      <c r="A497" s="4">
        <f>INDEX(Tabela2[Id],MATCH(Tabela1[[#This Row],[Carteirinha]],Tabela2[Cart],0))</f>
        <v>3218</v>
      </c>
      <c r="B497" s="5" t="s">
        <v>1356</v>
      </c>
      <c r="C497" s="5" t="s">
        <v>1355</v>
      </c>
      <c r="D497" s="5">
        <v>56918923</v>
      </c>
      <c r="E497" s="6">
        <v>45574</v>
      </c>
      <c r="F497" s="5">
        <v>944522584</v>
      </c>
      <c r="G497" s="6">
        <v>47074</v>
      </c>
      <c r="H497" s="5">
        <v>2250005103</v>
      </c>
      <c r="I497" s="5">
        <v>40</v>
      </c>
      <c r="J497" s="5">
        <v>7</v>
      </c>
      <c r="K4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497" s="4">
        <f>COUNTIFS(Tabela1[Paciente],Tabela1[[#This Row],[Paciente]],Tabela1[Código_Terapia],Tabela1[[#This Row],[Código_Terapia]])</f>
        <v>1</v>
      </c>
      <c r="M497" s="4">
        <f>Tabela1[[#This Row],[Sessões Autrizadas]]-Tabela1[[#This Row],[Solicitado]]</f>
        <v>-33</v>
      </c>
    </row>
    <row r="498" spans="1:13" hidden="1" x14ac:dyDescent="0.3">
      <c r="A498" s="4">
        <f>INDEX(Tabela2[Id],MATCH(Tabela1[[#This Row],[Carteirinha]],Tabela2[Cart],0))</f>
        <v>3064</v>
      </c>
      <c r="B498" s="5" t="s">
        <v>368</v>
      </c>
      <c r="C498" s="5" t="s">
        <v>369</v>
      </c>
      <c r="D498" s="5">
        <v>59418775</v>
      </c>
      <c r="E498" s="6">
        <v>45679</v>
      </c>
      <c r="F498" s="5">
        <v>946827387</v>
      </c>
      <c r="G498" s="6">
        <v>46159</v>
      </c>
      <c r="H498" s="5">
        <v>2250005103</v>
      </c>
      <c r="I498" s="5">
        <v>16</v>
      </c>
      <c r="J498" s="5">
        <v>9</v>
      </c>
      <c r="K4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98" s="4">
        <f>COUNTIFS(Tabela1[Paciente],Tabela1[[#This Row],[Paciente]],Tabela1[Código_Terapia],Tabela1[[#This Row],[Código_Terapia]])</f>
        <v>1</v>
      </c>
      <c r="M498" s="4">
        <f>Tabela1[[#This Row],[Sessões Autrizadas]]-Tabela1[[#This Row],[Solicitado]]</f>
        <v>-7</v>
      </c>
    </row>
    <row r="499" spans="1:13" hidden="1" x14ac:dyDescent="0.3">
      <c r="A499" s="4">
        <f>INDEX(Tabela2[Id],MATCH(Tabela1[[#This Row],[Carteirinha]],Tabela2[Cart],0))</f>
        <v>3064</v>
      </c>
      <c r="B499" s="5" t="s">
        <v>368</v>
      </c>
      <c r="C499" s="5" t="s">
        <v>369</v>
      </c>
      <c r="D499" s="5">
        <v>59418774</v>
      </c>
      <c r="E499" s="6">
        <v>45679</v>
      </c>
      <c r="F499" s="5">
        <v>946827386</v>
      </c>
      <c r="G499" s="6">
        <v>46159</v>
      </c>
      <c r="H499" s="5">
        <v>2250005278</v>
      </c>
      <c r="I499" s="5">
        <v>16</v>
      </c>
      <c r="J499" s="5">
        <v>9</v>
      </c>
      <c r="K4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499" s="4">
        <f>COUNTIFS(Tabela1[Paciente],Tabela1[[#This Row],[Paciente]],Tabela1[Código_Terapia],Tabela1[[#This Row],[Código_Terapia]])</f>
        <v>1</v>
      </c>
      <c r="M499" s="4">
        <f>Tabela1[[#This Row],[Sessões Autrizadas]]-Tabela1[[#This Row],[Solicitado]]</f>
        <v>-7</v>
      </c>
    </row>
    <row r="500" spans="1:13" hidden="1" x14ac:dyDescent="0.3">
      <c r="A500" s="4">
        <f>INDEX(Tabela2[Id],MATCH(Tabela1[[#This Row],[Carteirinha]],Tabela2[Cart],0))</f>
        <v>3291</v>
      </c>
      <c r="B500" s="5" t="s">
        <v>1321</v>
      </c>
      <c r="C500" s="5" t="s">
        <v>1320</v>
      </c>
      <c r="D500" s="5">
        <v>60571318</v>
      </c>
      <c r="E500" s="6">
        <v>45722</v>
      </c>
      <c r="F500" s="5">
        <v>947893959</v>
      </c>
      <c r="G500" s="6">
        <v>45902</v>
      </c>
      <c r="H500" s="5">
        <v>2250005278</v>
      </c>
      <c r="I500" s="5">
        <v>16</v>
      </c>
      <c r="J500" s="5">
        <v>14</v>
      </c>
      <c r="K5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00" s="4">
        <f>COUNTIFS(Tabela1[Paciente],Tabela1[[#This Row],[Paciente]],Tabela1[Código_Terapia],Tabela1[[#This Row],[Código_Terapia]])</f>
        <v>1</v>
      </c>
      <c r="M500" s="4">
        <f>Tabela1[[#This Row],[Sessões Autrizadas]]-Tabela1[[#This Row],[Solicitado]]</f>
        <v>-2</v>
      </c>
    </row>
    <row r="501" spans="1:13" hidden="1" x14ac:dyDescent="0.3">
      <c r="A501" s="4">
        <f>INDEX(Tabela2[Id],MATCH(Tabela1[[#This Row],[Carteirinha]],Tabela2[Cart],0))</f>
        <v>3318</v>
      </c>
      <c r="B501" s="5" t="s">
        <v>1394</v>
      </c>
      <c r="C501" s="5" t="s">
        <v>1393</v>
      </c>
      <c r="D501" s="5">
        <v>56687070</v>
      </c>
      <c r="E501" s="6">
        <v>45566</v>
      </c>
      <c r="F501" s="5">
        <v>944308087</v>
      </c>
      <c r="G501" s="6">
        <v>46766</v>
      </c>
      <c r="H501" s="5">
        <v>2250005103</v>
      </c>
      <c r="I501" s="5">
        <v>40</v>
      </c>
      <c r="J501" s="5">
        <v>22</v>
      </c>
      <c r="K5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501" s="4">
        <f>COUNTIFS(Tabela1[Paciente],Tabela1[[#This Row],[Paciente]],Tabela1[Código_Terapia],Tabela1[[#This Row],[Código_Terapia]])</f>
        <v>1</v>
      </c>
      <c r="M501" s="4">
        <f>Tabela1[[#This Row],[Sessões Autrizadas]]-Tabela1[[#This Row],[Solicitado]]</f>
        <v>-18</v>
      </c>
    </row>
    <row r="502" spans="1:13" hidden="1" x14ac:dyDescent="0.3">
      <c r="A502" s="4">
        <f>INDEX(Tabela2[Id],MATCH(Tabela1[[#This Row],[Carteirinha]],Tabela2[Cart],0))</f>
        <v>2694</v>
      </c>
      <c r="B502" s="5" t="s">
        <v>1285</v>
      </c>
      <c r="C502" s="5" t="s">
        <v>1284</v>
      </c>
      <c r="D502" s="5">
        <v>56688294</v>
      </c>
      <c r="E502" s="6">
        <v>45566</v>
      </c>
      <c r="F502" s="5">
        <v>944309210</v>
      </c>
      <c r="G502" s="6">
        <v>47486</v>
      </c>
      <c r="H502" s="5">
        <v>2250005103</v>
      </c>
      <c r="I502" s="5">
        <v>60</v>
      </c>
      <c r="J502" s="5">
        <v>13</v>
      </c>
      <c r="K5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502" s="4">
        <f>COUNTIFS(Tabela1[Paciente],Tabela1[[#This Row],[Paciente]],Tabela1[Código_Terapia],Tabela1[[#This Row],[Código_Terapia]])</f>
        <v>1</v>
      </c>
      <c r="M502" s="4">
        <f>Tabela1[[#This Row],[Sessões Autrizadas]]-Tabela1[[#This Row],[Solicitado]]</f>
        <v>-47</v>
      </c>
    </row>
    <row r="503" spans="1:13" hidden="1" x14ac:dyDescent="0.3">
      <c r="A503" s="4">
        <f>INDEX(Tabela2[Id],MATCH(Tabela1[[#This Row],[Carteirinha]],Tabela2[Cart],0))</f>
        <v>2694</v>
      </c>
      <c r="B503" s="5" t="s">
        <v>1285</v>
      </c>
      <c r="C503" s="5" t="s">
        <v>1284</v>
      </c>
      <c r="D503" s="5">
        <v>56688293</v>
      </c>
      <c r="E503" s="6">
        <v>45566</v>
      </c>
      <c r="F503" s="5">
        <v>944309209</v>
      </c>
      <c r="G503" s="6">
        <v>47006</v>
      </c>
      <c r="H503" s="5">
        <v>2250005278</v>
      </c>
      <c r="I503" s="5">
        <v>60</v>
      </c>
      <c r="J503" s="5">
        <v>38</v>
      </c>
      <c r="K5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503" s="4">
        <f>COUNTIFS(Tabela1[Paciente],Tabela1[[#This Row],[Paciente]],Tabela1[Código_Terapia],Tabela1[[#This Row],[Código_Terapia]])</f>
        <v>1</v>
      </c>
      <c r="M503" s="4">
        <f>Tabela1[[#This Row],[Sessões Autrizadas]]-Tabela1[[#This Row],[Solicitado]]</f>
        <v>-22</v>
      </c>
    </row>
    <row r="504" spans="1:13" hidden="1" x14ac:dyDescent="0.3">
      <c r="A504" s="4">
        <f>INDEX(Tabela2[Id],MATCH(Tabela1[[#This Row],[Carteirinha]],Tabela2[Cart],0))</f>
        <v>2694</v>
      </c>
      <c r="B504" s="5" t="s">
        <v>1285</v>
      </c>
      <c r="C504" s="5" t="s">
        <v>1284</v>
      </c>
      <c r="D504" s="5">
        <v>56688292</v>
      </c>
      <c r="E504" s="6">
        <v>45566</v>
      </c>
      <c r="F504" s="5">
        <v>944309207</v>
      </c>
      <c r="G504" s="6">
        <v>46286</v>
      </c>
      <c r="H504" s="5">
        <v>50001213</v>
      </c>
      <c r="I504" s="5">
        <v>40</v>
      </c>
      <c r="J504" s="5">
        <v>29</v>
      </c>
      <c r="K5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504" s="4">
        <f>COUNTIFS(Tabela1[Paciente],Tabela1[[#This Row],[Paciente]],Tabela1[Código_Terapia],Tabela1[[#This Row],[Código_Terapia]])</f>
        <v>1</v>
      </c>
      <c r="M504" s="4">
        <f>Tabela1[[#This Row],[Sessões Autrizadas]]-Tabela1[[#This Row],[Solicitado]]</f>
        <v>-11</v>
      </c>
    </row>
    <row r="505" spans="1:13" hidden="1" x14ac:dyDescent="0.3">
      <c r="A505" s="4">
        <f>INDEX(Tabela2[Id],MATCH(Tabela1[[#This Row],[Carteirinha]],Tabela2[Cart],0))</f>
        <v>1453</v>
      </c>
      <c r="B505" s="5" t="s">
        <v>343</v>
      </c>
      <c r="C505" s="5" t="s">
        <v>344</v>
      </c>
      <c r="D505" s="5">
        <v>60193594</v>
      </c>
      <c r="E505" s="6">
        <v>45744</v>
      </c>
      <c r="F505" s="5">
        <v>947545515</v>
      </c>
      <c r="G505" s="6">
        <v>45804</v>
      </c>
      <c r="H505" s="5">
        <v>2250005189</v>
      </c>
      <c r="I505" s="5">
        <v>152</v>
      </c>
      <c r="J505" s="5">
        <v>152</v>
      </c>
      <c r="K5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9.5</v>
      </c>
      <c r="L505" s="4">
        <f>COUNTIFS(Tabela1[Paciente],Tabela1[[#This Row],[Paciente]],Tabela1[Código_Terapia],Tabela1[[#This Row],[Código_Terapia]])</f>
        <v>2</v>
      </c>
      <c r="M505" s="4">
        <f>Tabela1[[#This Row],[Sessões Autrizadas]]-Tabela1[[#This Row],[Solicitado]]</f>
        <v>0</v>
      </c>
    </row>
    <row r="506" spans="1:13" hidden="1" x14ac:dyDescent="0.3">
      <c r="A506" s="4">
        <f>INDEX(Tabela2[Id],MATCH(Tabela1[[#This Row],[Carteirinha]],Tabela2[Cart],0))</f>
        <v>1453</v>
      </c>
      <c r="B506" s="5" t="s">
        <v>343</v>
      </c>
      <c r="C506" s="5" t="s">
        <v>344</v>
      </c>
      <c r="D506" s="5">
        <v>60193593</v>
      </c>
      <c r="E506" s="6">
        <v>45744</v>
      </c>
      <c r="F506" s="5">
        <v>947545514</v>
      </c>
      <c r="G506" s="6">
        <v>45804</v>
      </c>
      <c r="H506" s="5">
        <v>2250005170</v>
      </c>
      <c r="I506" s="5">
        <v>32</v>
      </c>
      <c r="J506" s="5">
        <v>32</v>
      </c>
      <c r="K5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06" s="4">
        <f>COUNTIFS(Tabela1[Paciente],Tabela1[[#This Row],[Paciente]],Tabela1[Código_Terapia],Tabela1[[#This Row],[Código_Terapia]])</f>
        <v>1</v>
      </c>
      <c r="M506" s="4">
        <f>Tabela1[[#This Row],[Sessões Autrizadas]]-Tabela1[[#This Row],[Solicitado]]</f>
        <v>0</v>
      </c>
    </row>
    <row r="507" spans="1:13" hidden="1" x14ac:dyDescent="0.3">
      <c r="A507" s="4">
        <f>INDEX(Tabela2[Id],MATCH(Tabela1[[#This Row],[Carteirinha]],Tabela2[Cart],0))</f>
        <v>1453</v>
      </c>
      <c r="B507" s="5" t="s">
        <v>343</v>
      </c>
      <c r="C507" s="5" t="s">
        <v>344</v>
      </c>
      <c r="D507" s="5">
        <v>60166383</v>
      </c>
      <c r="E507" s="6">
        <v>45706</v>
      </c>
      <c r="F507" s="5">
        <v>947520111</v>
      </c>
      <c r="G507" s="6">
        <v>46366</v>
      </c>
      <c r="H507" s="5">
        <v>2250005103</v>
      </c>
      <c r="I507" s="5">
        <v>152</v>
      </c>
      <c r="J507" s="5">
        <v>142</v>
      </c>
      <c r="K5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9.5</v>
      </c>
      <c r="L507" s="4">
        <f>COUNTIFS(Tabela1[Paciente],Tabela1[[#This Row],[Paciente]],Tabela1[Código_Terapia],Tabela1[[#This Row],[Código_Terapia]])</f>
        <v>2</v>
      </c>
      <c r="M507" s="4">
        <f>Tabela1[[#This Row],[Sessões Autrizadas]]-Tabela1[[#This Row],[Solicitado]]</f>
        <v>-10</v>
      </c>
    </row>
    <row r="508" spans="1:13" hidden="1" x14ac:dyDescent="0.3">
      <c r="A508" s="4">
        <f>INDEX(Tabela2[Id],MATCH(Tabela1[[#This Row],[Carteirinha]],Tabela2[Cart],0))</f>
        <v>1453</v>
      </c>
      <c r="B508" s="5" t="s">
        <v>343</v>
      </c>
      <c r="C508" s="5" t="s">
        <v>344</v>
      </c>
      <c r="D508" s="5">
        <v>60166382</v>
      </c>
      <c r="E508" s="6">
        <v>45706</v>
      </c>
      <c r="F508" s="5">
        <v>947520110</v>
      </c>
      <c r="G508" s="6">
        <v>46426</v>
      </c>
      <c r="H508" s="5">
        <v>2250005278</v>
      </c>
      <c r="I508" s="5">
        <v>96</v>
      </c>
      <c r="J508" s="5">
        <v>79</v>
      </c>
      <c r="K5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508" s="4">
        <f>COUNTIFS(Tabela1[Paciente],Tabela1[[#This Row],[Paciente]],Tabela1[Código_Terapia],Tabela1[[#This Row],[Código_Terapia]])</f>
        <v>2</v>
      </c>
      <c r="M508" s="4">
        <f>Tabela1[[#This Row],[Sessões Autrizadas]]-Tabela1[[#This Row],[Solicitado]]</f>
        <v>-17</v>
      </c>
    </row>
    <row r="509" spans="1:13" hidden="1" x14ac:dyDescent="0.3">
      <c r="A509" s="4">
        <f>INDEX(Tabela2[Id],MATCH(Tabela1[[#This Row],[Carteirinha]],Tabela2[Cart],0))</f>
        <v>1453</v>
      </c>
      <c r="B509" s="5" t="s">
        <v>343</v>
      </c>
      <c r="C509" s="5" t="s">
        <v>344</v>
      </c>
      <c r="D509" s="5">
        <v>60166381</v>
      </c>
      <c r="E509" s="6">
        <v>45706</v>
      </c>
      <c r="F509" s="5">
        <v>947520109</v>
      </c>
      <c r="G509" s="6">
        <v>46066</v>
      </c>
      <c r="H509" s="5">
        <v>50001213</v>
      </c>
      <c r="I509" s="5">
        <v>32</v>
      </c>
      <c r="J509" s="5">
        <v>27</v>
      </c>
      <c r="K5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09" s="4">
        <f>COUNTIFS(Tabela1[Paciente],Tabela1[[#This Row],[Paciente]],Tabela1[Código_Terapia],Tabela1[[#This Row],[Código_Terapia]])</f>
        <v>2</v>
      </c>
      <c r="M509" s="4">
        <f>Tabela1[[#This Row],[Sessões Autrizadas]]-Tabela1[[#This Row],[Solicitado]]</f>
        <v>-5</v>
      </c>
    </row>
    <row r="510" spans="1:13" hidden="1" x14ac:dyDescent="0.3">
      <c r="A510" s="4">
        <f>INDEX(Tabela2[Id],MATCH(Tabela1[[#This Row],[Carteirinha]],Tabela2[Cart],0))</f>
        <v>1453</v>
      </c>
      <c r="B510" s="5" t="s">
        <v>343</v>
      </c>
      <c r="C510" s="5" t="s">
        <v>344</v>
      </c>
      <c r="D510" s="5">
        <v>57748006</v>
      </c>
      <c r="E510" s="6">
        <v>45623</v>
      </c>
      <c r="F510" s="5">
        <v>945286580</v>
      </c>
      <c r="G510" s="6">
        <v>46943</v>
      </c>
      <c r="H510" s="5">
        <v>2250005103</v>
      </c>
      <c r="I510" s="5">
        <v>152</v>
      </c>
      <c r="J510" s="5">
        <v>33</v>
      </c>
      <c r="K5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9.5</v>
      </c>
      <c r="L510" s="4">
        <f>COUNTIFS(Tabela1[Paciente],Tabela1[[#This Row],[Paciente]],Tabela1[Código_Terapia],Tabela1[[#This Row],[Código_Terapia]])</f>
        <v>2</v>
      </c>
      <c r="M510" s="4">
        <f>Tabela1[[#This Row],[Sessões Autrizadas]]-Tabela1[[#This Row],[Solicitado]]</f>
        <v>-119</v>
      </c>
    </row>
    <row r="511" spans="1:13" hidden="1" x14ac:dyDescent="0.3">
      <c r="A511" s="4">
        <f>INDEX(Tabela2[Id],MATCH(Tabela1[[#This Row],[Carteirinha]],Tabela2[Cart],0))</f>
        <v>1453</v>
      </c>
      <c r="B511" s="5" t="s">
        <v>343</v>
      </c>
      <c r="C511" s="5" t="s">
        <v>344</v>
      </c>
      <c r="D511" s="5">
        <v>57748005</v>
      </c>
      <c r="E511" s="6">
        <v>45623</v>
      </c>
      <c r="F511" s="5">
        <v>945286579</v>
      </c>
      <c r="G511" s="6">
        <v>46583</v>
      </c>
      <c r="H511" s="5">
        <v>2250005278</v>
      </c>
      <c r="I511" s="5">
        <v>96</v>
      </c>
      <c r="J511" s="5">
        <v>14</v>
      </c>
      <c r="K5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511" s="4">
        <f>COUNTIFS(Tabela1[Paciente],Tabela1[[#This Row],[Paciente]],Tabela1[Código_Terapia],Tabela1[[#This Row],[Código_Terapia]])</f>
        <v>2</v>
      </c>
      <c r="M511" s="4">
        <f>Tabela1[[#This Row],[Sessões Autrizadas]]-Tabela1[[#This Row],[Solicitado]]</f>
        <v>-82</v>
      </c>
    </row>
    <row r="512" spans="1:13" hidden="1" x14ac:dyDescent="0.3">
      <c r="A512" s="4">
        <f>INDEX(Tabela2[Id],MATCH(Tabela1[[#This Row],[Carteirinha]],Tabela2[Cart],0))</f>
        <v>1453</v>
      </c>
      <c r="B512" s="5" t="s">
        <v>343</v>
      </c>
      <c r="C512" s="5" t="s">
        <v>344</v>
      </c>
      <c r="D512" s="5">
        <v>57748004</v>
      </c>
      <c r="E512" s="6">
        <v>45623</v>
      </c>
      <c r="F512" s="5">
        <v>945286578</v>
      </c>
      <c r="G512" s="6">
        <v>46103</v>
      </c>
      <c r="H512" s="5">
        <v>50001213</v>
      </c>
      <c r="I512" s="5">
        <v>32</v>
      </c>
      <c r="J512" s="5">
        <v>9</v>
      </c>
      <c r="K5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12" s="4">
        <f>COUNTIFS(Tabela1[Paciente],Tabela1[[#This Row],[Paciente]],Tabela1[Código_Terapia],Tabela1[[#This Row],[Código_Terapia]])</f>
        <v>2</v>
      </c>
      <c r="M512" s="4">
        <f>Tabela1[[#This Row],[Sessões Autrizadas]]-Tabela1[[#This Row],[Solicitado]]</f>
        <v>-23</v>
      </c>
    </row>
    <row r="513" spans="1:13" hidden="1" x14ac:dyDescent="0.3">
      <c r="A513" s="4">
        <f>INDEX(Tabela2[Id],MATCH(Tabela1[[#This Row],[Carteirinha]],Tabela2[Cart],0))</f>
        <v>1453</v>
      </c>
      <c r="B513" s="5" t="s">
        <v>343</v>
      </c>
      <c r="C513" s="5" t="s">
        <v>344</v>
      </c>
      <c r="D513" s="5">
        <v>57142425</v>
      </c>
      <c r="E513" s="6">
        <v>45582</v>
      </c>
      <c r="F513" s="5">
        <v>944729981</v>
      </c>
      <c r="G513" s="6">
        <v>46602</v>
      </c>
      <c r="H513" s="5">
        <v>2250005189</v>
      </c>
      <c r="I513" s="5">
        <v>144</v>
      </c>
      <c r="J513" s="5">
        <v>128</v>
      </c>
      <c r="K5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513" s="4">
        <f>COUNTIFS(Tabela1[Paciente],Tabela1[[#This Row],[Paciente]],Tabela1[Código_Terapia],Tabela1[[#This Row],[Código_Terapia]])</f>
        <v>2</v>
      </c>
      <c r="M513" s="4">
        <f>Tabela1[[#This Row],[Sessões Autrizadas]]-Tabela1[[#This Row],[Solicitado]]</f>
        <v>-16</v>
      </c>
    </row>
    <row r="514" spans="1:13" hidden="1" x14ac:dyDescent="0.3">
      <c r="A514" s="4">
        <f>INDEX(Tabela2[Id],MATCH(Tabela1[[#This Row],[Carteirinha]],Tabela2[Cart],0))</f>
        <v>2687</v>
      </c>
      <c r="B514" s="5" t="s">
        <v>325</v>
      </c>
      <c r="C514" s="5" t="s">
        <v>326</v>
      </c>
      <c r="D514" s="5">
        <v>59601650</v>
      </c>
      <c r="E514" s="6">
        <v>45687</v>
      </c>
      <c r="F514" s="5">
        <v>946996302</v>
      </c>
      <c r="G514" s="6">
        <v>45747</v>
      </c>
      <c r="H514" s="5">
        <v>2250005189</v>
      </c>
      <c r="I514" s="5">
        <v>16</v>
      </c>
      <c r="J514" s="5">
        <v>16</v>
      </c>
      <c r="K5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14" s="4">
        <f>COUNTIFS(Tabela1[Paciente],Tabela1[[#This Row],[Paciente]],Tabela1[Código_Terapia],Tabela1[[#This Row],[Código_Terapia]])</f>
        <v>2</v>
      </c>
      <c r="M514" s="4">
        <f>Tabela1[[#This Row],[Sessões Autrizadas]]-Tabela1[[#This Row],[Solicitado]]</f>
        <v>0</v>
      </c>
    </row>
    <row r="515" spans="1:13" hidden="1" x14ac:dyDescent="0.3">
      <c r="A515" s="4">
        <f>INDEX(Tabela2[Id],MATCH(Tabela1[[#This Row],[Carteirinha]],Tabela2[Cart],0))</f>
        <v>2687</v>
      </c>
      <c r="B515" s="5" t="s">
        <v>325</v>
      </c>
      <c r="C515" s="5" t="s">
        <v>326</v>
      </c>
      <c r="D515" s="5">
        <v>59601649</v>
      </c>
      <c r="E515" s="6">
        <v>45687</v>
      </c>
      <c r="F515" s="5">
        <v>946996301</v>
      </c>
      <c r="G515" s="6">
        <v>46167</v>
      </c>
      <c r="H515" s="5">
        <v>2250005103</v>
      </c>
      <c r="I515" s="5">
        <v>16</v>
      </c>
      <c r="J515" s="5">
        <v>9</v>
      </c>
      <c r="K5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15" s="4">
        <f>COUNTIFS(Tabela1[Paciente],Tabela1[[#This Row],[Paciente]],Tabela1[Código_Terapia],Tabela1[[#This Row],[Código_Terapia]])</f>
        <v>2</v>
      </c>
      <c r="M515" s="4">
        <f>Tabela1[[#This Row],[Sessões Autrizadas]]-Tabela1[[#This Row],[Solicitado]]</f>
        <v>-7</v>
      </c>
    </row>
    <row r="516" spans="1:13" hidden="1" x14ac:dyDescent="0.3">
      <c r="A516" s="4">
        <f>INDEX(Tabela2[Id],MATCH(Tabela1[[#This Row],[Carteirinha]],Tabela2[Cart],0))</f>
        <v>2687</v>
      </c>
      <c r="B516" s="5" t="s">
        <v>325</v>
      </c>
      <c r="C516" s="5" t="s">
        <v>326</v>
      </c>
      <c r="D516" s="5">
        <v>59601647</v>
      </c>
      <c r="E516" s="6">
        <v>45687</v>
      </c>
      <c r="F516" s="5">
        <v>946996300</v>
      </c>
      <c r="G516" s="6">
        <v>46227</v>
      </c>
      <c r="H516" s="5">
        <v>2250005278</v>
      </c>
      <c r="I516" s="5">
        <v>48</v>
      </c>
      <c r="J516" s="5">
        <v>39</v>
      </c>
      <c r="K5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16" s="4">
        <f>COUNTIFS(Tabela1[Paciente],Tabela1[[#This Row],[Paciente]],Tabela1[Código_Terapia],Tabela1[[#This Row],[Código_Terapia]])</f>
        <v>1</v>
      </c>
      <c r="M516" s="4">
        <f>Tabela1[[#This Row],[Sessões Autrizadas]]-Tabela1[[#This Row],[Solicitado]]</f>
        <v>-9</v>
      </c>
    </row>
    <row r="517" spans="1:13" hidden="1" x14ac:dyDescent="0.3">
      <c r="A517" s="4">
        <f>INDEX(Tabela2[Id],MATCH(Tabela1[[#This Row],[Carteirinha]],Tabela2[Cart],0))</f>
        <v>2687</v>
      </c>
      <c r="B517" s="5" t="s">
        <v>325</v>
      </c>
      <c r="C517" s="5" t="s">
        <v>326</v>
      </c>
      <c r="D517" s="5">
        <v>56486899</v>
      </c>
      <c r="E517" s="6">
        <v>45559</v>
      </c>
      <c r="F517" s="5">
        <v>944122931</v>
      </c>
      <c r="G517" s="6">
        <v>46219</v>
      </c>
      <c r="H517" s="5">
        <v>2250005189</v>
      </c>
      <c r="I517" s="5">
        <v>15</v>
      </c>
      <c r="J517" s="5">
        <v>5</v>
      </c>
      <c r="K5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517" s="4">
        <f>COUNTIFS(Tabela1[Paciente],Tabela1[[#This Row],[Paciente]],Tabela1[Código_Terapia],Tabela1[[#This Row],[Código_Terapia]])</f>
        <v>2</v>
      </c>
      <c r="M517" s="4">
        <f>Tabela1[[#This Row],[Sessões Autrizadas]]-Tabela1[[#This Row],[Solicitado]]</f>
        <v>-10</v>
      </c>
    </row>
    <row r="518" spans="1:13" hidden="1" x14ac:dyDescent="0.3">
      <c r="A518" s="4">
        <f>INDEX(Tabela2[Id],MATCH(Tabela1[[#This Row],[Carteirinha]],Tabela2[Cart],0))</f>
        <v>2687</v>
      </c>
      <c r="B518" s="5" t="s">
        <v>325</v>
      </c>
      <c r="C518" s="5" t="s">
        <v>326</v>
      </c>
      <c r="D518" s="5">
        <v>56486898</v>
      </c>
      <c r="E518" s="6">
        <v>45559</v>
      </c>
      <c r="F518" s="5">
        <v>944122930</v>
      </c>
      <c r="G518" s="6">
        <v>46399</v>
      </c>
      <c r="H518" s="5">
        <v>2250005103</v>
      </c>
      <c r="I518" s="5">
        <v>15</v>
      </c>
      <c r="J518" s="5">
        <v>2</v>
      </c>
      <c r="K5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518" s="4">
        <f>COUNTIFS(Tabela1[Paciente],Tabela1[[#This Row],[Paciente]],Tabela1[Código_Terapia],Tabela1[[#This Row],[Código_Terapia]])</f>
        <v>2</v>
      </c>
      <c r="M518" s="4">
        <f>Tabela1[[#This Row],[Sessões Autrizadas]]-Tabela1[[#This Row],[Solicitado]]</f>
        <v>-13</v>
      </c>
    </row>
    <row r="519" spans="1:13" hidden="1" x14ac:dyDescent="0.3">
      <c r="A519" s="4">
        <f>INDEX(Tabela2[Id],MATCH(Tabela1[[#This Row],[Carteirinha]],Tabela2[Cart],0))</f>
        <v>2687</v>
      </c>
      <c r="B519" s="5" t="s">
        <v>325</v>
      </c>
      <c r="C519" s="5" t="s">
        <v>326</v>
      </c>
      <c r="D519" s="5">
        <v>56486897</v>
      </c>
      <c r="E519" s="6">
        <v>45559</v>
      </c>
      <c r="F519" s="5">
        <v>944122929</v>
      </c>
      <c r="G519" s="6">
        <v>46399</v>
      </c>
      <c r="H519" s="5">
        <v>50000012</v>
      </c>
      <c r="I519" s="5">
        <v>15</v>
      </c>
      <c r="J519" s="5">
        <v>2</v>
      </c>
      <c r="K5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519" s="4">
        <f>COUNTIFS(Tabela1[Paciente],Tabela1[[#This Row],[Paciente]],Tabela1[Código_Terapia],Tabela1[[#This Row],[Código_Terapia]])</f>
        <v>1</v>
      </c>
      <c r="M519" s="4">
        <f>Tabela1[[#This Row],[Sessões Autrizadas]]-Tabela1[[#This Row],[Solicitado]]</f>
        <v>-13</v>
      </c>
    </row>
    <row r="520" spans="1:13" hidden="1" x14ac:dyDescent="0.3">
      <c r="A520" s="4">
        <f>INDEX(Tabela2[Id],MATCH(Tabela1[[#This Row],[Carteirinha]],Tabela2[Cart],0))</f>
        <v>2944</v>
      </c>
      <c r="B520" s="5" t="s">
        <v>260</v>
      </c>
      <c r="C520" s="5" t="s">
        <v>261</v>
      </c>
      <c r="D520" s="5">
        <v>59726543</v>
      </c>
      <c r="E520" s="6">
        <v>45691</v>
      </c>
      <c r="F520" s="5">
        <v>947111829</v>
      </c>
      <c r="G520" s="6">
        <v>45751</v>
      </c>
      <c r="H520" s="5">
        <v>2250005189</v>
      </c>
      <c r="I520" s="5">
        <v>16</v>
      </c>
      <c r="J520" s="5">
        <v>16</v>
      </c>
      <c r="K5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20" s="4">
        <f>COUNTIFS(Tabela1[Paciente],Tabela1[[#This Row],[Paciente]],Tabela1[Código_Terapia],Tabela1[[#This Row],[Código_Terapia]])</f>
        <v>1</v>
      </c>
      <c r="M520" s="4">
        <f>Tabela1[[#This Row],[Sessões Autrizadas]]-Tabela1[[#This Row],[Solicitado]]</f>
        <v>0</v>
      </c>
    </row>
    <row r="521" spans="1:13" hidden="1" x14ac:dyDescent="0.3">
      <c r="A521" s="4">
        <f>INDEX(Tabela2[Id],MATCH(Tabela1[[#This Row],[Carteirinha]],Tabela2[Cart],0))</f>
        <v>2944</v>
      </c>
      <c r="B521" s="5" t="s">
        <v>260</v>
      </c>
      <c r="C521" s="5" t="s">
        <v>261</v>
      </c>
      <c r="D521" s="5">
        <v>59726542</v>
      </c>
      <c r="E521" s="6">
        <v>45691</v>
      </c>
      <c r="F521" s="5">
        <v>947111828</v>
      </c>
      <c r="G521" s="6">
        <v>46231</v>
      </c>
      <c r="H521" s="5">
        <v>2250005103</v>
      </c>
      <c r="I521" s="5">
        <v>64</v>
      </c>
      <c r="J521" s="5">
        <v>53</v>
      </c>
      <c r="K5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21" s="4">
        <f>COUNTIFS(Tabela1[Paciente],Tabela1[[#This Row],[Paciente]],Tabela1[Código_Terapia],Tabela1[[#This Row],[Código_Terapia]])</f>
        <v>1</v>
      </c>
      <c r="M521" s="4">
        <f>Tabela1[[#This Row],[Sessões Autrizadas]]-Tabela1[[#This Row],[Solicitado]]</f>
        <v>-11</v>
      </c>
    </row>
    <row r="522" spans="1:13" hidden="1" x14ac:dyDescent="0.3">
      <c r="A522" s="4">
        <f>INDEX(Tabela2[Id],MATCH(Tabela1[[#This Row],[Carteirinha]],Tabela2[Cart],0))</f>
        <v>2944</v>
      </c>
      <c r="B522" s="5" t="s">
        <v>260</v>
      </c>
      <c r="C522" s="5" t="s">
        <v>261</v>
      </c>
      <c r="D522" s="5">
        <v>59726541</v>
      </c>
      <c r="E522" s="6">
        <v>45691</v>
      </c>
      <c r="F522" s="5">
        <v>947111827</v>
      </c>
      <c r="G522" s="6">
        <v>46231</v>
      </c>
      <c r="H522" s="5">
        <v>2250005278</v>
      </c>
      <c r="I522" s="5">
        <v>16</v>
      </c>
      <c r="J522" s="5">
        <v>8</v>
      </c>
      <c r="K5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22" s="4">
        <f>COUNTIFS(Tabela1[Paciente],Tabela1[[#This Row],[Paciente]],Tabela1[Código_Terapia],Tabela1[[#This Row],[Código_Terapia]])</f>
        <v>1</v>
      </c>
      <c r="M522" s="4">
        <f>Tabela1[[#This Row],[Sessões Autrizadas]]-Tabela1[[#This Row],[Solicitado]]</f>
        <v>-8</v>
      </c>
    </row>
    <row r="523" spans="1:13" hidden="1" x14ac:dyDescent="0.3">
      <c r="A523" s="4">
        <f>INDEX(Tabela2[Id],MATCH(Tabela1[[#This Row],[Carteirinha]],Tabela2[Cart],0))</f>
        <v>2944</v>
      </c>
      <c r="B523" s="5" t="s">
        <v>260</v>
      </c>
      <c r="C523" s="5" t="s">
        <v>261</v>
      </c>
      <c r="D523" s="5">
        <v>59726539</v>
      </c>
      <c r="E523" s="6">
        <v>45691</v>
      </c>
      <c r="F523" s="5">
        <v>947111826</v>
      </c>
      <c r="G523" s="6">
        <v>46111</v>
      </c>
      <c r="H523" s="5">
        <v>50001213</v>
      </c>
      <c r="I523" s="5">
        <v>16</v>
      </c>
      <c r="J523" s="5">
        <v>10</v>
      </c>
      <c r="K5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23" s="4">
        <f>COUNTIFS(Tabela1[Paciente],Tabela1[[#This Row],[Paciente]],Tabela1[Código_Terapia],Tabela1[[#This Row],[Código_Terapia]])</f>
        <v>1</v>
      </c>
      <c r="M523" s="4">
        <f>Tabela1[[#This Row],[Sessões Autrizadas]]-Tabela1[[#This Row],[Solicitado]]</f>
        <v>-6</v>
      </c>
    </row>
    <row r="524" spans="1:13" hidden="1" x14ac:dyDescent="0.3">
      <c r="A524" s="4">
        <f>INDEX(Tabela2[Id],MATCH(Tabela1[[#This Row],[Carteirinha]],Tabela2[Cart],0))</f>
        <v>2944</v>
      </c>
      <c r="B524" s="5" t="s">
        <v>260</v>
      </c>
      <c r="C524" s="5" t="s">
        <v>261</v>
      </c>
      <c r="D524" s="5">
        <v>59726538</v>
      </c>
      <c r="E524" s="6">
        <v>45691</v>
      </c>
      <c r="F524" s="5">
        <v>947111825</v>
      </c>
      <c r="G524" s="6">
        <v>46111</v>
      </c>
      <c r="H524" s="5">
        <v>50000012</v>
      </c>
      <c r="I524" s="5">
        <v>16</v>
      </c>
      <c r="J524" s="5">
        <v>10</v>
      </c>
      <c r="K5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24" s="4">
        <f>COUNTIFS(Tabela1[Paciente],Tabela1[[#This Row],[Paciente]],Tabela1[Código_Terapia],Tabela1[[#This Row],[Código_Terapia]])</f>
        <v>2</v>
      </c>
      <c r="M524" s="4">
        <f>Tabela1[[#This Row],[Sessões Autrizadas]]-Tabela1[[#This Row],[Solicitado]]</f>
        <v>-6</v>
      </c>
    </row>
    <row r="525" spans="1:13" hidden="1" x14ac:dyDescent="0.3">
      <c r="A525" s="4">
        <f>INDEX(Tabela2[Id],MATCH(Tabela1[[#This Row],[Carteirinha]],Tabela2[Cart],0))</f>
        <v>2944</v>
      </c>
      <c r="B525" s="5" t="s">
        <v>260</v>
      </c>
      <c r="C525" s="5" t="s">
        <v>261</v>
      </c>
      <c r="D525" s="5">
        <v>59726536</v>
      </c>
      <c r="E525" s="6">
        <v>45691</v>
      </c>
      <c r="F525" s="5">
        <v>947111821</v>
      </c>
      <c r="G525" s="6">
        <v>45931</v>
      </c>
      <c r="H525" s="5">
        <v>2250005170</v>
      </c>
      <c r="I525" s="5">
        <v>48</v>
      </c>
      <c r="J525" s="5">
        <v>45</v>
      </c>
      <c r="K5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25" s="4">
        <f>COUNTIFS(Tabela1[Paciente],Tabela1[[#This Row],[Paciente]],Tabela1[Código_Terapia],Tabela1[[#This Row],[Código_Terapia]])</f>
        <v>1</v>
      </c>
      <c r="M525" s="4">
        <f>Tabela1[[#This Row],[Sessões Autrizadas]]-Tabela1[[#This Row],[Solicitado]]</f>
        <v>-3</v>
      </c>
    </row>
    <row r="526" spans="1:13" hidden="1" x14ac:dyDescent="0.3">
      <c r="A526" s="4">
        <f>INDEX(Tabela2[Id],MATCH(Tabela1[[#This Row],[Carteirinha]],Tabela2[Cart],0))</f>
        <v>2944</v>
      </c>
      <c r="B526" s="5" t="s">
        <v>260</v>
      </c>
      <c r="C526" s="5" t="s">
        <v>261</v>
      </c>
      <c r="D526" s="5">
        <v>57331710</v>
      </c>
      <c r="E526" s="6">
        <v>45593</v>
      </c>
      <c r="F526" s="5">
        <v>944904806</v>
      </c>
      <c r="G526" s="6">
        <v>45893</v>
      </c>
      <c r="H526" s="5">
        <v>50000012</v>
      </c>
      <c r="I526" s="5">
        <v>16</v>
      </c>
      <c r="J526" s="5">
        <v>12</v>
      </c>
      <c r="K5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26" s="4">
        <f>COUNTIFS(Tabela1[Paciente],Tabela1[[#This Row],[Paciente]],Tabela1[Código_Terapia],Tabela1[[#This Row],[Código_Terapia]])</f>
        <v>2</v>
      </c>
      <c r="M526" s="4">
        <f>Tabela1[[#This Row],[Sessões Autrizadas]]-Tabela1[[#This Row],[Solicitado]]</f>
        <v>-4</v>
      </c>
    </row>
    <row r="527" spans="1:13" hidden="1" x14ac:dyDescent="0.3">
      <c r="A527" s="4">
        <f>INDEX(Tabela2[Id],MATCH(Tabela1[[#This Row],[Carteirinha]],Tabela2[Cart],0))</f>
        <v>4180</v>
      </c>
      <c r="B527" s="5" t="s">
        <v>219</v>
      </c>
      <c r="C527" s="5" t="s">
        <v>220</v>
      </c>
      <c r="D527" s="5">
        <v>60276628</v>
      </c>
      <c r="E527" s="6">
        <v>45709</v>
      </c>
      <c r="F527" s="5">
        <v>947622862</v>
      </c>
      <c r="G527" s="6">
        <v>46309</v>
      </c>
      <c r="H527" s="5">
        <v>2250005189</v>
      </c>
      <c r="I527" s="5">
        <v>64</v>
      </c>
      <c r="J527" s="5">
        <v>46</v>
      </c>
      <c r="K5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27" s="4">
        <f>COUNTIFS(Tabela1[Paciente],Tabela1[[#This Row],[Paciente]],Tabela1[Código_Terapia],Tabela1[[#This Row],[Código_Terapia]])</f>
        <v>3</v>
      </c>
      <c r="M527" s="4">
        <f>Tabela1[[#This Row],[Sessões Autrizadas]]-Tabela1[[#This Row],[Solicitado]]</f>
        <v>-18</v>
      </c>
    </row>
    <row r="528" spans="1:13" hidden="1" x14ac:dyDescent="0.3">
      <c r="A528" s="4">
        <f>INDEX(Tabela2[Id],MATCH(Tabela1[[#This Row],[Carteirinha]],Tabela2[Cart],0))</f>
        <v>4180</v>
      </c>
      <c r="B528" s="5" t="s">
        <v>219</v>
      </c>
      <c r="C528" s="5" t="s">
        <v>220</v>
      </c>
      <c r="D528" s="5">
        <v>59085328</v>
      </c>
      <c r="E528" s="6">
        <v>45667</v>
      </c>
      <c r="F528" s="5">
        <v>946518193</v>
      </c>
      <c r="G528" s="6">
        <v>46327</v>
      </c>
      <c r="H528" s="5">
        <v>50001213</v>
      </c>
      <c r="I528" s="5">
        <v>16</v>
      </c>
      <c r="J528" s="5">
        <v>7</v>
      </c>
      <c r="K5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28" s="4">
        <f>COUNTIFS(Tabela1[Paciente],Tabela1[[#This Row],[Paciente]],Tabela1[Código_Terapia],Tabela1[[#This Row],[Código_Terapia]])</f>
        <v>1</v>
      </c>
      <c r="M528" s="4">
        <f>Tabela1[[#This Row],[Sessões Autrizadas]]-Tabela1[[#This Row],[Solicitado]]</f>
        <v>-9</v>
      </c>
    </row>
    <row r="529" spans="1:13" hidden="1" x14ac:dyDescent="0.3">
      <c r="A529" s="4">
        <f>INDEX(Tabela2[Id],MATCH(Tabela1[[#This Row],[Carteirinha]],Tabela2[Cart],0))</f>
        <v>4180</v>
      </c>
      <c r="B529" s="5" t="s">
        <v>219</v>
      </c>
      <c r="C529" s="5" t="s">
        <v>220</v>
      </c>
      <c r="D529" s="5">
        <v>58859974</v>
      </c>
      <c r="E529" s="6">
        <v>45659</v>
      </c>
      <c r="F529" s="5">
        <v>946310122</v>
      </c>
      <c r="G529" s="6">
        <v>46199</v>
      </c>
      <c r="H529" s="5">
        <v>2250005189</v>
      </c>
      <c r="I529" s="5">
        <v>32</v>
      </c>
      <c r="J529" s="5">
        <v>21</v>
      </c>
      <c r="K5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29" s="4">
        <f>COUNTIFS(Tabela1[Paciente],Tabela1[[#This Row],[Paciente]],Tabela1[Código_Terapia],Tabela1[[#This Row],[Código_Terapia]])</f>
        <v>3</v>
      </c>
      <c r="M529" s="4">
        <f>Tabela1[[#This Row],[Sessões Autrizadas]]-Tabela1[[#This Row],[Solicitado]]</f>
        <v>-11</v>
      </c>
    </row>
    <row r="530" spans="1:13" hidden="1" x14ac:dyDescent="0.3">
      <c r="A530" s="4">
        <f>INDEX(Tabela2[Id],MATCH(Tabela1[[#This Row],[Carteirinha]],Tabela2[Cart],0))</f>
        <v>4180</v>
      </c>
      <c r="B530" s="5" t="s">
        <v>219</v>
      </c>
      <c r="C530" s="5" t="s">
        <v>220</v>
      </c>
      <c r="D530" s="5">
        <v>58859973</v>
      </c>
      <c r="E530" s="6">
        <v>45659</v>
      </c>
      <c r="F530" s="5">
        <v>946310121</v>
      </c>
      <c r="G530" s="6">
        <v>46319</v>
      </c>
      <c r="H530" s="5">
        <v>50000012</v>
      </c>
      <c r="I530" s="5">
        <v>32</v>
      </c>
      <c r="J530" s="5">
        <v>23</v>
      </c>
      <c r="K5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30" s="4">
        <f>COUNTIFS(Tabela1[Paciente],Tabela1[[#This Row],[Paciente]],Tabela1[Código_Terapia],Tabela1[[#This Row],[Código_Terapia]])</f>
        <v>2</v>
      </c>
      <c r="M530" s="4">
        <f>Tabela1[[#This Row],[Sessões Autrizadas]]-Tabela1[[#This Row],[Solicitado]]</f>
        <v>-9</v>
      </c>
    </row>
    <row r="531" spans="1:13" hidden="1" x14ac:dyDescent="0.3">
      <c r="A531" s="4">
        <f>INDEX(Tabela2[Id],MATCH(Tabela1[[#This Row],[Carteirinha]],Tabela2[Cart],0))</f>
        <v>4180</v>
      </c>
      <c r="B531" s="5" t="s">
        <v>219</v>
      </c>
      <c r="C531" s="5" t="s">
        <v>220</v>
      </c>
      <c r="D531" s="5">
        <v>58859972</v>
      </c>
      <c r="E531" s="6">
        <v>45659</v>
      </c>
      <c r="F531" s="5">
        <v>946310120</v>
      </c>
      <c r="G531" s="6">
        <v>45779</v>
      </c>
      <c r="H531" s="5">
        <v>2250005170</v>
      </c>
      <c r="I531" s="5">
        <v>32</v>
      </c>
      <c r="J531" s="5">
        <v>31</v>
      </c>
      <c r="K5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31" s="4">
        <f>COUNTIFS(Tabela1[Paciente],Tabela1[[#This Row],[Paciente]],Tabela1[Código_Terapia],Tabela1[[#This Row],[Código_Terapia]])</f>
        <v>1</v>
      </c>
      <c r="M531" s="4">
        <f>Tabela1[[#This Row],[Sessões Autrizadas]]-Tabela1[[#This Row],[Solicitado]]</f>
        <v>-1</v>
      </c>
    </row>
    <row r="532" spans="1:13" hidden="1" x14ac:dyDescent="0.3">
      <c r="A532" s="4">
        <f>INDEX(Tabela2[Id],MATCH(Tabela1[[#This Row],[Carteirinha]],Tabela2[Cart],0))</f>
        <v>4180</v>
      </c>
      <c r="B532" s="5" t="s">
        <v>219</v>
      </c>
      <c r="C532" s="5" t="s">
        <v>220</v>
      </c>
      <c r="D532" s="5">
        <v>56483730</v>
      </c>
      <c r="E532" s="6">
        <v>45559</v>
      </c>
      <c r="F532" s="5">
        <v>944119967</v>
      </c>
      <c r="G532" s="6">
        <v>46159</v>
      </c>
      <c r="H532" s="5">
        <v>2250005189</v>
      </c>
      <c r="I532" s="5">
        <v>30</v>
      </c>
      <c r="J532" s="5">
        <v>21</v>
      </c>
      <c r="K5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532" s="4">
        <f>COUNTIFS(Tabela1[Paciente],Tabela1[[#This Row],[Paciente]],Tabela1[Código_Terapia],Tabela1[[#This Row],[Código_Terapia]])</f>
        <v>3</v>
      </c>
      <c r="M532" s="4">
        <f>Tabela1[[#This Row],[Sessões Autrizadas]]-Tabela1[[#This Row],[Solicitado]]</f>
        <v>-9</v>
      </c>
    </row>
    <row r="533" spans="1:13" hidden="1" x14ac:dyDescent="0.3">
      <c r="A533" s="4">
        <f>INDEX(Tabela2[Id],MATCH(Tabela1[[#This Row],[Carteirinha]],Tabela2[Cart],0))</f>
        <v>4180</v>
      </c>
      <c r="B533" s="5" t="s">
        <v>219</v>
      </c>
      <c r="C533" s="5" t="s">
        <v>220</v>
      </c>
      <c r="D533" s="5">
        <v>56483729</v>
      </c>
      <c r="E533" s="6">
        <v>45559</v>
      </c>
      <c r="F533" s="5">
        <v>944119966</v>
      </c>
      <c r="G533" s="6">
        <v>46399</v>
      </c>
      <c r="H533" s="5">
        <v>50000012</v>
      </c>
      <c r="I533" s="5">
        <v>30</v>
      </c>
      <c r="J533" s="5">
        <v>17</v>
      </c>
      <c r="K5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533" s="4">
        <f>COUNTIFS(Tabela1[Paciente],Tabela1[[#This Row],[Paciente]],Tabela1[Código_Terapia],Tabela1[[#This Row],[Código_Terapia]])</f>
        <v>2</v>
      </c>
      <c r="M533" s="4">
        <f>Tabela1[[#This Row],[Sessões Autrizadas]]-Tabela1[[#This Row],[Solicitado]]</f>
        <v>-13</v>
      </c>
    </row>
    <row r="534" spans="1:13" hidden="1" x14ac:dyDescent="0.3">
      <c r="A534" s="4">
        <f>INDEX(Tabela2[Id],MATCH(Tabela1[[#This Row],[Carteirinha]],Tabela2[Cart],0))</f>
        <v>1918</v>
      </c>
      <c r="B534" s="5" t="s">
        <v>541</v>
      </c>
      <c r="C534" s="5" t="s">
        <v>542</v>
      </c>
      <c r="D534" s="5">
        <v>59259823</v>
      </c>
      <c r="E534" s="6">
        <v>45673</v>
      </c>
      <c r="F534" s="5">
        <v>946680100</v>
      </c>
      <c r="G534" s="6">
        <v>45973</v>
      </c>
      <c r="H534" s="5">
        <v>2250005103</v>
      </c>
      <c r="I534" s="5">
        <v>16</v>
      </c>
      <c r="J534" s="5">
        <v>12</v>
      </c>
      <c r="K5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34" s="4">
        <f>COUNTIFS(Tabela1[Paciente],Tabela1[[#This Row],[Paciente]],Tabela1[Código_Terapia],Tabela1[[#This Row],[Código_Terapia]])</f>
        <v>1</v>
      </c>
      <c r="M534" s="4">
        <f>Tabela1[[#This Row],[Sessões Autrizadas]]-Tabela1[[#This Row],[Solicitado]]</f>
        <v>-4</v>
      </c>
    </row>
    <row r="535" spans="1:13" hidden="1" x14ac:dyDescent="0.3">
      <c r="A535" s="4">
        <f>INDEX(Tabela2[Id],MATCH(Tabela1[[#This Row],[Carteirinha]],Tabela2[Cart],0))</f>
        <v>1918</v>
      </c>
      <c r="B535" s="5" t="s">
        <v>541</v>
      </c>
      <c r="C535" s="5" t="s">
        <v>542</v>
      </c>
      <c r="D535" s="5">
        <v>59259822</v>
      </c>
      <c r="E535" s="6">
        <v>45673</v>
      </c>
      <c r="F535" s="5">
        <v>946680099</v>
      </c>
      <c r="G535" s="6">
        <v>45853</v>
      </c>
      <c r="H535" s="5">
        <v>2250005170</v>
      </c>
      <c r="I535" s="5">
        <v>16</v>
      </c>
      <c r="J535" s="5">
        <v>14</v>
      </c>
      <c r="K5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35" s="4">
        <f>COUNTIFS(Tabela1[Paciente],Tabela1[[#This Row],[Paciente]],Tabela1[Código_Terapia],Tabela1[[#This Row],[Código_Terapia]])</f>
        <v>1</v>
      </c>
      <c r="M535" s="4">
        <f>Tabela1[[#This Row],[Sessões Autrizadas]]-Tabela1[[#This Row],[Solicitado]]</f>
        <v>-2</v>
      </c>
    </row>
    <row r="536" spans="1:13" hidden="1" x14ac:dyDescent="0.3">
      <c r="A536" s="4">
        <f>INDEX(Tabela2[Id],MATCH(Tabela1[[#This Row],[Carteirinha]],Tabela2[Cart],0))</f>
        <v>2681</v>
      </c>
      <c r="B536" s="5" t="s">
        <v>246</v>
      </c>
      <c r="C536" s="5" t="s">
        <v>247</v>
      </c>
      <c r="D536" s="5">
        <v>58955741</v>
      </c>
      <c r="E536" s="6">
        <v>45664</v>
      </c>
      <c r="F536" s="5">
        <v>946397714</v>
      </c>
      <c r="G536" s="6">
        <v>46864</v>
      </c>
      <c r="H536" s="5">
        <v>2250005103</v>
      </c>
      <c r="I536" s="5">
        <v>48</v>
      </c>
      <c r="J536" s="5">
        <v>29</v>
      </c>
      <c r="K5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36" s="4">
        <f>COUNTIFS(Tabela1[Paciente],Tabela1[[#This Row],[Paciente]],Tabela1[Código_Terapia],Tabela1[[#This Row],[Código_Terapia]])</f>
        <v>1</v>
      </c>
      <c r="M536" s="4">
        <f>Tabela1[[#This Row],[Sessões Autrizadas]]-Tabela1[[#This Row],[Solicitado]]</f>
        <v>-19</v>
      </c>
    </row>
    <row r="537" spans="1:13" hidden="1" x14ac:dyDescent="0.3">
      <c r="A537" s="4">
        <f>INDEX(Tabela2[Id],MATCH(Tabela1[[#This Row],[Carteirinha]],Tabela2[Cart],0))</f>
        <v>3560</v>
      </c>
      <c r="B537" s="5" t="s">
        <v>243</v>
      </c>
      <c r="C537" s="5" t="s">
        <v>244</v>
      </c>
      <c r="D537" s="5">
        <v>61223979</v>
      </c>
      <c r="E537" s="6">
        <v>45747</v>
      </c>
      <c r="F537" s="5">
        <v>948498810</v>
      </c>
      <c r="G537" s="6">
        <v>45867</v>
      </c>
      <c r="H537" s="5">
        <v>2250005111</v>
      </c>
      <c r="I537" s="5">
        <v>32</v>
      </c>
      <c r="J537" s="5">
        <v>31</v>
      </c>
      <c r="K5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37" s="4">
        <f>COUNTIFS(Tabela1[Paciente],Tabela1[[#This Row],[Paciente]],Tabela1[Código_Terapia],Tabela1[[#This Row],[Código_Terapia]])</f>
        <v>1</v>
      </c>
      <c r="M537" s="4">
        <f>Tabela1[[#This Row],[Sessões Autrizadas]]-Tabela1[[#This Row],[Solicitado]]</f>
        <v>-1</v>
      </c>
    </row>
    <row r="538" spans="1:13" hidden="1" x14ac:dyDescent="0.3">
      <c r="A538" s="4">
        <f>INDEX(Tabela2[Id],MATCH(Tabela1[[#This Row],[Carteirinha]],Tabela2[Cart],0))</f>
        <v>3560</v>
      </c>
      <c r="B538" s="5" t="s">
        <v>243</v>
      </c>
      <c r="C538" s="5" t="s">
        <v>244</v>
      </c>
      <c r="D538" s="5">
        <v>60816435</v>
      </c>
      <c r="E538" s="6">
        <v>45733</v>
      </c>
      <c r="F538" s="5">
        <v>948121766</v>
      </c>
      <c r="G538" s="6">
        <v>45973</v>
      </c>
      <c r="H538" s="5">
        <v>2250005103</v>
      </c>
      <c r="I538" s="5">
        <v>48</v>
      </c>
      <c r="J538" s="5">
        <v>43</v>
      </c>
      <c r="K5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38" s="4">
        <f>COUNTIFS(Tabela1[Paciente],Tabela1[[#This Row],[Paciente]],Tabela1[Código_Terapia],Tabela1[[#This Row],[Código_Terapia]])</f>
        <v>2</v>
      </c>
      <c r="M538" s="4">
        <f>Tabela1[[#This Row],[Sessões Autrizadas]]-Tabela1[[#This Row],[Solicitado]]</f>
        <v>-5</v>
      </c>
    </row>
    <row r="539" spans="1:13" hidden="1" x14ac:dyDescent="0.3">
      <c r="A539" s="4">
        <f>INDEX(Tabela2[Id],MATCH(Tabela1[[#This Row],[Carteirinha]],Tabela2[Cart],0))</f>
        <v>3560</v>
      </c>
      <c r="B539" s="5" t="s">
        <v>243</v>
      </c>
      <c r="C539" s="5" t="s">
        <v>244</v>
      </c>
      <c r="D539" s="5">
        <v>57565941</v>
      </c>
      <c r="E539" s="6">
        <v>45601</v>
      </c>
      <c r="F539" s="5">
        <v>945119358</v>
      </c>
      <c r="G539" s="6">
        <v>46441</v>
      </c>
      <c r="H539" s="5">
        <v>2250005103</v>
      </c>
      <c r="I539" s="5">
        <v>40</v>
      </c>
      <c r="J539" s="5">
        <v>18</v>
      </c>
      <c r="K5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539" s="4">
        <f>COUNTIFS(Tabela1[Paciente],Tabela1[[#This Row],[Paciente]],Tabela1[Código_Terapia],Tabela1[[#This Row],[Código_Terapia]])</f>
        <v>2</v>
      </c>
      <c r="M539" s="4">
        <f>Tabela1[[#This Row],[Sessões Autrizadas]]-Tabela1[[#This Row],[Solicitado]]</f>
        <v>-22</v>
      </c>
    </row>
    <row r="540" spans="1:13" hidden="1" x14ac:dyDescent="0.3">
      <c r="A540" s="4">
        <f>INDEX(Tabela2[Id],MATCH(Tabela1[[#This Row],[Carteirinha]],Tabela2[Cart],0))</f>
        <v>4300</v>
      </c>
      <c r="B540" s="5" t="s">
        <v>199</v>
      </c>
      <c r="C540" s="5" t="s">
        <v>200</v>
      </c>
      <c r="D540" s="5">
        <v>57612779</v>
      </c>
      <c r="E540" s="6">
        <v>45602</v>
      </c>
      <c r="F540" s="5">
        <v>945161981</v>
      </c>
      <c r="G540" s="6">
        <v>46742</v>
      </c>
      <c r="H540" s="5">
        <v>2250005103</v>
      </c>
      <c r="I540" s="5">
        <v>48</v>
      </c>
      <c r="J540" s="5">
        <v>24</v>
      </c>
      <c r="K5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40" s="4">
        <f>COUNTIFS(Tabela1[Paciente],Tabela1[[#This Row],[Paciente]],Tabela1[Código_Terapia],Tabela1[[#This Row],[Código_Terapia]])</f>
        <v>1</v>
      </c>
      <c r="M540" s="4">
        <f>Tabela1[[#This Row],[Sessões Autrizadas]]-Tabela1[[#This Row],[Solicitado]]</f>
        <v>-24</v>
      </c>
    </row>
    <row r="541" spans="1:13" hidden="1" x14ac:dyDescent="0.3">
      <c r="A541" s="4">
        <f>INDEX(Tabela2[Id],MATCH(Tabela1[[#This Row],[Carteirinha]],Tabela2[Cart],0))</f>
        <v>3617</v>
      </c>
      <c r="B541" s="5" t="s">
        <v>234</v>
      </c>
      <c r="C541" s="5" t="s">
        <v>235</v>
      </c>
      <c r="D541" s="5">
        <v>59757122</v>
      </c>
      <c r="E541" s="6">
        <v>45692</v>
      </c>
      <c r="F541" s="5">
        <v>947140155</v>
      </c>
      <c r="G541" s="6">
        <v>46412</v>
      </c>
      <c r="H541" s="5">
        <v>2250005103</v>
      </c>
      <c r="I541" s="5">
        <v>32</v>
      </c>
      <c r="J541" s="5">
        <v>21</v>
      </c>
      <c r="K5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41" s="4">
        <f>COUNTIFS(Tabela1[Paciente],Tabela1[[#This Row],[Paciente]],Tabela1[Código_Terapia],Tabela1[[#This Row],[Código_Terapia]])</f>
        <v>2</v>
      </c>
      <c r="M541" s="4">
        <f>Tabela1[[#This Row],[Sessões Autrizadas]]-Tabela1[[#This Row],[Solicitado]]</f>
        <v>-11</v>
      </c>
    </row>
    <row r="542" spans="1:13" hidden="1" x14ac:dyDescent="0.3">
      <c r="A542" s="4">
        <f>INDEX(Tabela2[Id],MATCH(Tabela1[[#This Row],[Carteirinha]],Tabela2[Cart],0))</f>
        <v>3617</v>
      </c>
      <c r="B542" s="5" t="s">
        <v>234</v>
      </c>
      <c r="C542" s="5" t="s">
        <v>235</v>
      </c>
      <c r="D542" s="5">
        <v>59757121</v>
      </c>
      <c r="E542" s="6">
        <v>45692</v>
      </c>
      <c r="F542" s="5">
        <v>947140154</v>
      </c>
      <c r="G542" s="6">
        <v>46112</v>
      </c>
      <c r="H542" s="5">
        <v>2250005278</v>
      </c>
      <c r="I542" s="5">
        <v>32</v>
      </c>
      <c r="J542" s="5">
        <v>20</v>
      </c>
      <c r="K5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42" s="4">
        <f>COUNTIFS(Tabela1[Paciente],Tabela1[[#This Row],[Paciente]],Tabela1[Código_Terapia],Tabela1[[#This Row],[Código_Terapia]])</f>
        <v>1</v>
      </c>
      <c r="M542" s="4">
        <f>Tabela1[[#This Row],[Sessões Autrizadas]]-Tabela1[[#This Row],[Solicitado]]</f>
        <v>-12</v>
      </c>
    </row>
    <row r="543" spans="1:13" hidden="1" x14ac:dyDescent="0.3">
      <c r="A543" s="4">
        <f>INDEX(Tabela2[Id],MATCH(Tabela1[[#This Row],[Carteirinha]],Tabela2[Cart],0))</f>
        <v>3617</v>
      </c>
      <c r="B543" s="5" t="s">
        <v>234</v>
      </c>
      <c r="C543" s="5" t="s">
        <v>235</v>
      </c>
      <c r="D543" s="5">
        <v>59757120</v>
      </c>
      <c r="E543" s="6">
        <v>45692</v>
      </c>
      <c r="F543" s="5">
        <v>947140153</v>
      </c>
      <c r="G543" s="6">
        <v>46472</v>
      </c>
      <c r="H543" s="5">
        <v>50000012</v>
      </c>
      <c r="I543" s="5">
        <v>32</v>
      </c>
      <c r="J543" s="5">
        <v>21</v>
      </c>
      <c r="K5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43" s="4">
        <f>COUNTIFS(Tabela1[Paciente],Tabela1[[#This Row],[Paciente]],Tabela1[Código_Terapia],Tabela1[[#This Row],[Código_Terapia]])</f>
        <v>2</v>
      </c>
      <c r="M543" s="4">
        <f>Tabela1[[#This Row],[Sessões Autrizadas]]-Tabela1[[#This Row],[Solicitado]]</f>
        <v>-11</v>
      </c>
    </row>
    <row r="544" spans="1:13" hidden="1" x14ac:dyDescent="0.3">
      <c r="A544" s="4">
        <f>INDEX(Tabela2[Id],MATCH(Tabela1[[#This Row],[Carteirinha]],Tabela2[Cart],0))</f>
        <v>3617</v>
      </c>
      <c r="B544" s="5" t="s">
        <v>234</v>
      </c>
      <c r="C544" s="5" t="s">
        <v>235</v>
      </c>
      <c r="D544" s="5">
        <v>59757119</v>
      </c>
      <c r="E544" s="6">
        <v>45692</v>
      </c>
      <c r="F544" s="5">
        <v>947140152</v>
      </c>
      <c r="G544" s="6">
        <v>46112</v>
      </c>
      <c r="H544" s="5">
        <v>2250005170</v>
      </c>
      <c r="I544" s="5">
        <v>16</v>
      </c>
      <c r="J544" s="5">
        <v>11</v>
      </c>
      <c r="K5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44" s="4">
        <f>COUNTIFS(Tabela1[Paciente],Tabela1[[#This Row],[Paciente]],Tabela1[Código_Terapia],Tabela1[[#This Row],[Código_Terapia]])</f>
        <v>2</v>
      </c>
      <c r="M544" s="4">
        <f>Tabela1[[#This Row],[Sessões Autrizadas]]-Tabela1[[#This Row],[Solicitado]]</f>
        <v>-5</v>
      </c>
    </row>
    <row r="545" spans="1:13" hidden="1" x14ac:dyDescent="0.3">
      <c r="A545" s="4">
        <f>INDEX(Tabela2[Id],MATCH(Tabela1[[#This Row],[Carteirinha]],Tabela2[Cart],0))</f>
        <v>3617</v>
      </c>
      <c r="B545" s="5" t="s">
        <v>234</v>
      </c>
      <c r="C545" s="5" t="s">
        <v>235</v>
      </c>
      <c r="D545" s="5">
        <v>56413894</v>
      </c>
      <c r="E545" s="6">
        <v>45555</v>
      </c>
      <c r="F545" s="5">
        <v>944055864</v>
      </c>
      <c r="G545" s="6">
        <v>46995</v>
      </c>
      <c r="H545" s="5">
        <v>2250005103</v>
      </c>
      <c r="I545" s="5">
        <v>30</v>
      </c>
      <c r="J545" s="5">
        <v>7</v>
      </c>
      <c r="K5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545" s="4">
        <f>COUNTIFS(Tabela1[Paciente],Tabela1[[#This Row],[Paciente]],Tabela1[Código_Terapia],Tabela1[[#This Row],[Código_Terapia]])</f>
        <v>2</v>
      </c>
      <c r="M545" s="4">
        <f>Tabela1[[#This Row],[Sessões Autrizadas]]-Tabela1[[#This Row],[Solicitado]]</f>
        <v>-23</v>
      </c>
    </row>
    <row r="546" spans="1:13" hidden="1" x14ac:dyDescent="0.3">
      <c r="A546" s="4">
        <f>INDEX(Tabela2[Id],MATCH(Tabela1[[#This Row],[Carteirinha]],Tabela2[Cart],0))</f>
        <v>3617</v>
      </c>
      <c r="B546" s="5" t="s">
        <v>234</v>
      </c>
      <c r="C546" s="5" t="s">
        <v>235</v>
      </c>
      <c r="D546" s="5">
        <v>56413890</v>
      </c>
      <c r="E546" s="6">
        <v>45555</v>
      </c>
      <c r="F546" s="5">
        <v>944055861</v>
      </c>
      <c r="G546" s="6">
        <v>46935</v>
      </c>
      <c r="H546" s="5">
        <v>50000012</v>
      </c>
      <c r="I546" s="5">
        <v>30</v>
      </c>
      <c r="J546" s="5">
        <v>8</v>
      </c>
      <c r="K5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546" s="4">
        <f>COUNTIFS(Tabela1[Paciente],Tabela1[[#This Row],[Paciente]],Tabela1[Código_Terapia],Tabela1[[#This Row],[Código_Terapia]])</f>
        <v>2</v>
      </c>
      <c r="M546" s="4">
        <f>Tabela1[[#This Row],[Sessões Autrizadas]]-Tabela1[[#This Row],[Solicitado]]</f>
        <v>-22</v>
      </c>
    </row>
    <row r="547" spans="1:13" hidden="1" x14ac:dyDescent="0.3">
      <c r="A547" s="4">
        <f>INDEX(Tabela2[Id],MATCH(Tabela1[[#This Row],[Carteirinha]],Tabela2[Cart],0))</f>
        <v>3617</v>
      </c>
      <c r="B547" s="5" t="s">
        <v>234</v>
      </c>
      <c r="C547" s="5" t="s">
        <v>235</v>
      </c>
      <c r="D547" s="5">
        <v>56413889</v>
      </c>
      <c r="E547" s="6">
        <v>45555</v>
      </c>
      <c r="F547" s="5">
        <v>944055860</v>
      </c>
      <c r="G547" s="6">
        <v>46455</v>
      </c>
      <c r="H547" s="5">
        <v>2250005170</v>
      </c>
      <c r="I547" s="5">
        <v>30</v>
      </c>
      <c r="J547" s="5">
        <v>16</v>
      </c>
      <c r="K5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547" s="4">
        <f>COUNTIFS(Tabela1[Paciente],Tabela1[[#This Row],[Paciente]],Tabela1[Código_Terapia],Tabela1[[#This Row],[Código_Terapia]])</f>
        <v>2</v>
      </c>
      <c r="M547" s="4">
        <f>Tabela1[[#This Row],[Sessões Autrizadas]]-Tabela1[[#This Row],[Solicitado]]</f>
        <v>-14</v>
      </c>
    </row>
    <row r="548" spans="1:13" hidden="1" x14ac:dyDescent="0.3">
      <c r="A548" s="4">
        <f>INDEX(Tabela2[Id],MATCH(Tabela1[[#This Row],[Carteirinha]],Tabela2[Cart],0))</f>
        <v>4185</v>
      </c>
      <c r="B548" s="5" t="s">
        <v>240</v>
      </c>
      <c r="C548" s="5" t="s">
        <v>241</v>
      </c>
      <c r="D548" s="5">
        <v>58335033</v>
      </c>
      <c r="E548" s="6">
        <v>45630</v>
      </c>
      <c r="F548" s="5">
        <v>945828855</v>
      </c>
      <c r="G548" s="6">
        <v>47130</v>
      </c>
      <c r="H548" s="5">
        <v>2250005278</v>
      </c>
      <c r="I548" s="5">
        <v>32</v>
      </c>
      <c r="J548" s="5">
        <v>11</v>
      </c>
      <c r="K5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48" s="4">
        <f>COUNTIFS(Tabela1[Paciente],Tabela1[[#This Row],[Paciente]],Tabela1[Código_Terapia],Tabela1[[#This Row],[Código_Terapia]])</f>
        <v>2</v>
      </c>
      <c r="M548" s="4">
        <f>Tabela1[[#This Row],[Sessões Autrizadas]]-Tabela1[[#This Row],[Solicitado]]</f>
        <v>-21</v>
      </c>
    </row>
    <row r="549" spans="1:13" hidden="1" x14ac:dyDescent="0.3">
      <c r="A549" s="4">
        <f>INDEX(Tabela2[Id],MATCH(Tabela1[[#This Row],[Carteirinha]],Tabela2[Cart],0))</f>
        <v>4185</v>
      </c>
      <c r="B549" s="5" t="s">
        <v>240</v>
      </c>
      <c r="C549" s="5" t="s">
        <v>241</v>
      </c>
      <c r="D549" s="5">
        <v>56152060</v>
      </c>
      <c r="E549" s="6">
        <v>45547</v>
      </c>
      <c r="F549" s="5">
        <v>943813804</v>
      </c>
      <c r="G549" s="6">
        <v>46447</v>
      </c>
      <c r="H549" s="5">
        <v>2250005278</v>
      </c>
      <c r="I549" s="5">
        <v>15</v>
      </c>
      <c r="J549" s="5">
        <v>1</v>
      </c>
      <c r="K5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549" s="4">
        <f>COUNTIFS(Tabela1[Paciente],Tabela1[[#This Row],[Paciente]],Tabela1[Código_Terapia],Tabela1[[#This Row],[Código_Terapia]])</f>
        <v>2</v>
      </c>
      <c r="M549" s="4">
        <f>Tabela1[[#This Row],[Sessões Autrizadas]]-Tabela1[[#This Row],[Solicitado]]</f>
        <v>-14</v>
      </c>
    </row>
    <row r="550" spans="1:13" hidden="1" x14ac:dyDescent="0.3">
      <c r="A550" s="4">
        <f>INDEX(Tabela2[Id],MATCH(Tabela1[[#This Row],[Carteirinha]],Tabela2[Cart],0))</f>
        <v>3460</v>
      </c>
      <c r="B550" s="5" t="s">
        <v>1106</v>
      </c>
      <c r="C550" s="5" t="s">
        <v>1107</v>
      </c>
      <c r="D550" s="5">
        <v>59346637</v>
      </c>
      <c r="E550" s="6">
        <v>45677</v>
      </c>
      <c r="F550" s="5">
        <v>946760354</v>
      </c>
      <c r="G550" s="6">
        <v>46217</v>
      </c>
      <c r="H550" s="5">
        <v>2250005103</v>
      </c>
      <c r="I550" s="5">
        <v>32</v>
      </c>
      <c r="J550" s="5">
        <v>17</v>
      </c>
      <c r="K5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50" s="4">
        <f>COUNTIFS(Tabela1[Paciente],Tabela1[[#This Row],[Paciente]],Tabela1[Código_Terapia],Tabela1[[#This Row],[Código_Terapia]])</f>
        <v>1</v>
      </c>
      <c r="M550" s="4">
        <f>Tabela1[[#This Row],[Sessões Autrizadas]]-Tabela1[[#This Row],[Solicitado]]</f>
        <v>-15</v>
      </c>
    </row>
    <row r="551" spans="1:13" hidden="1" x14ac:dyDescent="0.3">
      <c r="A551" s="4">
        <f>INDEX(Tabela2[Id],MATCH(Tabela1[[#This Row],[Carteirinha]],Tabela2[Cart],0))</f>
        <v>3460</v>
      </c>
      <c r="B551" s="5" t="s">
        <v>1106</v>
      </c>
      <c r="C551" s="5" t="s">
        <v>1107</v>
      </c>
      <c r="D551" s="5">
        <v>59346636</v>
      </c>
      <c r="E551" s="6">
        <v>45677</v>
      </c>
      <c r="F551" s="5">
        <v>946760353</v>
      </c>
      <c r="G551" s="6">
        <v>46097</v>
      </c>
      <c r="H551" s="5">
        <v>2250005278</v>
      </c>
      <c r="I551" s="5">
        <v>32</v>
      </c>
      <c r="J551" s="5">
        <v>23</v>
      </c>
      <c r="K5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51" s="4">
        <f>COUNTIFS(Tabela1[Paciente],Tabela1[[#This Row],[Paciente]],Tabela1[Código_Terapia],Tabela1[[#This Row],[Código_Terapia]])</f>
        <v>1</v>
      </c>
      <c r="M551" s="4">
        <f>Tabela1[[#This Row],[Sessões Autrizadas]]-Tabela1[[#This Row],[Solicitado]]</f>
        <v>-9</v>
      </c>
    </row>
    <row r="552" spans="1:13" hidden="1" x14ac:dyDescent="0.3">
      <c r="A552" s="4">
        <f>INDEX(Tabela2[Id],MATCH(Tabela1[[#This Row],[Carteirinha]],Tabela2[Cart],0))</f>
        <v>4312</v>
      </c>
      <c r="B552" s="5" t="s">
        <v>230</v>
      </c>
      <c r="C552" s="5" t="s">
        <v>231</v>
      </c>
      <c r="D552" s="5">
        <v>60804109</v>
      </c>
      <c r="E552" s="6">
        <v>45730</v>
      </c>
      <c r="F552" s="5">
        <v>948110391</v>
      </c>
      <c r="G552" s="6">
        <v>45910</v>
      </c>
      <c r="H552" s="5">
        <v>2250005189</v>
      </c>
      <c r="I552" s="5">
        <v>32</v>
      </c>
      <c r="J552" s="5">
        <v>30</v>
      </c>
      <c r="K5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52" s="4">
        <f>COUNTIFS(Tabela1[Paciente],Tabela1[[#This Row],[Paciente]],Tabela1[Código_Terapia],Tabela1[[#This Row],[Código_Terapia]])</f>
        <v>2</v>
      </c>
      <c r="M552" s="4">
        <f>Tabela1[[#This Row],[Sessões Autrizadas]]-Tabela1[[#This Row],[Solicitado]]</f>
        <v>-2</v>
      </c>
    </row>
    <row r="553" spans="1:13" hidden="1" x14ac:dyDescent="0.3">
      <c r="A553" s="4">
        <f>INDEX(Tabela2[Id],MATCH(Tabela1[[#This Row],[Carteirinha]],Tabela2[Cart],0))</f>
        <v>4312</v>
      </c>
      <c r="B553" s="5" t="s">
        <v>230</v>
      </c>
      <c r="C553" s="5" t="s">
        <v>231</v>
      </c>
      <c r="D553" s="5">
        <v>60804108</v>
      </c>
      <c r="E553" s="6">
        <v>45730</v>
      </c>
      <c r="F553" s="5">
        <v>948110390</v>
      </c>
      <c r="G553" s="6">
        <v>45910</v>
      </c>
      <c r="H553" s="5">
        <v>2250005103</v>
      </c>
      <c r="I553" s="5">
        <v>32</v>
      </c>
      <c r="J553" s="5">
        <v>30</v>
      </c>
      <c r="K5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53" s="4">
        <f>COUNTIFS(Tabela1[Paciente],Tabela1[[#This Row],[Paciente]],Tabela1[Código_Terapia],Tabela1[[#This Row],[Código_Terapia]])</f>
        <v>2</v>
      </c>
      <c r="M553" s="4">
        <f>Tabela1[[#This Row],[Sessões Autrizadas]]-Tabela1[[#This Row],[Solicitado]]</f>
        <v>-2</v>
      </c>
    </row>
    <row r="554" spans="1:13" hidden="1" x14ac:dyDescent="0.3">
      <c r="A554" s="4">
        <f>INDEX(Tabela2[Id],MATCH(Tabela1[[#This Row],[Carteirinha]],Tabela2[Cart],0))</f>
        <v>4312</v>
      </c>
      <c r="B554" s="5" t="s">
        <v>230</v>
      </c>
      <c r="C554" s="5" t="s">
        <v>231</v>
      </c>
      <c r="D554" s="5">
        <v>60804107</v>
      </c>
      <c r="E554" s="6">
        <v>45730</v>
      </c>
      <c r="F554" s="5">
        <v>948110389</v>
      </c>
      <c r="G554" s="6">
        <v>45790</v>
      </c>
      <c r="H554" s="5">
        <v>50001213</v>
      </c>
      <c r="I554" s="5">
        <v>32</v>
      </c>
      <c r="J554" s="5">
        <v>32</v>
      </c>
      <c r="K5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54" s="4">
        <f>COUNTIFS(Tabela1[Paciente],Tabela1[[#This Row],[Paciente]],Tabela1[Código_Terapia],Tabela1[[#This Row],[Código_Terapia]])</f>
        <v>2</v>
      </c>
      <c r="M554" s="4">
        <f>Tabela1[[#This Row],[Sessões Autrizadas]]-Tabela1[[#This Row],[Solicitado]]</f>
        <v>0</v>
      </c>
    </row>
    <row r="555" spans="1:13" hidden="1" x14ac:dyDescent="0.3">
      <c r="A555" s="4">
        <f>INDEX(Tabela2[Id],MATCH(Tabela1[[#This Row],[Carteirinha]],Tabela2[Cart],0))</f>
        <v>4312</v>
      </c>
      <c r="B555" s="5" t="s">
        <v>230</v>
      </c>
      <c r="C555" s="5" t="s">
        <v>231</v>
      </c>
      <c r="D555" s="5">
        <v>60804106</v>
      </c>
      <c r="E555" s="6">
        <v>45730</v>
      </c>
      <c r="F555" s="5">
        <v>948110388</v>
      </c>
      <c r="G555" s="6">
        <v>45910</v>
      </c>
      <c r="H555" s="5">
        <v>2250005170</v>
      </c>
      <c r="I555" s="5">
        <v>32</v>
      </c>
      <c r="J555" s="5">
        <v>30</v>
      </c>
      <c r="K5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55" s="4">
        <f>COUNTIFS(Tabela1[Paciente],Tabela1[[#This Row],[Paciente]],Tabela1[Código_Terapia],Tabela1[[#This Row],[Código_Terapia]])</f>
        <v>2</v>
      </c>
      <c r="M555" s="4">
        <f>Tabela1[[#This Row],[Sessões Autrizadas]]-Tabela1[[#This Row],[Solicitado]]</f>
        <v>-2</v>
      </c>
    </row>
    <row r="556" spans="1:13" hidden="1" x14ac:dyDescent="0.3">
      <c r="A556" s="4">
        <f>INDEX(Tabela2[Id],MATCH(Tabela1[[#This Row],[Carteirinha]],Tabela2[Cart],0))</f>
        <v>4312</v>
      </c>
      <c r="B556" s="5" t="s">
        <v>230</v>
      </c>
      <c r="C556" s="5" t="s">
        <v>231</v>
      </c>
      <c r="D556" s="5">
        <v>60283198</v>
      </c>
      <c r="E556" s="6">
        <v>45709</v>
      </c>
      <c r="F556" s="5">
        <v>947628886</v>
      </c>
      <c r="G556" s="6">
        <v>46009</v>
      </c>
      <c r="H556" s="5">
        <v>50000012</v>
      </c>
      <c r="I556" s="5">
        <v>16</v>
      </c>
      <c r="J556" s="5">
        <v>12</v>
      </c>
      <c r="K5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56" s="4">
        <f>COUNTIFS(Tabela1[Paciente],Tabela1[[#This Row],[Paciente]],Tabela1[Código_Terapia],Tabela1[[#This Row],[Código_Terapia]])</f>
        <v>1</v>
      </c>
      <c r="M556" s="4">
        <f>Tabela1[[#This Row],[Sessões Autrizadas]]-Tabela1[[#This Row],[Solicitado]]</f>
        <v>-4</v>
      </c>
    </row>
    <row r="557" spans="1:13" hidden="1" x14ac:dyDescent="0.3">
      <c r="A557" s="4">
        <f>INDEX(Tabela2[Id],MATCH(Tabela1[[#This Row],[Carteirinha]],Tabela2[Cart],0))</f>
        <v>4312</v>
      </c>
      <c r="B557" s="5" t="s">
        <v>230</v>
      </c>
      <c r="C557" s="5" t="s">
        <v>231</v>
      </c>
      <c r="D557" s="5">
        <v>57665017</v>
      </c>
      <c r="E557" s="6">
        <v>45604</v>
      </c>
      <c r="F557" s="5">
        <v>945210308</v>
      </c>
      <c r="G557" s="6">
        <v>46924</v>
      </c>
      <c r="H557" s="5">
        <v>2250005189</v>
      </c>
      <c r="I557" s="5">
        <v>32</v>
      </c>
      <c r="J557" s="5">
        <v>11</v>
      </c>
      <c r="K5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57" s="4">
        <f>COUNTIFS(Tabela1[Paciente],Tabela1[[#This Row],[Paciente]],Tabela1[Código_Terapia],Tabela1[[#This Row],[Código_Terapia]])</f>
        <v>2</v>
      </c>
      <c r="M557" s="4">
        <f>Tabela1[[#This Row],[Sessões Autrizadas]]-Tabela1[[#This Row],[Solicitado]]</f>
        <v>-21</v>
      </c>
    </row>
    <row r="558" spans="1:13" hidden="1" x14ac:dyDescent="0.3">
      <c r="A558" s="4">
        <f>INDEX(Tabela2[Id],MATCH(Tabela1[[#This Row],[Carteirinha]],Tabela2[Cart],0))</f>
        <v>4312</v>
      </c>
      <c r="B558" s="5" t="s">
        <v>230</v>
      </c>
      <c r="C558" s="5" t="s">
        <v>231</v>
      </c>
      <c r="D558" s="5">
        <v>57665016</v>
      </c>
      <c r="E558" s="6">
        <v>45604</v>
      </c>
      <c r="F558" s="5">
        <v>945210307</v>
      </c>
      <c r="G558" s="6">
        <v>46864</v>
      </c>
      <c r="H558" s="5">
        <v>2250005103</v>
      </c>
      <c r="I558" s="5">
        <v>32</v>
      </c>
      <c r="J558" s="5">
        <v>10</v>
      </c>
      <c r="K5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58" s="4">
        <f>COUNTIFS(Tabela1[Paciente],Tabela1[[#This Row],[Paciente]],Tabela1[Código_Terapia],Tabela1[[#This Row],[Código_Terapia]])</f>
        <v>2</v>
      </c>
      <c r="M558" s="4">
        <f>Tabela1[[#This Row],[Sessões Autrizadas]]-Tabela1[[#This Row],[Solicitado]]</f>
        <v>-22</v>
      </c>
    </row>
    <row r="559" spans="1:13" hidden="1" x14ac:dyDescent="0.3">
      <c r="A559" s="4">
        <f>INDEX(Tabela2[Id],MATCH(Tabela1[[#This Row],[Carteirinha]],Tabela2[Cart],0))</f>
        <v>4312</v>
      </c>
      <c r="B559" s="5" t="s">
        <v>230</v>
      </c>
      <c r="C559" s="5" t="s">
        <v>231</v>
      </c>
      <c r="D559" s="5">
        <v>57665015</v>
      </c>
      <c r="E559" s="6">
        <v>45604</v>
      </c>
      <c r="F559" s="5">
        <v>945210306</v>
      </c>
      <c r="G559" s="6">
        <v>46504</v>
      </c>
      <c r="H559" s="5">
        <v>50001213</v>
      </c>
      <c r="I559" s="5">
        <v>32</v>
      </c>
      <c r="J559" s="5">
        <v>21</v>
      </c>
      <c r="K5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59" s="4">
        <f>COUNTIFS(Tabela1[Paciente],Tabela1[[#This Row],[Paciente]],Tabela1[Código_Terapia],Tabela1[[#This Row],[Código_Terapia]])</f>
        <v>2</v>
      </c>
      <c r="M559" s="4">
        <f>Tabela1[[#This Row],[Sessões Autrizadas]]-Tabela1[[#This Row],[Solicitado]]</f>
        <v>-11</v>
      </c>
    </row>
    <row r="560" spans="1:13" hidden="1" x14ac:dyDescent="0.3">
      <c r="A560" s="4">
        <f>INDEX(Tabela2[Id],MATCH(Tabela1[[#This Row],[Carteirinha]],Tabela2[Cart],0))</f>
        <v>4312</v>
      </c>
      <c r="B560" s="5" t="s">
        <v>230</v>
      </c>
      <c r="C560" s="5" t="s">
        <v>231</v>
      </c>
      <c r="D560" s="5">
        <v>57665014</v>
      </c>
      <c r="E560" s="6">
        <v>45604</v>
      </c>
      <c r="F560" s="5">
        <v>945210303</v>
      </c>
      <c r="G560" s="6">
        <v>46564</v>
      </c>
      <c r="H560" s="5">
        <v>2250005170</v>
      </c>
      <c r="I560" s="5">
        <v>32</v>
      </c>
      <c r="J560" s="5">
        <v>17</v>
      </c>
      <c r="K5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60" s="4">
        <f>COUNTIFS(Tabela1[Paciente],Tabela1[[#This Row],[Paciente]],Tabela1[Código_Terapia],Tabela1[[#This Row],[Código_Terapia]])</f>
        <v>2</v>
      </c>
      <c r="M560" s="4">
        <f>Tabela1[[#This Row],[Sessões Autrizadas]]-Tabela1[[#This Row],[Solicitado]]</f>
        <v>-15</v>
      </c>
    </row>
    <row r="561" spans="1:13" hidden="1" x14ac:dyDescent="0.3">
      <c r="A561" s="4">
        <f>INDEX(Tabela2[Id],MATCH(Tabela1[[#This Row],[Carteirinha]],Tabela2[Cart],0))</f>
        <v>2947</v>
      </c>
      <c r="B561" s="5" t="s">
        <v>153</v>
      </c>
      <c r="C561" s="5" t="s">
        <v>154</v>
      </c>
      <c r="D561" s="5">
        <v>60102432</v>
      </c>
      <c r="E561" s="6">
        <v>45702</v>
      </c>
      <c r="F561" s="5">
        <v>947460643</v>
      </c>
      <c r="G561" s="6">
        <v>46122</v>
      </c>
      <c r="H561" s="5">
        <v>2250005189</v>
      </c>
      <c r="I561" s="5">
        <v>80</v>
      </c>
      <c r="J561" s="5">
        <v>74</v>
      </c>
      <c r="K5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561" s="4">
        <f>COUNTIFS(Tabela1[Paciente],Tabela1[[#This Row],[Paciente]],Tabela1[Código_Terapia],Tabela1[[#This Row],[Código_Terapia]])</f>
        <v>2</v>
      </c>
      <c r="M561" s="4">
        <f>Tabela1[[#This Row],[Sessões Autrizadas]]-Tabela1[[#This Row],[Solicitado]]</f>
        <v>-6</v>
      </c>
    </row>
    <row r="562" spans="1:13" hidden="1" x14ac:dyDescent="0.3">
      <c r="A562" s="4">
        <f>INDEX(Tabela2[Id],MATCH(Tabela1[[#This Row],[Carteirinha]],Tabela2[Cart],0))</f>
        <v>2947</v>
      </c>
      <c r="B562" s="5" t="s">
        <v>153</v>
      </c>
      <c r="C562" s="5" t="s">
        <v>154</v>
      </c>
      <c r="D562" s="5">
        <v>60102431</v>
      </c>
      <c r="E562" s="6">
        <v>45702</v>
      </c>
      <c r="F562" s="5">
        <v>947460642</v>
      </c>
      <c r="G562" s="6">
        <v>46122</v>
      </c>
      <c r="H562" s="5">
        <v>2250005103</v>
      </c>
      <c r="I562" s="5">
        <v>160</v>
      </c>
      <c r="J562" s="5">
        <v>148</v>
      </c>
      <c r="K5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562" s="4">
        <f>COUNTIFS(Tabela1[Paciente],Tabela1[[#This Row],[Paciente]],Tabela1[Código_Terapia],Tabela1[[#This Row],[Código_Terapia]])</f>
        <v>2</v>
      </c>
      <c r="M562" s="4">
        <f>Tabela1[[#This Row],[Sessões Autrizadas]]-Tabela1[[#This Row],[Solicitado]]</f>
        <v>-12</v>
      </c>
    </row>
    <row r="563" spans="1:13" hidden="1" x14ac:dyDescent="0.3">
      <c r="A563" s="4">
        <f>INDEX(Tabela2[Id],MATCH(Tabela1[[#This Row],[Carteirinha]],Tabela2[Cart],0))</f>
        <v>2947</v>
      </c>
      <c r="B563" s="5" t="s">
        <v>153</v>
      </c>
      <c r="C563" s="5" t="s">
        <v>154</v>
      </c>
      <c r="D563" s="5">
        <v>60102429</v>
      </c>
      <c r="E563" s="6">
        <v>45702</v>
      </c>
      <c r="F563" s="5">
        <v>947460640</v>
      </c>
      <c r="G563" s="6">
        <v>46122</v>
      </c>
      <c r="H563" s="5">
        <v>2250005278</v>
      </c>
      <c r="I563" s="5">
        <v>32</v>
      </c>
      <c r="J563" s="5">
        <v>26</v>
      </c>
      <c r="K5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63" s="4">
        <f>COUNTIFS(Tabela1[Paciente],Tabela1[[#This Row],[Paciente]],Tabela1[Código_Terapia],Tabela1[[#This Row],[Código_Terapia]])</f>
        <v>2</v>
      </c>
      <c r="M563" s="4">
        <f>Tabela1[[#This Row],[Sessões Autrizadas]]-Tabela1[[#This Row],[Solicitado]]</f>
        <v>-6</v>
      </c>
    </row>
    <row r="564" spans="1:13" hidden="1" x14ac:dyDescent="0.3">
      <c r="A564" s="4">
        <f>INDEX(Tabela2[Id],MATCH(Tabela1[[#This Row],[Carteirinha]],Tabela2[Cart],0))</f>
        <v>2947</v>
      </c>
      <c r="B564" s="5" t="s">
        <v>153</v>
      </c>
      <c r="C564" s="5" t="s">
        <v>154</v>
      </c>
      <c r="D564" s="5">
        <v>60102428</v>
      </c>
      <c r="E564" s="6">
        <v>45702</v>
      </c>
      <c r="F564" s="5">
        <v>947460639</v>
      </c>
      <c r="G564" s="6">
        <v>45762</v>
      </c>
      <c r="H564" s="5">
        <v>50001213</v>
      </c>
      <c r="I564" s="5">
        <v>16</v>
      </c>
      <c r="J564" s="5">
        <v>16</v>
      </c>
      <c r="K5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64" s="4">
        <f>COUNTIFS(Tabela1[Paciente],Tabela1[[#This Row],[Paciente]],Tabela1[Código_Terapia],Tabela1[[#This Row],[Código_Terapia]])</f>
        <v>1</v>
      </c>
      <c r="M564" s="4">
        <f>Tabela1[[#This Row],[Sessões Autrizadas]]-Tabela1[[#This Row],[Solicitado]]</f>
        <v>0</v>
      </c>
    </row>
    <row r="565" spans="1:13" hidden="1" x14ac:dyDescent="0.3">
      <c r="A565" s="4">
        <f>INDEX(Tabela2[Id],MATCH(Tabela1[[#This Row],[Carteirinha]],Tabela2[Cart],0))</f>
        <v>2947</v>
      </c>
      <c r="B565" s="5" t="s">
        <v>153</v>
      </c>
      <c r="C565" s="5" t="s">
        <v>154</v>
      </c>
      <c r="D565" s="5">
        <v>60102427</v>
      </c>
      <c r="E565" s="6">
        <v>45702</v>
      </c>
      <c r="F565" s="5">
        <v>947460638</v>
      </c>
      <c r="G565" s="6">
        <v>46122</v>
      </c>
      <c r="H565" s="5">
        <v>50000012</v>
      </c>
      <c r="I565" s="5">
        <v>32</v>
      </c>
      <c r="J565" s="5">
        <v>26</v>
      </c>
      <c r="K5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65" s="4">
        <f>COUNTIFS(Tabela1[Paciente],Tabela1[[#This Row],[Paciente]],Tabela1[Código_Terapia],Tabela1[[#This Row],[Código_Terapia]])</f>
        <v>2</v>
      </c>
      <c r="M565" s="4">
        <f>Tabela1[[#This Row],[Sessões Autrizadas]]-Tabela1[[#This Row],[Solicitado]]</f>
        <v>-6</v>
      </c>
    </row>
    <row r="566" spans="1:13" hidden="1" x14ac:dyDescent="0.3">
      <c r="A566" s="4">
        <f>INDEX(Tabela2[Id],MATCH(Tabela1[[#This Row],[Carteirinha]],Tabela2[Cart],0))</f>
        <v>2947</v>
      </c>
      <c r="B566" s="5" t="s">
        <v>153</v>
      </c>
      <c r="C566" s="5" t="s">
        <v>154</v>
      </c>
      <c r="D566" s="5">
        <v>60102426</v>
      </c>
      <c r="E566" s="6">
        <v>45702</v>
      </c>
      <c r="F566" s="5">
        <v>947460637</v>
      </c>
      <c r="G566" s="6">
        <v>45762</v>
      </c>
      <c r="H566" s="5">
        <v>2250005170</v>
      </c>
      <c r="I566" s="5">
        <v>64</v>
      </c>
      <c r="J566" s="5">
        <v>64</v>
      </c>
      <c r="K5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66" s="4">
        <f>COUNTIFS(Tabela1[Paciente],Tabela1[[#This Row],[Paciente]],Tabela1[Código_Terapia],Tabela1[[#This Row],[Código_Terapia]])</f>
        <v>1</v>
      </c>
      <c r="M566" s="4">
        <f>Tabela1[[#This Row],[Sessões Autrizadas]]-Tabela1[[#This Row],[Solicitado]]</f>
        <v>0</v>
      </c>
    </row>
    <row r="567" spans="1:13" hidden="1" x14ac:dyDescent="0.3">
      <c r="A567" s="4">
        <f>INDEX(Tabela2[Id],MATCH(Tabela1[[#This Row],[Carteirinha]],Tabela2[Cart],0))</f>
        <v>2947</v>
      </c>
      <c r="B567" s="5" t="s">
        <v>153</v>
      </c>
      <c r="C567" s="5" t="s">
        <v>154</v>
      </c>
      <c r="D567" s="5">
        <v>58886627</v>
      </c>
      <c r="E567" s="6">
        <v>45666</v>
      </c>
      <c r="F567" s="5">
        <v>946334201</v>
      </c>
      <c r="G567" s="6">
        <v>45966</v>
      </c>
      <c r="H567" s="5">
        <v>2250005189</v>
      </c>
      <c r="I567" s="5">
        <v>80</v>
      </c>
      <c r="J567" s="5">
        <v>12</v>
      </c>
      <c r="K5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567" s="4">
        <f>COUNTIFS(Tabela1[Paciente],Tabela1[[#This Row],[Paciente]],Tabela1[Código_Terapia],Tabela1[[#This Row],[Código_Terapia]])</f>
        <v>2</v>
      </c>
      <c r="M567" s="4">
        <f>Tabela1[[#This Row],[Sessões Autrizadas]]-Tabela1[[#This Row],[Solicitado]]</f>
        <v>-68</v>
      </c>
    </row>
    <row r="568" spans="1:13" hidden="1" x14ac:dyDescent="0.3">
      <c r="A568" s="4">
        <f>INDEX(Tabela2[Id],MATCH(Tabela1[[#This Row],[Carteirinha]],Tabela2[Cart],0))</f>
        <v>2947</v>
      </c>
      <c r="B568" s="5" t="s">
        <v>153</v>
      </c>
      <c r="C568" s="5" t="s">
        <v>154</v>
      </c>
      <c r="D568" s="5">
        <v>58886626</v>
      </c>
      <c r="E568" s="6">
        <v>45666</v>
      </c>
      <c r="F568" s="5">
        <v>946334200</v>
      </c>
      <c r="G568" s="6">
        <v>45906</v>
      </c>
      <c r="H568" s="5">
        <v>2250005103</v>
      </c>
      <c r="I568" s="5">
        <v>160</v>
      </c>
      <c r="J568" s="5">
        <v>13</v>
      </c>
      <c r="K5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568" s="4">
        <f>COUNTIFS(Tabela1[Paciente],Tabela1[[#This Row],[Paciente]],Tabela1[Código_Terapia],Tabela1[[#This Row],[Código_Terapia]])</f>
        <v>2</v>
      </c>
      <c r="M568" s="4">
        <f>Tabela1[[#This Row],[Sessões Autrizadas]]-Tabela1[[#This Row],[Solicitado]]</f>
        <v>-147</v>
      </c>
    </row>
    <row r="569" spans="1:13" hidden="1" x14ac:dyDescent="0.3">
      <c r="A569" s="4">
        <f>INDEX(Tabela2[Id],MATCH(Tabela1[[#This Row],[Carteirinha]],Tabela2[Cart],0))</f>
        <v>2947</v>
      </c>
      <c r="B569" s="5" t="s">
        <v>153</v>
      </c>
      <c r="C569" s="5" t="s">
        <v>154</v>
      </c>
      <c r="D569" s="5">
        <v>58886625</v>
      </c>
      <c r="E569" s="6">
        <v>45666</v>
      </c>
      <c r="F569" s="5">
        <v>946334197</v>
      </c>
      <c r="G569" s="6">
        <v>45966</v>
      </c>
      <c r="H569" s="5">
        <v>2250005278</v>
      </c>
      <c r="I569" s="5">
        <v>32</v>
      </c>
      <c r="J569" s="5">
        <v>12</v>
      </c>
      <c r="K5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69" s="4">
        <f>COUNTIFS(Tabela1[Paciente],Tabela1[[#This Row],[Paciente]],Tabela1[Código_Terapia],Tabela1[[#This Row],[Código_Terapia]])</f>
        <v>2</v>
      </c>
      <c r="M569" s="4">
        <f>Tabela1[[#This Row],[Sessões Autrizadas]]-Tabela1[[#This Row],[Solicitado]]</f>
        <v>-20</v>
      </c>
    </row>
    <row r="570" spans="1:13" hidden="1" x14ac:dyDescent="0.3">
      <c r="A570" s="4">
        <f>INDEX(Tabela2[Id],MATCH(Tabela1[[#This Row],[Carteirinha]],Tabela2[Cart],0))</f>
        <v>2947</v>
      </c>
      <c r="B570" s="5" t="s">
        <v>153</v>
      </c>
      <c r="C570" s="5" t="s">
        <v>154</v>
      </c>
      <c r="D570" s="5">
        <v>58886623</v>
      </c>
      <c r="E570" s="6">
        <v>45666</v>
      </c>
      <c r="F570" s="5">
        <v>946334195</v>
      </c>
      <c r="G570" s="6">
        <v>45966</v>
      </c>
      <c r="H570" s="5">
        <v>50000012</v>
      </c>
      <c r="I570" s="5">
        <v>32</v>
      </c>
      <c r="J570" s="5">
        <v>12</v>
      </c>
      <c r="K5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70" s="4">
        <f>COUNTIFS(Tabela1[Paciente],Tabela1[[#This Row],[Paciente]],Tabela1[Código_Terapia],Tabela1[[#This Row],[Código_Terapia]])</f>
        <v>2</v>
      </c>
      <c r="M570" s="4">
        <f>Tabela1[[#This Row],[Sessões Autrizadas]]-Tabela1[[#This Row],[Solicitado]]</f>
        <v>-20</v>
      </c>
    </row>
    <row r="571" spans="1:13" hidden="1" x14ac:dyDescent="0.3">
      <c r="A571" s="4">
        <f>INDEX(Tabela2[Id],MATCH(Tabela1[[#This Row],[Carteirinha]],Tabela2[Cart],0))</f>
        <v>1489</v>
      </c>
      <c r="B571" s="5" t="s">
        <v>1301</v>
      </c>
      <c r="C571" s="5" t="s">
        <v>1300</v>
      </c>
      <c r="D571" s="5">
        <v>57027710</v>
      </c>
      <c r="E571" s="6">
        <v>45579</v>
      </c>
      <c r="F571" s="5">
        <v>944623351</v>
      </c>
      <c r="G571" s="6">
        <v>46599</v>
      </c>
      <c r="H571" s="5">
        <v>2250005189</v>
      </c>
      <c r="I571" s="5">
        <v>40</v>
      </c>
      <c r="J571" s="5">
        <v>24</v>
      </c>
      <c r="K5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571" s="4">
        <f>COUNTIFS(Tabela1[Paciente],Tabela1[[#This Row],[Paciente]],Tabela1[Código_Terapia],Tabela1[[#This Row],[Código_Terapia]])</f>
        <v>1</v>
      </c>
      <c r="M571" s="4">
        <f>Tabela1[[#This Row],[Sessões Autrizadas]]-Tabela1[[#This Row],[Solicitado]]</f>
        <v>-16</v>
      </c>
    </row>
    <row r="572" spans="1:13" hidden="1" x14ac:dyDescent="0.3">
      <c r="A572" s="4">
        <f>INDEX(Tabela2[Id],MATCH(Tabela1[[#This Row],[Carteirinha]],Tabela2[Cart],0))</f>
        <v>1489</v>
      </c>
      <c r="B572" s="5" t="s">
        <v>1301</v>
      </c>
      <c r="C572" s="5" t="s">
        <v>1300</v>
      </c>
      <c r="D572" s="5">
        <v>57027708</v>
      </c>
      <c r="E572" s="6">
        <v>45579</v>
      </c>
      <c r="F572" s="5">
        <v>944623349</v>
      </c>
      <c r="G572" s="6">
        <v>46779</v>
      </c>
      <c r="H572" s="5">
        <v>2250005278</v>
      </c>
      <c r="I572" s="5">
        <v>40</v>
      </c>
      <c r="J572" s="5">
        <v>21</v>
      </c>
      <c r="K5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572" s="4">
        <f>COUNTIFS(Tabela1[Paciente],Tabela1[[#This Row],[Paciente]],Tabela1[Código_Terapia],Tabela1[[#This Row],[Código_Terapia]])</f>
        <v>1</v>
      </c>
      <c r="M572" s="4">
        <f>Tabela1[[#This Row],[Sessões Autrizadas]]-Tabela1[[#This Row],[Solicitado]]</f>
        <v>-19</v>
      </c>
    </row>
    <row r="573" spans="1:13" hidden="1" x14ac:dyDescent="0.3">
      <c r="A573" s="4">
        <f>INDEX(Tabela2[Id],MATCH(Tabela1[[#This Row],[Carteirinha]],Tabela2[Cart],0))</f>
        <v>1489</v>
      </c>
      <c r="B573" s="5" t="s">
        <v>1301</v>
      </c>
      <c r="C573" s="5" t="s">
        <v>1300</v>
      </c>
      <c r="D573" s="5">
        <v>57027709</v>
      </c>
      <c r="E573" s="6">
        <v>45579</v>
      </c>
      <c r="F573" s="5">
        <v>944623350</v>
      </c>
      <c r="G573" s="6">
        <v>46899</v>
      </c>
      <c r="H573" s="5">
        <v>2250005103</v>
      </c>
      <c r="I573" s="5">
        <v>40</v>
      </c>
      <c r="J573" s="5">
        <v>1</v>
      </c>
      <c r="K5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573" s="4">
        <f>COUNTIFS(Tabela1[Paciente],Tabela1[[#This Row],[Paciente]],Tabela1[Código_Terapia],Tabela1[[#This Row],[Código_Terapia]])</f>
        <v>1</v>
      </c>
      <c r="M573" s="4">
        <f>Tabela1[[#This Row],[Sessões Autrizadas]]-Tabela1[[#This Row],[Solicitado]]</f>
        <v>-39</v>
      </c>
    </row>
    <row r="574" spans="1:13" hidden="1" x14ac:dyDescent="0.3">
      <c r="A574" s="4">
        <f>INDEX(Tabela2[Id],MATCH(Tabela1[[#This Row],[Carteirinha]],Tabela2[Cart],0))</f>
        <v>492</v>
      </c>
      <c r="B574" s="5" t="s">
        <v>133</v>
      </c>
      <c r="C574" s="5" t="s">
        <v>134</v>
      </c>
      <c r="D574" s="5">
        <v>60140953</v>
      </c>
      <c r="E574" s="6">
        <v>45705</v>
      </c>
      <c r="F574" s="5">
        <v>947496305</v>
      </c>
      <c r="G574" s="6">
        <v>46245</v>
      </c>
      <c r="H574" s="5">
        <v>2250005189</v>
      </c>
      <c r="I574" s="5">
        <v>64</v>
      </c>
      <c r="J574" s="5">
        <v>51</v>
      </c>
      <c r="K5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74" s="4">
        <f>COUNTIFS(Tabela1[Paciente],Tabela1[[#This Row],[Paciente]],Tabela1[Código_Terapia],Tabela1[[#This Row],[Código_Terapia]])</f>
        <v>3</v>
      </c>
      <c r="M574" s="4">
        <f>Tabela1[[#This Row],[Sessões Autrizadas]]-Tabela1[[#This Row],[Solicitado]]</f>
        <v>-13</v>
      </c>
    </row>
    <row r="575" spans="1:13" hidden="1" x14ac:dyDescent="0.3">
      <c r="A575" s="4">
        <f>INDEX(Tabela2[Id],MATCH(Tabela1[[#This Row],[Carteirinha]],Tabela2[Cart],0))</f>
        <v>492</v>
      </c>
      <c r="B575" s="5" t="s">
        <v>133</v>
      </c>
      <c r="C575" s="5" t="s">
        <v>134</v>
      </c>
      <c r="D575" s="5">
        <v>60140952</v>
      </c>
      <c r="E575" s="6">
        <v>45705</v>
      </c>
      <c r="F575" s="5">
        <v>947496304</v>
      </c>
      <c r="G575" s="6">
        <v>46245</v>
      </c>
      <c r="H575" s="5">
        <v>2250005103</v>
      </c>
      <c r="I575" s="5">
        <v>160</v>
      </c>
      <c r="J575" s="5">
        <v>152</v>
      </c>
      <c r="K5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575" s="4">
        <f>COUNTIFS(Tabela1[Paciente],Tabela1[[#This Row],[Paciente]],Tabela1[Código_Terapia],Tabela1[[#This Row],[Código_Terapia]])</f>
        <v>3</v>
      </c>
      <c r="M575" s="4">
        <f>Tabela1[[#This Row],[Sessões Autrizadas]]-Tabela1[[#This Row],[Solicitado]]</f>
        <v>-8</v>
      </c>
    </row>
    <row r="576" spans="1:13" hidden="1" x14ac:dyDescent="0.3">
      <c r="A576" s="4">
        <f>INDEX(Tabela2[Id],MATCH(Tabela1[[#This Row],[Carteirinha]],Tabela2[Cart],0))</f>
        <v>492</v>
      </c>
      <c r="B576" s="5" t="s">
        <v>133</v>
      </c>
      <c r="C576" s="5" t="s">
        <v>134</v>
      </c>
      <c r="D576" s="5">
        <v>60140951</v>
      </c>
      <c r="E576" s="6">
        <v>45705</v>
      </c>
      <c r="F576" s="5">
        <v>947496303</v>
      </c>
      <c r="G576" s="6">
        <v>46545</v>
      </c>
      <c r="H576" s="5">
        <v>2250005278</v>
      </c>
      <c r="I576" s="5">
        <v>64</v>
      </c>
      <c r="J576" s="5">
        <v>51</v>
      </c>
      <c r="K5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76" s="4">
        <f>COUNTIFS(Tabela1[Paciente],Tabela1[[#This Row],[Paciente]],Tabela1[Código_Terapia],Tabela1[[#This Row],[Código_Terapia]])</f>
        <v>3</v>
      </c>
      <c r="M576" s="4">
        <f>Tabela1[[#This Row],[Sessões Autrizadas]]-Tabela1[[#This Row],[Solicitado]]</f>
        <v>-13</v>
      </c>
    </row>
    <row r="577" spans="1:13" hidden="1" x14ac:dyDescent="0.3">
      <c r="A577" s="4">
        <f>INDEX(Tabela2[Id],MATCH(Tabela1[[#This Row],[Carteirinha]],Tabela2[Cart],0))</f>
        <v>492</v>
      </c>
      <c r="B577" s="5" t="s">
        <v>133</v>
      </c>
      <c r="C577" s="5" t="s">
        <v>134</v>
      </c>
      <c r="D577" s="5">
        <v>60140950</v>
      </c>
      <c r="E577" s="6">
        <v>45705</v>
      </c>
      <c r="F577" s="5">
        <v>947496302</v>
      </c>
      <c r="G577" s="6">
        <v>46245</v>
      </c>
      <c r="H577" s="5">
        <v>50000012</v>
      </c>
      <c r="I577" s="5">
        <v>32</v>
      </c>
      <c r="J577" s="5">
        <v>24</v>
      </c>
      <c r="K5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77" s="4">
        <f>COUNTIFS(Tabela1[Paciente],Tabela1[[#This Row],[Paciente]],Tabela1[Código_Terapia],Tabela1[[#This Row],[Código_Terapia]])</f>
        <v>3</v>
      </c>
      <c r="M577" s="4">
        <f>Tabela1[[#This Row],[Sessões Autrizadas]]-Tabela1[[#This Row],[Solicitado]]</f>
        <v>-8</v>
      </c>
    </row>
    <row r="578" spans="1:13" hidden="1" x14ac:dyDescent="0.3">
      <c r="A578" s="4">
        <f>INDEX(Tabela2[Id],MATCH(Tabela1[[#This Row],[Carteirinha]],Tabela2[Cart],0))</f>
        <v>492</v>
      </c>
      <c r="B578" s="5" t="s">
        <v>133</v>
      </c>
      <c r="C578" s="5" t="s">
        <v>134</v>
      </c>
      <c r="D578" s="5">
        <v>60140949</v>
      </c>
      <c r="E578" s="6">
        <v>45705</v>
      </c>
      <c r="F578" s="5">
        <v>947496301</v>
      </c>
      <c r="G578" s="6">
        <v>46185</v>
      </c>
      <c r="H578" s="5">
        <v>2250005170</v>
      </c>
      <c r="I578" s="5">
        <v>64</v>
      </c>
      <c r="J578" s="5">
        <v>57</v>
      </c>
      <c r="K5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78" s="4">
        <f>COUNTIFS(Tabela1[Paciente],Tabela1[[#This Row],[Paciente]],Tabela1[Código_Terapia],Tabela1[[#This Row],[Código_Terapia]])</f>
        <v>3</v>
      </c>
      <c r="M578" s="4">
        <f>Tabela1[[#This Row],[Sessões Autrizadas]]-Tabela1[[#This Row],[Solicitado]]</f>
        <v>-7</v>
      </c>
    </row>
    <row r="579" spans="1:13" hidden="1" x14ac:dyDescent="0.3">
      <c r="A579" s="4">
        <f>INDEX(Tabela2[Id],MATCH(Tabela1[[#This Row],[Carteirinha]],Tabela2[Cart],0))</f>
        <v>492</v>
      </c>
      <c r="B579" s="5" t="s">
        <v>133</v>
      </c>
      <c r="C579" s="5" t="s">
        <v>134</v>
      </c>
      <c r="D579" s="5">
        <v>60140947</v>
      </c>
      <c r="E579" s="6">
        <v>45705</v>
      </c>
      <c r="F579" s="5">
        <v>947496299</v>
      </c>
      <c r="G579" s="6">
        <v>45765</v>
      </c>
      <c r="H579" s="5">
        <v>2250005111</v>
      </c>
      <c r="I579" s="5">
        <v>32</v>
      </c>
      <c r="J579" s="5">
        <v>32</v>
      </c>
      <c r="K5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79" s="4">
        <f>COUNTIFS(Tabela1[Paciente],Tabela1[[#This Row],[Paciente]],Tabela1[Código_Terapia],Tabela1[[#This Row],[Código_Terapia]])</f>
        <v>1</v>
      </c>
      <c r="M579" s="4">
        <f>Tabela1[[#This Row],[Sessões Autrizadas]]-Tabela1[[#This Row],[Solicitado]]</f>
        <v>0</v>
      </c>
    </row>
    <row r="580" spans="1:13" hidden="1" x14ac:dyDescent="0.3">
      <c r="A580" s="4">
        <f>INDEX(Tabela2[Id],MATCH(Tabela1[[#This Row],[Carteirinha]],Tabela2[Cart],0))</f>
        <v>492</v>
      </c>
      <c r="B580" s="5" t="s">
        <v>133</v>
      </c>
      <c r="C580" s="5" t="s">
        <v>134</v>
      </c>
      <c r="D580" s="5">
        <v>59592507</v>
      </c>
      <c r="E580" s="6">
        <v>45688</v>
      </c>
      <c r="F580" s="5">
        <v>946987789</v>
      </c>
      <c r="G580" s="6">
        <v>45868</v>
      </c>
      <c r="H580" s="5">
        <v>2250005189</v>
      </c>
      <c r="I580" s="5">
        <v>80</v>
      </c>
      <c r="J580" s="5">
        <v>60</v>
      </c>
      <c r="K5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580" s="4">
        <f>COUNTIFS(Tabela1[Paciente],Tabela1[[#This Row],[Paciente]],Tabela1[Código_Terapia],Tabela1[[#This Row],[Código_Terapia]])</f>
        <v>3</v>
      </c>
      <c r="M580" s="4">
        <f>Tabela1[[#This Row],[Sessões Autrizadas]]-Tabela1[[#This Row],[Solicitado]]</f>
        <v>-20</v>
      </c>
    </row>
    <row r="581" spans="1:13" hidden="1" x14ac:dyDescent="0.3">
      <c r="A581" s="4">
        <f>INDEX(Tabela2[Id],MATCH(Tabela1[[#This Row],[Carteirinha]],Tabela2[Cart],0))</f>
        <v>492</v>
      </c>
      <c r="B581" s="5" t="s">
        <v>133</v>
      </c>
      <c r="C581" s="5" t="s">
        <v>134</v>
      </c>
      <c r="D581" s="5">
        <v>59592506</v>
      </c>
      <c r="E581" s="6">
        <v>45688</v>
      </c>
      <c r="F581" s="5">
        <v>946987788</v>
      </c>
      <c r="G581" s="6">
        <v>45868</v>
      </c>
      <c r="H581" s="5">
        <v>2250005103</v>
      </c>
      <c r="I581" s="5">
        <v>160</v>
      </c>
      <c r="J581" s="5">
        <v>62</v>
      </c>
      <c r="K5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581" s="4">
        <f>COUNTIFS(Tabela1[Paciente],Tabela1[[#This Row],[Paciente]],Tabela1[Código_Terapia],Tabela1[[#This Row],[Código_Terapia]])</f>
        <v>3</v>
      </c>
      <c r="M581" s="4">
        <f>Tabela1[[#This Row],[Sessões Autrizadas]]-Tabela1[[#This Row],[Solicitado]]</f>
        <v>-98</v>
      </c>
    </row>
    <row r="582" spans="1:13" hidden="1" x14ac:dyDescent="0.3">
      <c r="A582" s="4">
        <f>INDEX(Tabela2[Id],MATCH(Tabela1[[#This Row],[Carteirinha]],Tabela2[Cart],0))</f>
        <v>492</v>
      </c>
      <c r="B582" s="5" t="s">
        <v>133</v>
      </c>
      <c r="C582" s="5" t="s">
        <v>134</v>
      </c>
      <c r="D582" s="5">
        <v>59592505</v>
      </c>
      <c r="E582" s="6">
        <v>45688</v>
      </c>
      <c r="F582" s="5">
        <v>946987787</v>
      </c>
      <c r="G582" s="6">
        <v>46048</v>
      </c>
      <c r="H582" s="5">
        <v>2250005278</v>
      </c>
      <c r="I582" s="5">
        <v>64</v>
      </c>
      <c r="J582" s="5">
        <v>43</v>
      </c>
      <c r="K5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82" s="4">
        <f>COUNTIFS(Tabela1[Paciente],Tabela1[[#This Row],[Paciente]],Tabela1[Código_Terapia],Tabela1[[#This Row],[Código_Terapia]])</f>
        <v>3</v>
      </c>
      <c r="M582" s="4">
        <f>Tabela1[[#This Row],[Sessões Autrizadas]]-Tabela1[[#This Row],[Solicitado]]</f>
        <v>-21</v>
      </c>
    </row>
    <row r="583" spans="1:13" hidden="1" x14ac:dyDescent="0.3">
      <c r="A583" s="4">
        <f>INDEX(Tabela2[Id],MATCH(Tabela1[[#This Row],[Carteirinha]],Tabela2[Cart],0))</f>
        <v>492</v>
      </c>
      <c r="B583" s="5" t="s">
        <v>133</v>
      </c>
      <c r="C583" s="5" t="s">
        <v>134</v>
      </c>
      <c r="D583" s="5">
        <v>59592504</v>
      </c>
      <c r="E583" s="6">
        <v>45688</v>
      </c>
      <c r="F583" s="5">
        <v>946987786</v>
      </c>
      <c r="G583" s="6">
        <v>46648</v>
      </c>
      <c r="H583" s="5">
        <v>50001213</v>
      </c>
      <c r="I583" s="5">
        <v>32</v>
      </c>
      <c r="J583" s="5">
        <v>17</v>
      </c>
      <c r="K5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83" s="4">
        <f>COUNTIFS(Tabela1[Paciente],Tabela1[[#This Row],[Paciente]],Tabela1[Código_Terapia],Tabela1[[#This Row],[Código_Terapia]])</f>
        <v>1</v>
      </c>
      <c r="M583" s="4">
        <f>Tabela1[[#This Row],[Sessões Autrizadas]]-Tabela1[[#This Row],[Solicitado]]</f>
        <v>-15</v>
      </c>
    </row>
    <row r="584" spans="1:13" hidden="1" x14ac:dyDescent="0.3">
      <c r="A584" s="4">
        <f>INDEX(Tabela2[Id],MATCH(Tabela1[[#This Row],[Carteirinha]],Tabela2[Cart],0))</f>
        <v>492</v>
      </c>
      <c r="B584" s="5" t="s">
        <v>133</v>
      </c>
      <c r="C584" s="5" t="s">
        <v>134</v>
      </c>
      <c r="D584" s="5">
        <v>59592503</v>
      </c>
      <c r="E584" s="6">
        <v>45688</v>
      </c>
      <c r="F584" s="5">
        <v>946987785</v>
      </c>
      <c r="G584" s="6">
        <v>45928</v>
      </c>
      <c r="H584" s="5">
        <v>50000012</v>
      </c>
      <c r="I584" s="5">
        <v>48</v>
      </c>
      <c r="J584" s="5">
        <v>29</v>
      </c>
      <c r="K5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84" s="4">
        <f>COUNTIFS(Tabela1[Paciente],Tabela1[[#This Row],[Paciente]],Tabela1[Código_Terapia],Tabela1[[#This Row],[Código_Terapia]])</f>
        <v>3</v>
      </c>
      <c r="M584" s="4">
        <f>Tabela1[[#This Row],[Sessões Autrizadas]]-Tabela1[[#This Row],[Solicitado]]</f>
        <v>-19</v>
      </c>
    </row>
    <row r="585" spans="1:13" hidden="1" x14ac:dyDescent="0.3">
      <c r="A585" s="4">
        <f>INDEX(Tabela2[Id],MATCH(Tabela1[[#This Row],[Carteirinha]],Tabela2[Cart],0))</f>
        <v>492</v>
      </c>
      <c r="B585" s="5" t="s">
        <v>133</v>
      </c>
      <c r="C585" s="5" t="s">
        <v>134</v>
      </c>
      <c r="D585" s="5">
        <v>59592501</v>
      </c>
      <c r="E585" s="6">
        <v>45688</v>
      </c>
      <c r="F585" s="5">
        <v>946987783</v>
      </c>
      <c r="G585" s="6">
        <v>45748</v>
      </c>
      <c r="H585" s="5">
        <v>2250005170</v>
      </c>
      <c r="I585" s="5">
        <v>64</v>
      </c>
      <c r="J585" s="5">
        <v>32</v>
      </c>
      <c r="K5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85" s="4">
        <f>COUNTIFS(Tabela1[Paciente],Tabela1[[#This Row],[Paciente]],Tabela1[Código_Terapia],Tabela1[[#This Row],[Código_Terapia]])</f>
        <v>3</v>
      </c>
      <c r="M585" s="4">
        <f>Tabela1[[#This Row],[Sessões Autrizadas]]-Tabela1[[#This Row],[Solicitado]]</f>
        <v>-32</v>
      </c>
    </row>
    <row r="586" spans="1:13" hidden="1" x14ac:dyDescent="0.3">
      <c r="A586" s="4">
        <f>INDEX(Tabela2[Id],MATCH(Tabela1[[#This Row],[Carteirinha]],Tabela2[Cart],0))</f>
        <v>492</v>
      </c>
      <c r="B586" s="5" t="s">
        <v>133</v>
      </c>
      <c r="C586" s="5" t="s">
        <v>134</v>
      </c>
      <c r="D586" s="5">
        <v>57536022</v>
      </c>
      <c r="E586" s="6">
        <v>45617</v>
      </c>
      <c r="F586" s="5">
        <v>945092392</v>
      </c>
      <c r="G586" s="6">
        <v>46157</v>
      </c>
      <c r="H586" s="5">
        <v>2250005189</v>
      </c>
      <c r="I586" s="5">
        <v>64</v>
      </c>
      <c r="J586" s="5">
        <v>18</v>
      </c>
      <c r="K5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86" s="4">
        <f>COUNTIFS(Tabela1[Paciente],Tabela1[[#This Row],[Paciente]],Tabela1[Código_Terapia],Tabela1[[#This Row],[Código_Terapia]])</f>
        <v>3</v>
      </c>
      <c r="M586" s="4">
        <f>Tabela1[[#This Row],[Sessões Autrizadas]]-Tabela1[[#This Row],[Solicitado]]</f>
        <v>-46</v>
      </c>
    </row>
    <row r="587" spans="1:13" hidden="1" x14ac:dyDescent="0.3">
      <c r="A587" s="4">
        <f>INDEX(Tabela2[Id],MATCH(Tabela1[[#This Row],[Carteirinha]],Tabela2[Cart],0))</f>
        <v>492</v>
      </c>
      <c r="B587" s="5" t="s">
        <v>133</v>
      </c>
      <c r="C587" s="5" t="s">
        <v>134</v>
      </c>
      <c r="D587" s="5">
        <v>57536021</v>
      </c>
      <c r="E587" s="6">
        <v>45617</v>
      </c>
      <c r="F587" s="5">
        <v>945092391</v>
      </c>
      <c r="G587" s="6">
        <v>46217</v>
      </c>
      <c r="H587" s="5">
        <v>2250005103</v>
      </c>
      <c r="I587" s="5">
        <v>160</v>
      </c>
      <c r="J587" s="5">
        <v>71</v>
      </c>
      <c r="K5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587" s="4">
        <f>COUNTIFS(Tabela1[Paciente],Tabela1[[#This Row],[Paciente]],Tabela1[Código_Terapia],Tabela1[[#This Row],[Código_Terapia]])</f>
        <v>3</v>
      </c>
      <c r="M587" s="4">
        <f>Tabela1[[#This Row],[Sessões Autrizadas]]-Tabela1[[#This Row],[Solicitado]]</f>
        <v>-89</v>
      </c>
    </row>
    <row r="588" spans="1:13" hidden="1" x14ac:dyDescent="0.3">
      <c r="A588" s="4">
        <f>INDEX(Tabela2[Id],MATCH(Tabela1[[#This Row],[Carteirinha]],Tabela2[Cart],0))</f>
        <v>492</v>
      </c>
      <c r="B588" s="5" t="s">
        <v>133</v>
      </c>
      <c r="C588" s="5" t="s">
        <v>134</v>
      </c>
      <c r="D588" s="5">
        <v>57536020</v>
      </c>
      <c r="E588" s="6">
        <v>45617</v>
      </c>
      <c r="F588" s="5">
        <v>945092390</v>
      </c>
      <c r="G588" s="6">
        <v>46037</v>
      </c>
      <c r="H588" s="5">
        <v>2250005278</v>
      </c>
      <c r="I588" s="5">
        <v>64</v>
      </c>
      <c r="J588" s="5">
        <v>59</v>
      </c>
      <c r="K5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88" s="4">
        <f>COUNTIFS(Tabela1[Paciente],Tabela1[[#This Row],[Paciente]],Tabela1[Código_Terapia],Tabela1[[#This Row],[Código_Terapia]])</f>
        <v>3</v>
      </c>
      <c r="M588" s="4">
        <f>Tabela1[[#This Row],[Sessões Autrizadas]]-Tabela1[[#This Row],[Solicitado]]</f>
        <v>-5</v>
      </c>
    </row>
    <row r="589" spans="1:13" hidden="1" x14ac:dyDescent="0.3">
      <c r="A589" s="4">
        <f>INDEX(Tabela2[Id],MATCH(Tabela1[[#This Row],[Carteirinha]],Tabela2[Cart],0))</f>
        <v>492</v>
      </c>
      <c r="B589" s="5" t="s">
        <v>133</v>
      </c>
      <c r="C589" s="5" t="s">
        <v>134</v>
      </c>
      <c r="D589" s="5">
        <v>57536019</v>
      </c>
      <c r="E589" s="6">
        <v>45617</v>
      </c>
      <c r="F589" s="5">
        <v>945092389</v>
      </c>
      <c r="G589" s="6">
        <v>45917</v>
      </c>
      <c r="H589" s="5">
        <v>50000012</v>
      </c>
      <c r="I589" s="5">
        <v>32</v>
      </c>
      <c r="J589" s="5">
        <v>28</v>
      </c>
      <c r="K5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89" s="4">
        <f>COUNTIFS(Tabela1[Paciente],Tabela1[[#This Row],[Paciente]],Tabela1[Código_Terapia],Tabela1[[#This Row],[Código_Terapia]])</f>
        <v>3</v>
      </c>
      <c r="M589" s="4">
        <f>Tabela1[[#This Row],[Sessões Autrizadas]]-Tabela1[[#This Row],[Solicitado]]</f>
        <v>-4</v>
      </c>
    </row>
    <row r="590" spans="1:13" hidden="1" x14ac:dyDescent="0.3">
      <c r="A590" s="4">
        <f>INDEX(Tabela2[Id],MATCH(Tabela1[[#This Row],[Carteirinha]],Tabela2[Cart],0))</f>
        <v>4130</v>
      </c>
      <c r="B590" s="5" t="s">
        <v>130</v>
      </c>
      <c r="C590" s="5" t="s">
        <v>131</v>
      </c>
      <c r="D590" s="5">
        <v>57572105</v>
      </c>
      <c r="E590" s="6">
        <v>45602</v>
      </c>
      <c r="F590" s="5">
        <v>945124950</v>
      </c>
      <c r="G590" s="6">
        <v>46502</v>
      </c>
      <c r="H590" s="5">
        <v>2250005278</v>
      </c>
      <c r="I590" s="5">
        <v>32</v>
      </c>
      <c r="J590" s="5">
        <v>6</v>
      </c>
      <c r="K5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90" s="4">
        <f>COUNTIFS(Tabela1[Paciente],Tabela1[[#This Row],[Paciente]],Tabela1[Código_Terapia],Tabela1[[#This Row],[Código_Terapia]])</f>
        <v>1</v>
      </c>
      <c r="M590" s="4">
        <f>Tabela1[[#This Row],[Sessões Autrizadas]]-Tabela1[[#This Row],[Solicitado]]</f>
        <v>-26</v>
      </c>
    </row>
    <row r="591" spans="1:13" hidden="1" x14ac:dyDescent="0.3">
      <c r="A591" s="4">
        <f>INDEX(Tabela2[Id],MATCH(Tabela1[[#This Row],[Carteirinha]],Tabela2[Cart],0))</f>
        <v>1470</v>
      </c>
      <c r="B591" s="5" t="s">
        <v>397</v>
      </c>
      <c r="C591" s="5" t="s">
        <v>398</v>
      </c>
      <c r="D591" s="5">
        <v>58915821</v>
      </c>
      <c r="E591" s="6">
        <v>45663</v>
      </c>
      <c r="F591" s="5">
        <v>946360722</v>
      </c>
      <c r="G591" s="6">
        <v>45843</v>
      </c>
      <c r="H591" s="5">
        <v>2250005189</v>
      </c>
      <c r="I591" s="5">
        <v>48</v>
      </c>
      <c r="J591" s="5">
        <v>46</v>
      </c>
      <c r="K5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91" s="4">
        <f>COUNTIFS(Tabela1[Paciente],Tabela1[[#This Row],[Paciente]],Tabela1[Código_Terapia],Tabela1[[#This Row],[Código_Terapia]])</f>
        <v>1</v>
      </c>
      <c r="M591" s="4">
        <f>Tabela1[[#This Row],[Sessões Autrizadas]]-Tabela1[[#This Row],[Solicitado]]</f>
        <v>-2</v>
      </c>
    </row>
    <row r="592" spans="1:13" hidden="1" x14ac:dyDescent="0.3">
      <c r="A592" s="4">
        <f>INDEX(Tabela2[Id],MATCH(Tabela1[[#This Row],[Carteirinha]],Tabela2[Cart],0))</f>
        <v>1470</v>
      </c>
      <c r="B592" s="5" t="s">
        <v>397</v>
      </c>
      <c r="C592" s="5" t="s">
        <v>398</v>
      </c>
      <c r="D592" s="5">
        <v>58915820</v>
      </c>
      <c r="E592" s="6">
        <v>45663</v>
      </c>
      <c r="F592" s="5">
        <v>946360721</v>
      </c>
      <c r="G592" s="6">
        <v>46443</v>
      </c>
      <c r="H592" s="5">
        <v>2250005103</v>
      </c>
      <c r="I592" s="5">
        <v>48</v>
      </c>
      <c r="J592" s="5">
        <v>33</v>
      </c>
      <c r="K5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592" s="4">
        <f>COUNTIFS(Tabela1[Paciente],Tabela1[[#This Row],[Paciente]],Tabela1[Código_Terapia],Tabela1[[#This Row],[Código_Terapia]])</f>
        <v>1</v>
      </c>
      <c r="M592" s="4">
        <f>Tabela1[[#This Row],[Sessões Autrizadas]]-Tabela1[[#This Row],[Solicitado]]</f>
        <v>-15</v>
      </c>
    </row>
    <row r="593" spans="1:13" hidden="1" x14ac:dyDescent="0.3">
      <c r="A593" s="4">
        <f>INDEX(Tabela2[Id],MATCH(Tabela1[[#This Row],[Carteirinha]],Tabela2[Cart],0))</f>
        <v>1470</v>
      </c>
      <c r="B593" s="5" t="s">
        <v>397</v>
      </c>
      <c r="C593" s="5" t="s">
        <v>398</v>
      </c>
      <c r="D593" s="5">
        <v>58915819</v>
      </c>
      <c r="E593" s="6">
        <v>45663</v>
      </c>
      <c r="F593" s="5">
        <v>946360720</v>
      </c>
      <c r="G593" s="6">
        <v>46623</v>
      </c>
      <c r="H593" s="5">
        <v>2250005278</v>
      </c>
      <c r="I593" s="5">
        <v>32</v>
      </c>
      <c r="J593" s="5">
        <v>17</v>
      </c>
      <c r="K5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93" s="4">
        <f>COUNTIFS(Tabela1[Paciente],Tabela1[[#This Row],[Paciente]],Tabela1[Código_Terapia],Tabela1[[#This Row],[Código_Terapia]])</f>
        <v>1</v>
      </c>
      <c r="M593" s="4">
        <f>Tabela1[[#This Row],[Sessões Autrizadas]]-Tabela1[[#This Row],[Solicitado]]</f>
        <v>-15</v>
      </c>
    </row>
    <row r="594" spans="1:13" hidden="1" x14ac:dyDescent="0.3">
      <c r="A594" s="4">
        <f>INDEX(Tabela2[Id],MATCH(Tabela1[[#This Row],[Carteirinha]],Tabela2[Cart],0))</f>
        <v>1470</v>
      </c>
      <c r="B594" s="5" t="s">
        <v>397</v>
      </c>
      <c r="C594" s="5" t="s">
        <v>398</v>
      </c>
      <c r="D594" s="5">
        <v>58915818</v>
      </c>
      <c r="E594" s="6">
        <v>45663</v>
      </c>
      <c r="F594" s="5">
        <v>946360719</v>
      </c>
      <c r="G594" s="6">
        <v>46263</v>
      </c>
      <c r="H594" s="5">
        <v>50000012</v>
      </c>
      <c r="I594" s="5">
        <v>16</v>
      </c>
      <c r="J594" s="5">
        <v>7</v>
      </c>
      <c r="K5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94" s="4">
        <f>COUNTIFS(Tabela1[Paciente],Tabela1[[#This Row],[Paciente]],Tabela1[Código_Terapia],Tabela1[[#This Row],[Código_Terapia]])</f>
        <v>1</v>
      </c>
      <c r="M594" s="4">
        <f>Tabela1[[#This Row],[Sessões Autrizadas]]-Tabela1[[#This Row],[Solicitado]]</f>
        <v>-9</v>
      </c>
    </row>
    <row r="595" spans="1:13" hidden="1" x14ac:dyDescent="0.3">
      <c r="A595" s="4">
        <f>INDEX(Tabela2[Id],MATCH(Tabela1[[#This Row],[Carteirinha]],Tabela2[Cart],0))</f>
        <v>1470</v>
      </c>
      <c r="B595" s="5" t="s">
        <v>397</v>
      </c>
      <c r="C595" s="5" t="s">
        <v>398</v>
      </c>
      <c r="D595" s="5">
        <v>58915817</v>
      </c>
      <c r="E595" s="6">
        <v>45663</v>
      </c>
      <c r="F595" s="5">
        <v>946360718</v>
      </c>
      <c r="G595" s="6">
        <v>46323</v>
      </c>
      <c r="H595" s="5">
        <v>50001213</v>
      </c>
      <c r="I595" s="5">
        <v>16</v>
      </c>
      <c r="J595" s="5">
        <v>7</v>
      </c>
      <c r="K5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595" s="4">
        <f>COUNTIFS(Tabela1[Paciente],Tabela1[[#This Row],[Paciente]],Tabela1[Código_Terapia],Tabela1[[#This Row],[Código_Terapia]])</f>
        <v>2</v>
      </c>
      <c r="M595" s="4">
        <f>Tabela1[[#This Row],[Sessões Autrizadas]]-Tabela1[[#This Row],[Solicitado]]</f>
        <v>-9</v>
      </c>
    </row>
    <row r="596" spans="1:13" hidden="1" x14ac:dyDescent="0.3">
      <c r="A596" s="4">
        <f>INDEX(Tabela2[Id],MATCH(Tabela1[[#This Row],[Carteirinha]],Tabela2[Cart],0))</f>
        <v>1470</v>
      </c>
      <c r="B596" s="5" t="s">
        <v>397</v>
      </c>
      <c r="C596" s="5" t="s">
        <v>398</v>
      </c>
      <c r="D596" s="5">
        <v>58915816</v>
      </c>
      <c r="E596" s="6">
        <v>45663</v>
      </c>
      <c r="F596" s="5">
        <v>946360717</v>
      </c>
      <c r="G596" s="6">
        <v>45963</v>
      </c>
      <c r="H596" s="5">
        <v>2250005111</v>
      </c>
      <c r="I596" s="5">
        <v>32</v>
      </c>
      <c r="J596" s="5">
        <v>29</v>
      </c>
      <c r="K5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96" s="4">
        <f>COUNTIFS(Tabela1[Paciente],Tabela1[[#This Row],[Paciente]],Tabela1[Código_Terapia],Tabela1[[#This Row],[Código_Terapia]])</f>
        <v>1</v>
      </c>
      <c r="M596" s="4">
        <f>Tabela1[[#This Row],[Sessões Autrizadas]]-Tabela1[[#This Row],[Solicitado]]</f>
        <v>-3</v>
      </c>
    </row>
    <row r="597" spans="1:13" hidden="1" x14ac:dyDescent="0.3">
      <c r="A597" s="4">
        <f>INDEX(Tabela2[Id],MATCH(Tabela1[[#This Row],[Carteirinha]],Tabela2[Cart],0))</f>
        <v>1470</v>
      </c>
      <c r="B597" s="5" t="s">
        <v>397</v>
      </c>
      <c r="C597" s="5" t="s">
        <v>398</v>
      </c>
      <c r="D597" s="5">
        <v>56346965</v>
      </c>
      <c r="E597" s="6">
        <v>45555</v>
      </c>
      <c r="F597" s="5">
        <v>943993680</v>
      </c>
      <c r="G597" s="6">
        <v>46095</v>
      </c>
      <c r="H597" s="5">
        <v>50001213</v>
      </c>
      <c r="I597" s="5">
        <v>15</v>
      </c>
      <c r="J597" s="5">
        <v>7</v>
      </c>
      <c r="K5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597" s="4">
        <f>COUNTIFS(Tabela1[Paciente],Tabela1[[#This Row],[Paciente]],Tabela1[Código_Terapia],Tabela1[[#This Row],[Código_Terapia]])</f>
        <v>2</v>
      </c>
      <c r="M597" s="4">
        <f>Tabela1[[#This Row],[Sessões Autrizadas]]-Tabela1[[#This Row],[Solicitado]]</f>
        <v>-8</v>
      </c>
    </row>
    <row r="598" spans="1:13" hidden="1" x14ac:dyDescent="0.3">
      <c r="A598" s="4">
        <f>INDEX(Tabela2[Id],MATCH(Tabela1[[#This Row],[Carteirinha]],Tabela2[Cart],0))</f>
        <v>1506</v>
      </c>
      <c r="B598" s="5" t="s">
        <v>1197</v>
      </c>
      <c r="C598" s="5" t="s">
        <v>1198</v>
      </c>
      <c r="D598" s="5">
        <v>57332891</v>
      </c>
      <c r="E598" s="6">
        <v>45593</v>
      </c>
      <c r="F598" s="5">
        <v>944905898</v>
      </c>
      <c r="G598" s="6">
        <v>46613</v>
      </c>
      <c r="H598" s="5">
        <v>2250005103</v>
      </c>
      <c r="I598" s="5">
        <v>64</v>
      </c>
      <c r="J598" s="5">
        <v>33</v>
      </c>
      <c r="K5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598" s="4">
        <f>COUNTIFS(Tabela1[Paciente],Tabela1[[#This Row],[Paciente]],Tabela1[Código_Terapia],Tabela1[[#This Row],[Código_Terapia]])</f>
        <v>1</v>
      </c>
      <c r="M598" s="4">
        <f>Tabela1[[#This Row],[Sessões Autrizadas]]-Tabela1[[#This Row],[Solicitado]]</f>
        <v>-31</v>
      </c>
    </row>
    <row r="599" spans="1:13" hidden="1" x14ac:dyDescent="0.3">
      <c r="A599" s="4">
        <f>INDEX(Tabela2[Id],MATCH(Tabela1[[#This Row],[Carteirinha]],Tabela2[Cart],0))</f>
        <v>1506</v>
      </c>
      <c r="B599" s="5" t="s">
        <v>1197</v>
      </c>
      <c r="C599" s="5" t="s">
        <v>1198</v>
      </c>
      <c r="D599" s="5">
        <v>57332890</v>
      </c>
      <c r="E599" s="6">
        <v>45593</v>
      </c>
      <c r="F599" s="5">
        <v>944905897</v>
      </c>
      <c r="G599" s="6">
        <v>46733</v>
      </c>
      <c r="H599" s="5">
        <v>2250005278</v>
      </c>
      <c r="I599" s="5">
        <v>32</v>
      </c>
      <c r="J599" s="5">
        <v>14</v>
      </c>
      <c r="K5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599" s="4">
        <f>COUNTIFS(Tabela1[Paciente],Tabela1[[#This Row],[Paciente]],Tabela1[Código_Terapia],Tabela1[[#This Row],[Código_Terapia]])</f>
        <v>1</v>
      </c>
      <c r="M599" s="4">
        <f>Tabela1[[#This Row],[Sessões Autrizadas]]-Tabela1[[#This Row],[Solicitado]]</f>
        <v>-18</v>
      </c>
    </row>
    <row r="600" spans="1:13" hidden="1" x14ac:dyDescent="0.3">
      <c r="A600" s="4">
        <f>INDEX(Tabela2[Id],MATCH(Tabela1[[#This Row],[Carteirinha]],Tabela2[Cart],0))</f>
        <v>3866</v>
      </c>
      <c r="B600" s="5" t="s">
        <v>142</v>
      </c>
      <c r="C600" s="5" t="s">
        <v>143</v>
      </c>
      <c r="D600" s="5">
        <v>61104767</v>
      </c>
      <c r="E600" s="6">
        <v>45744</v>
      </c>
      <c r="F600" s="5">
        <v>948388616</v>
      </c>
      <c r="G600" s="6">
        <v>45924</v>
      </c>
      <c r="H600" s="5">
        <v>50000012</v>
      </c>
      <c r="I600" s="5">
        <v>64</v>
      </c>
      <c r="J600" s="5">
        <v>62</v>
      </c>
      <c r="K6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00" s="4">
        <f>COUNTIFS(Tabela1[Paciente],Tabela1[[#This Row],[Paciente]],Tabela1[Código_Terapia],Tabela1[[#This Row],[Código_Terapia]])</f>
        <v>5</v>
      </c>
      <c r="M600" s="4">
        <f>Tabela1[[#This Row],[Sessões Autrizadas]]-Tabela1[[#This Row],[Solicitado]]</f>
        <v>-2</v>
      </c>
    </row>
    <row r="601" spans="1:13" hidden="1" x14ac:dyDescent="0.3">
      <c r="A601" s="4">
        <f>INDEX(Tabela2[Id],MATCH(Tabela1[[#This Row],[Carteirinha]],Tabela2[Cart],0))</f>
        <v>3866</v>
      </c>
      <c r="B601" s="5" t="s">
        <v>142</v>
      </c>
      <c r="C601" s="5" t="s">
        <v>143</v>
      </c>
      <c r="D601" s="5">
        <v>61104765</v>
      </c>
      <c r="E601" s="6">
        <v>45744</v>
      </c>
      <c r="F601" s="5">
        <v>948388614</v>
      </c>
      <c r="G601" s="6">
        <v>45804</v>
      </c>
      <c r="H601" s="5">
        <v>2250005111</v>
      </c>
      <c r="I601" s="5">
        <v>64</v>
      </c>
      <c r="J601" s="5">
        <v>64</v>
      </c>
      <c r="K6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01" s="4">
        <f>COUNTIFS(Tabela1[Paciente],Tabela1[[#This Row],[Paciente]],Tabela1[Código_Terapia],Tabela1[[#This Row],[Código_Terapia]])</f>
        <v>5</v>
      </c>
      <c r="M601" s="4">
        <f>Tabela1[[#This Row],[Sessões Autrizadas]]-Tabela1[[#This Row],[Solicitado]]</f>
        <v>0</v>
      </c>
    </row>
    <row r="602" spans="1:13" hidden="1" x14ac:dyDescent="0.3">
      <c r="A602" s="4">
        <f>INDEX(Tabela2[Id],MATCH(Tabela1[[#This Row],[Carteirinha]],Tabela2[Cart],0))</f>
        <v>3866</v>
      </c>
      <c r="B602" s="5" t="s">
        <v>142</v>
      </c>
      <c r="C602" s="5" t="s">
        <v>143</v>
      </c>
      <c r="D602" s="5">
        <v>58583522</v>
      </c>
      <c r="E602" s="6">
        <v>45652</v>
      </c>
      <c r="F602" s="5">
        <v>946058345</v>
      </c>
      <c r="G602" s="6">
        <v>47032</v>
      </c>
      <c r="H602" s="5">
        <v>50000012</v>
      </c>
      <c r="I602" s="5">
        <v>48</v>
      </c>
      <c r="J602" s="5">
        <v>26</v>
      </c>
      <c r="K6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02" s="4">
        <f>COUNTIFS(Tabela1[Paciente],Tabela1[[#This Row],[Paciente]],Tabela1[Código_Terapia],Tabela1[[#This Row],[Código_Terapia]])</f>
        <v>5</v>
      </c>
      <c r="M602" s="4">
        <f>Tabela1[[#This Row],[Sessões Autrizadas]]-Tabela1[[#This Row],[Solicitado]]</f>
        <v>-22</v>
      </c>
    </row>
    <row r="603" spans="1:13" hidden="1" x14ac:dyDescent="0.3">
      <c r="A603" s="4">
        <f>INDEX(Tabela2[Id],MATCH(Tabela1[[#This Row],[Carteirinha]],Tabela2[Cart],0))</f>
        <v>3866</v>
      </c>
      <c r="B603" s="5" t="s">
        <v>142</v>
      </c>
      <c r="C603" s="5" t="s">
        <v>143</v>
      </c>
      <c r="D603" s="5">
        <v>58583521</v>
      </c>
      <c r="E603" s="6">
        <v>45652</v>
      </c>
      <c r="F603" s="5">
        <v>946058344</v>
      </c>
      <c r="G603" s="6">
        <v>47512</v>
      </c>
      <c r="H603" s="5">
        <v>2250005111</v>
      </c>
      <c r="I603" s="5">
        <v>48</v>
      </c>
      <c r="J603" s="5">
        <v>16</v>
      </c>
      <c r="K6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03" s="4">
        <f>COUNTIFS(Tabela1[Paciente],Tabela1[[#This Row],[Paciente]],Tabela1[Código_Terapia],Tabela1[[#This Row],[Código_Terapia]])</f>
        <v>5</v>
      </c>
      <c r="M603" s="4">
        <f>Tabela1[[#This Row],[Sessões Autrizadas]]-Tabela1[[#This Row],[Solicitado]]</f>
        <v>-32</v>
      </c>
    </row>
    <row r="604" spans="1:13" hidden="1" x14ac:dyDescent="0.3">
      <c r="A604" s="4">
        <f>INDEX(Tabela2[Id],MATCH(Tabela1[[#This Row],[Carteirinha]],Tabela2[Cart],0))</f>
        <v>3866</v>
      </c>
      <c r="B604" s="5" t="s">
        <v>142</v>
      </c>
      <c r="C604" s="5" t="s">
        <v>143</v>
      </c>
      <c r="D604" s="5">
        <v>58436136</v>
      </c>
      <c r="E604" s="6">
        <v>45635</v>
      </c>
      <c r="F604" s="5">
        <v>945922307</v>
      </c>
      <c r="G604" s="6">
        <v>45815</v>
      </c>
      <c r="H604" s="5">
        <v>50000012</v>
      </c>
      <c r="I604" s="5">
        <v>32</v>
      </c>
      <c r="J604" s="5">
        <v>30</v>
      </c>
      <c r="K6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04" s="4">
        <f>COUNTIFS(Tabela1[Paciente],Tabela1[[#This Row],[Paciente]],Tabela1[Código_Terapia],Tabela1[[#This Row],[Código_Terapia]])</f>
        <v>5</v>
      </c>
      <c r="M604" s="4">
        <f>Tabela1[[#This Row],[Sessões Autrizadas]]-Tabela1[[#This Row],[Solicitado]]</f>
        <v>-2</v>
      </c>
    </row>
    <row r="605" spans="1:13" hidden="1" x14ac:dyDescent="0.3">
      <c r="A605" s="4">
        <f>INDEX(Tabela2[Id],MATCH(Tabela1[[#This Row],[Carteirinha]],Tabela2[Cart],0))</f>
        <v>3866</v>
      </c>
      <c r="B605" s="5" t="s">
        <v>142</v>
      </c>
      <c r="C605" s="5" t="s">
        <v>143</v>
      </c>
      <c r="D605" s="5">
        <v>58436135</v>
      </c>
      <c r="E605" s="6">
        <v>45635</v>
      </c>
      <c r="F605" s="5">
        <v>945922306</v>
      </c>
      <c r="G605" s="6">
        <v>45815</v>
      </c>
      <c r="H605" s="5">
        <v>2250005111</v>
      </c>
      <c r="I605" s="5">
        <v>32</v>
      </c>
      <c r="J605" s="5">
        <v>30</v>
      </c>
      <c r="K6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05" s="4">
        <f>COUNTIFS(Tabela1[Paciente],Tabela1[[#This Row],[Paciente]],Tabela1[Código_Terapia],Tabela1[[#This Row],[Código_Terapia]])</f>
        <v>5</v>
      </c>
      <c r="M605" s="4">
        <f>Tabela1[[#This Row],[Sessões Autrizadas]]-Tabela1[[#This Row],[Solicitado]]</f>
        <v>-2</v>
      </c>
    </row>
    <row r="606" spans="1:13" hidden="1" x14ac:dyDescent="0.3">
      <c r="A606" s="4">
        <f>INDEX(Tabela2[Id],MATCH(Tabela1[[#This Row],[Carteirinha]],Tabela2[Cart],0))</f>
        <v>3866</v>
      </c>
      <c r="B606" s="5" t="s">
        <v>142</v>
      </c>
      <c r="C606" s="5" t="s">
        <v>143</v>
      </c>
      <c r="D606" s="5">
        <v>57587163</v>
      </c>
      <c r="E606" s="6">
        <v>45601</v>
      </c>
      <c r="F606" s="5">
        <v>945138595</v>
      </c>
      <c r="G606" s="6">
        <v>46321</v>
      </c>
      <c r="H606" s="5">
        <v>50000012</v>
      </c>
      <c r="I606" s="5">
        <v>40</v>
      </c>
      <c r="J606" s="5">
        <v>31</v>
      </c>
      <c r="K6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606" s="4">
        <f>COUNTIFS(Tabela1[Paciente],Tabela1[[#This Row],[Paciente]],Tabela1[Código_Terapia],Tabela1[[#This Row],[Código_Terapia]])</f>
        <v>5</v>
      </c>
      <c r="M606" s="4">
        <f>Tabela1[[#This Row],[Sessões Autrizadas]]-Tabela1[[#This Row],[Solicitado]]</f>
        <v>-9</v>
      </c>
    </row>
    <row r="607" spans="1:13" hidden="1" x14ac:dyDescent="0.3">
      <c r="A607" s="4">
        <f>INDEX(Tabela2[Id],MATCH(Tabela1[[#This Row],[Carteirinha]],Tabela2[Cart],0))</f>
        <v>3866</v>
      </c>
      <c r="B607" s="5" t="s">
        <v>142</v>
      </c>
      <c r="C607" s="5" t="s">
        <v>143</v>
      </c>
      <c r="D607" s="5">
        <v>57587162</v>
      </c>
      <c r="E607" s="6">
        <v>45601</v>
      </c>
      <c r="F607" s="5">
        <v>945138594</v>
      </c>
      <c r="G607" s="6">
        <v>46201</v>
      </c>
      <c r="H607" s="5">
        <v>2250005111</v>
      </c>
      <c r="I607" s="5">
        <v>40</v>
      </c>
      <c r="J607" s="5">
        <v>31</v>
      </c>
      <c r="K6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607" s="4">
        <f>COUNTIFS(Tabela1[Paciente],Tabela1[[#This Row],[Paciente]],Tabela1[Código_Terapia],Tabela1[[#This Row],[Código_Terapia]])</f>
        <v>5</v>
      </c>
      <c r="M607" s="4">
        <f>Tabela1[[#This Row],[Sessões Autrizadas]]-Tabela1[[#This Row],[Solicitado]]</f>
        <v>-9</v>
      </c>
    </row>
    <row r="608" spans="1:13" hidden="1" x14ac:dyDescent="0.3">
      <c r="A608" s="4">
        <f>INDEX(Tabela2[Id],MATCH(Tabela1[[#This Row],[Carteirinha]],Tabela2[Cart],0))</f>
        <v>3866</v>
      </c>
      <c r="B608" s="5" t="s">
        <v>142</v>
      </c>
      <c r="C608" s="5" t="s">
        <v>143</v>
      </c>
      <c r="D608" s="5">
        <v>55807705</v>
      </c>
      <c r="E608" s="6">
        <v>45534</v>
      </c>
      <c r="F608" s="5">
        <v>943496583</v>
      </c>
      <c r="G608" s="6">
        <v>46554</v>
      </c>
      <c r="H608" s="5">
        <v>2250005111</v>
      </c>
      <c r="I608" s="5">
        <v>40</v>
      </c>
      <c r="J608" s="5">
        <v>22</v>
      </c>
      <c r="K6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608" s="4">
        <f>COUNTIFS(Tabela1[Paciente],Tabela1[[#This Row],[Paciente]],Tabela1[Código_Terapia],Tabela1[[#This Row],[Código_Terapia]])</f>
        <v>5</v>
      </c>
      <c r="M608" s="4">
        <f>Tabela1[[#This Row],[Sessões Autrizadas]]-Tabela1[[#This Row],[Solicitado]]</f>
        <v>-18</v>
      </c>
    </row>
    <row r="609" spans="1:13" hidden="1" x14ac:dyDescent="0.3">
      <c r="A609" s="4">
        <f>INDEX(Tabela2[Id],MATCH(Tabela1[[#This Row],[Carteirinha]],Tabela2[Cart],0))</f>
        <v>4252</v>
      </c>
      <c r="B609" s="5" t="s">
        <v>73</v>
      </c>
      <c r="C609" s="5" t="s">
        <v>74</v>
      </c>
      <c r="D609" s="5">
        <v>58578371</v>
      </c>
      <c r="E609" s="6">
        <v>45639</v>
      </c>
      <c r="F609" s="5">
        <v>946053653</v>
      </c>
      <c r="G609" s="6">
        <v>46839</v>
      </c>
      <c r="H609" s="5">
        <v>2250005189</v>
      </c>
      <c r="I609" s="5">
        <v>64</v>
      </c>
      <c r="J609" s="5">
        <v>44</v>
      </c>
      <c r="K6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09" s="4">
        <f>COUNTIFS(Tabela1[Paciente],Tabela1[[#This Row],[Paciente]],Tabela1[Código_Terapia],Tabela1[[#This Row],[Código_Terapia]])</f>
        <v>2</v>
      </c>
      <c r="M609" s="4">
        <f>Tabela1[[#This Row],[Sessões Autrizadas]]-Tabela1[[#This Row],[Solicitado]]</f>
        <v>-20</v>
      </c>
    </row>
    <row r="610" spans="1:13" hidden="1" x14ac:dyDescent="0.3">
      <c r="A610" s="4">
        <f>INDEX(Tabela2[Id],MATCH(Tabela1[[#This Row],[Carteirinha]],Tabela2[Cart],0))</f>
        <v>4252</v>
      </c>
      <c r="B610" s="5" t="s">
        <v>73</v>
      </c>
      <c r="C610" s="5" t="s">
        <v>74</v>
      </c>
      <c r="D610" s="5">
        <v>58578370</v>
      </c>
      <c r="E610" s="6">
        <v>45639</v>
      </c>
      <c r="F610" s="5">
        <v>946053652</v>
      </c>
      <c r="G610" s="6">
        <v>46839</v>
      </c>
      <c r="H610" s="5">
        <v>2250005103</v>
      </c>
      <c r="I610" s="5">
        <v>32</v>
      </c>
      <c r="J610" s="5">
        <v>12</v>
      </c>
      <c r="K6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10" s="4">
        <f>COUNTIFS(Tabela1[Paciente],Tabela1[[#This Row],[Paciente]],Tabela1[Código_Terapia],Tabela1[[#This Row],[Código_Terapia]])</f>
        <v>2</v>
      </c>
      <c r="M610" s="4">
        <f>Tabela1[[#This Row],[Sessões Autrizadas]]-Tabela1[[#This Row],[Solicitado]]</f>
        <v>-20</v>
      </c>
    </row>
    <row r="611" spans="1:13" hidden="1" x14ac:dyDescent="0.3">
      <c r="A611" s="4">
        <f>INDEX(Tabela2[Id],MATCH(Tabela1[[#This Row],[Carteirinha]],Tabela2[Cart],0))</f>
        <v>4252</v>
      </c>
      <c r="B611" s="5" t="s">
        <v>73</v>
      </c>
      <c r="C611" s="5" t="s">
        <v>74</v>
      </c>
      <c r="D611" s="5">
        <v>58578369</v>
      </c>
      <c r="E611" s="6">
        <v>45639</v>
      </c>
      <c r="F611" s="5">
        <v>946053651</v>
      </c>
      <c r="G611" s="6">
        <v>46299</v>
      </c>
      <c r="H611" s="5">
        <v>50000012</v>
      </c>
      <c r="I611" s="5">
        <v>32</v>
      </c>
      <c r="J611" s="5">
        <v>13</v>
      </c>
      <c r="K6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11" s="4">
        <f>COUNTIFS(Tabela1[Paciente],Tabela1[[#This Row],[Paciente]],Tabela1[Código_Terapia],Tabela1[[#This Row],[Código_Terapia]])</f>
        <v>2</v>
      </c>
      <c r="M611" s="4">
        <f>Tabela1[[#This Row],[Sessões Autrizadas]]-Tabela1[[#This Row],[Solicitado]]</f>
        <v>-19</v>
      </c>
    </row>
    <row r="612" spans="1:13" hidden="1" x14ac:dyDescent="0.3">
      <c r="A612" s="4">
        <f>INDEX(Tabela2[Id],MATCH(Tabela1[[#This Row],[Carteirinha]],Tabela2[Cart],0))</f>
        <v>4252</v>
      </c>
      <c r="B612" s="5" t="s">
        <v>73</v>
      </c>
      <c r="C612" s="5" t="s">
        <v>74</v>
      </c>
      <c r="D612" s="5">
        <v>58578368</v>
      </c>
      <c r="E612" s="6">
        <v>45639</v>
      </c>
      <c r="F612" s="5">
        <v>946053650</v>
      </c>
      <c r="G612" s="6">
        <v>46359</v>
      </c>
      <c r="H612" s="5">
        <v>50001213</v>
      </c>
      <c r="I612" s="5">
        <v>16</v>
      </c>
      <c r="J612" s="5">
        <v>5</v>
      </c>
      <c r="K6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12" s="4">
        <f>COUNTIFS(Tabela1[Paciente],Tabela1[[#This Row],[Paciente]],Tabela1[Código_Terapia],Tabela1[[#This Row],[Código_Terapia]])</f>
        <v>2</v>
      </c>
      <c r="M612" s="4">
        <f>Tabela1[[#This Row],[Sessões Autrizadas]]-Tabela1[[#This Row],[Solicitado]]</f>
        <v>-11</v>
      </c>
    </row>
    <row r="613" spans="1:13" hidden="1" x14ac:dyDescent="0.3">
      <c r="A613" s="4">
        <f>INDEX(Tabela2[Id],MATCH(Tabela1[[#This Row],[Carteirinha]],Tabela2[Cart],0))</f>
        <v>4252</v>
      </c>
      <c r="B613" s="5" t="s">
        <v>73</v>
      </c>
      <c r="C613" s="5" t="s">
        <v>74</v>
      </c>
      <c r="D613" s="5">
        <v>58578367</v>
      </c>
      <c r="E613" s="6">
        <v>45639</v>
      </c>
      <c r="F613" s="5">
        <v>946053648</v>
      </c>
      <c r="G613" s="6">
        <v>47079</v>
      </c>
      <c r="H613" s="5">
        <v>2250005170</v>
      </c>
      <c r="I613" s="5">
        <v>32</v>
      </c>
      <c r="J613" s="5">
        <v>7</v>
      </c>
      <c r="K6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13" s="4">
        <f>COUNTIFS(Tabela1[Paciente],Tabela1[[#This Row],[Paciente]],Tabela1[Código_Terapia],Tabela1[[#This Row],[Código_Terapia]])</f>
        <v>1</v>
      </c>
      <c r="M613" s="4">
        <f>Tabela1[[#This Row],[Sessões Autrizadas]]-Tabela1[[#This Row],[Solicitado]]</f>
        <v>-25</v>
      </c>
    </row>
    <row r="614" spans="1:13" hidden="1" x14ac:dyDescent="0.3">
      <c r="A614" s="4">
        <f>INDEX(Tabela2[Id],MATCH(Tabela1[[#This Row],[Carteirinha]],Tabela2[Cart],0))</f>
        <v>4252</v>
      </c>
      <c r="B614" s="5" t="s">
        <v>73</v>
      </c>
      <c r="C614" s="5" t="s">
        <v>74</v>
      </c>
      <c r="D614" s="5">
        <v>57010614</v>
      </c>
      <c r="E614" s="6">
        <v>45579</v>
      </c>
      <c r="F614" s="5">
        <v>944607421</v>
      </c>
      <c r="G614" s="6">
        <v>46119</v>
      </c>
      <c r="H614" s="5">
        <v>50000012</v>
      </c>
      <c r="I614" s="5">
        <v>40</v>
      </c>
      <c r="J614" s="5">
        <v>27</v>
      </c>
      <c r="K6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614" s="4">
        <f>COUNTIFS(Tabela1[Paciente],Tabela1[[#This Row],[Paciente]],Tabela1[Código_Terapia],Tabela1[[#This Row],[Código_Terapia]])</f>
        <v>2</v>
      </c>
      <c r="M614" s="4">
        <f>Tabela1[[#This Row],[Sessões Autrizadas]]-Tabela1[[#This Row],[Solicitado]]</f>
        <v>-13</v>
      </c>
    </row>
    <row r="615" spans="1:13" hidden="1" x14ac:dyDescent="0.3">
      <c r="A615" s="4">
        <f>INDEX(Tabela2[Id],MATCH(Tabela1[[#This Row],[Carteirinha]],Tabela2[Cart],0))</f>
        <v>4252</v>
      </c>
      <c r="B615" s="5" t="s">
        <v>73</v>
      </c>
      <c r="C615" s="5" t="s">
        <v>74</v>
      </c>
      <c r="D615" s="5">
        <v>57010613</v>
      </c>
      <c r="E615" s="6">
        <v>45579</v>
      </c>
      <c r="F615" s="5">
        <v>944607420</v>
      </c>
      <c r="G615" s="6">
        <v>46119</v>
      </c>
      <c r="H615" s="5">
        <v>50001213</v>
      </c>
      <c r="I615" s="5">
        <v>20</v>
      </c>
      <c r="J615" s="5">
        <v>12</v>
      </c>
      <c r="K6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615" s="4">
        <f>COUNTIFS(Tabela1[Paciente],Tabela1[[#This Row],[Paciente]],Tabela1[Código_Terapia],Tabela1[[#This Row],[Código_Terapia]])</f>
        <v>2</v>
      </c>
      <c r="M615" s="4">
        <f>Tabela1[[#This Row],[Sessões Autrizadas]]-Tabela1[[#This Row],[Solicitado]]</f>
        <v>-8</v>
      </c>
    </row>
    <row r="616" spans="1:13" hidden="1" x14ac:dyDescent="0.3">
      <c r="A616" s="4">
        <f>INDEX(Tabela2[Id],MATCH(Tabela1[[#This Row],[Carteirinha]],Tabela2[Cart],0))</f>
        <v>4252</v>
      </c>
      <c r="B616" s="5" t="s">
        <v>73</v>
      </c>
      <c r="C616" s="5" t="s">
        <v>74</v>
      </c>
      <c r="D616" s="5">
        <v>56190895</v>
      </c>
      <c r="E616" s="6">
        <v>45552</v>
      </c>
      <c r="F616" s="5">
        <v>943849415</v>
      </c>
      <c r="G616" s="6">
        <v>46992</v>
      </c>
      <c r="H616" s="5">
        <v>2250005189</v>
      </c>
      <c r="I616" s="5">
        <v>45</v>
      </c>
      <c r="J616" s="5">
        <v>8</v>
      </c>
      <c r="K6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616" s="4">
        <f>COUNTIFS(Tabela1[Paciente],Tabela1[[#This Row],[Paciente]],Tabela1[Código_Terapia],Tabela1[[#This Row],[Código_Terapia]])</f>
        <v>2</v>
      </c>
      <c r="M616" s="4">
        <f>Tabela1[[#This Row],[Sessões Autrizadas]]-Tabela1[[#This Row],[Solicitado]]</f>
        <v>-37</v>
      </c>
    </row>
    <row r="617" spans="1:13" hidden="1" x14ac:dyDescent="0.3">
      <c r="A617" s="4">
        <f>INDEX(Tabela2[Id],MATCH(Tabela1[[#This Row],[Carteirinha]],Tabela2[Cart],0))</f>
        <v>4252</v>
      </c>
      <c r="B617" s="5" t="s">
        <v>73</v>
      </c>
      <c r="C617" s="5" t="s">
        <v>74</v>
      </c>
      <c r="D617" s="5">
        <v>56190894</v>
      </c>
      <c r="E617" s="6">
        <v>45552</v>
      </c>
      <c r="F617" s="5">
        <v>943849414</v>
      </c>
      <c r="G617" s="6">
        <v>46212</v>
      </c>
      <c r="H617" s="5">
        <v>2250005103</v>
      </c>
      <c r="I617" s="5">
        <v>195</v>
      </c>
      <c r="J617" s="5">
        <v>176</v>
      </c>
      <c r="K6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12.1875</v>
      </c>
      <c r="L617" s="4">
        <f>COUNTIFS(Tabela1[Paciente],Tabela1[[#This Row],[Paciente]],Tabela1[Código_Terapia],Tabela1[[#This Row],[Código_Terapia]])</f>
        <v>2</v>
      </c>
      <c r="M617" s="4">
        <f>Tabela1[[#This Row],[Sessões Autrizadas]]-Tabela1[[#This Row],[Solicitado]]</f>
        <v>-19</v>
      </c>
    </row>
    <row r="618" spans="1:13" hidden="1" x14ac:dyDescent="0.3">
      <c r="A618" s="4">
        <f>INDEX(Tabela2[Id],MATCH(Tabela1[[#This Row],[Carteirinha]],Tabela2[Cart],0))</f>
        <v>2993</v>
      </c>
      <c r="B618" s="5" t="s">
        <v>1315</v>
      </c>
      <c r="C618" s="5" t="s">
        <v>1314</v>
      </c>
      <c r="D618" s="5">
        <v>56937412</v>
      </c>
      <c r="E618" s="6">
        <v>45576</v>
      </c>
      <c r="F618" s="5">
        <v>944539777</v>
      </c>
      <c r="G618" s="6">
        <v>46476</v>
      </c>
      <c r="H618" s="5">
        <v>2250005189</v>
      </c>
      <c r="I618" s="5">
        <v>40</v>
      </c>
      <c r="J618" s="5">
        <v>26</v>
      </c>
      <c r="K6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618" s="4">
        <f>COUNTIFS(Tabela1[Paciente],Tabela1[[#This Row],[Paciente]],Tabela1[Código_Terapia],Tabela1[[#This Row],[Código_Terapia]])</f>
        <v>1</v>
      </c>
      <c r="M618" s="4">
        <f>Tabela1[[#This Row],[Sessões Autrizadas]]-Tabela1[[#This Row],[Solicitado]]</f>
        <v>-14</v>
      </c>
    </row>
    <row r="619" spans="1:13" hidden="1" x14ac:dyDescent="0.3">
      <c r="A619" s="4">
        <f>INDEX(Tabela2[Id],MATCH(Tabela1[[#This Row],[Carteirinha]],Tabela2[Cart],0))</f>
        <v>2993</v>
      </c>
      <c r="B619" s="5" t="s">
        <v>1315</v>
      </c>
      <c r="C619" s="5" t="s">
        <v>1314</v>
      </c>
      <c r="D619" s="5">
        <v>56937411</v>
      </c>
      <c r="E619" s="6">
        <v>45576</v>
      </c>
      <c r="F619" s="5">
        <v>944539776</v>
      </c>
      <c r="G619" s="6">
        <v>47496</v>
      </c>
      <c r="H619" s="5">
        <v>2250005103</v>
      </c>
      <c r="I619" s="5">
        <v>200</v>
      </c>
      <c r="J619" s="5">
        <v>120</v>
      </c>
      <c r="K6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12.5</v>
      </c>
      <c r="L619" s="4">
        <f>COUNTIFS(Tabela1[Paciente],Tabela1[[#This Row],[Paciente]],Tabela1[Código_Terapia],Tabela1[[#This Row],[Código_Terapia]])</f>
        <v>1</v>
      </c>
      <c r="M619" s="4">
        <f>Tabela1[[#This Row],[Sessões Autrizadas]]-Tabela1[[#This Row],[Solicitado]]</f>
        <v>-80</v>
      </c>
    </row>
    <row r="620" spans="1:13" hidden="1" x14ac:dyDescent="0.3">
      <c r="A620" s="4">
        <f>INDEX(Tabela2[Id],MATCH(Tabela1[[#This Row],[Carteirinha]],Tabela2[Cart],0))</f>
        <v>4251</v>
      </c>
      <c r="B620" s="5" t="s">
        <v>40</v>
      </c>
      <c r="C620" s="5" t="s">
        <v>41</v>
      </c>
      <c r="D620" s="5">
        <v>59446989</v>
      </c>
      <c r="E620" s="6">
        <v>45680</v>
      </c>
      <c r="F620" s="5">
        <v>946853285</v>
      </c>
      <c r="G620" s="6">
        <v>46580</v>
      </c>
      <c r="H620" s="5">
        <v>2250005189</v>
      </c>
      <c r="I620" s="5">
        <v>64</v>
      </c>
      <c r="J620" s="5">
        <v>48</v>
      </c>
      <c r="K6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20" s="4">
        <f>COUNTIFS(Tabela1[Paciente],Tabela1[[#This Row],[Paciente]],Tabela1[Código_Terapia],Tabela1[[#This Row],[Código_Terapia]])</f>
        <v>2</v>
      </c>
      <c r="M620" s="4">
        <f>Tabela1[[#This Row],[Sessões Autrizadas]]-Tabela1[[#This Row],[Solicitado]]</f>
        <v>-16</v>
      </c>
    </row>
    <row r="621" spans="1:13" hidden="1" x14ac:dyDescent="0.3">
      <c r="A621" s="4">
        <f>INDEX(Tabela2[Id],MATCH(Tabela1[[#This Row],[Carteirinha]],Tabela2[Cart],0))</f>
        <v>4251</v>
      </c>
      <c r="B621" s="5" t="s">
        <v>40</v>
      </c>
      <c r="C621" s="5" t="s">
        <v>41</v>
      </c>
      <c r="D621" s="5">
        <v>59446988</v>
      </c>
      <c r="E621" s="6">
        <v>45680</v>
      </c>
      <c r="F621" s="5">
        <v>946853284</v>
      </c>
      <c r="G621" s="6">
        <v>47000</v>
      </c>
      <c r="H621" s="5">
        <v>2250005103</v>
      </c>
      <c r="I621" s="5">
        <v>64</v>
      </c>
      <c r="J621" s="5">
        <v>24</v>
      </c>
      <c r="K6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21" s="4">
        <f>COUNTIFS(Tabela1[Paciente],Tabela1[[#This Row],[Paciente]],Tabela1[Código_Terapia],Tabela1[[#This Row],[Código_Terapia]])</f>
        <v>1</v>
      </c>
      <c r="M621" s="4">
        <f>Tabela1[[#This Row],[Sessões Autrizadas]]-Tabela1[[#This Row],[Solicitado]]</f>
        <v>-40</v>
      </c>
    </row>
    <row r="622" spans="1:13" hidden="1" x14ac:dyDescent="0.3">
      <c r="A622" s="4">
        <f>INDEX(Tabela2[Id],MATCH(Tabela1[[#This Row],[Carteirinha]],Tabela2[Cart],0))</f>
        <v>4251</v>
      </c>
      <c r="B622" s="5" t="s">
        <v>40</v>
      </c>
      <c r="C622" s="5" t="s">
        <v>41</v>
      </c>
      <c r="D622" s="5">
        <v>59446987</v>
      </c>
      <c r="E622" s="6">
        <v>45680</v>
      </c>
      <c r="F622" s="5">
        <v>946853283</v>
      </c>
      <c r="G622" s="6">
        <v>46280</v>
      </c>
      <c r="H622" s="5">
        <v>50000012</v>
      </c>
      <c r="I622" s="5">
        <v>32</v>
      </c>
      <c r="J622" s="5">
        <v>16</v>
      </c>
      <c r="K6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22" s="4">
        <f>COUNTIFS(Tabela1[Paciente],Tabela1[[#This Row],[Paciente]],Tabela1[Código_Terapia],Tabela1[[#This Row],[Código_Terapia]])</f>
        <v>2</v>
      </c>
      <c r="M622" s="4">
        <f>Tabela1[[#This Row],[Sessões Autrizadas]]-Tabela1[[#This Row],[Solicitado]]</f>
        <v>-16</v>
      </c>
    </row>
    <row r="623" spans="1:13" hidden="1" x14ac:dyDescent="0.3">
      <c r="A623" s="4">
        <f>INDEX(Tabela2[Id],MATCH(Tabela1[[#This Row],[Carteirinha]],Tabela2[Cart],0))</f>
        <v>4251</v>
      </c>
      <c r="B623" s="5" t="s">
        <v>40</v>
      </c>
      <c r="C623" s="5" t="s">
        <v>41</v>
      </c>
      <c r="D623" s="5">
        <v>59446986</v>
      </c>
      <c r="E623" s="6">
        <v>45680</v>
      </c>
      <c r="F623" s="5">
        <v>946853282</v>
      </c>
      <c r="G623" s="6">
        <v>46160</v>
      </c>
      <c r="H623" s="5">
        <v>50001213</v>
      </c>
      <c r="I623" s="5">
        <v>16</v>
      </c>
      <c r="J623" s="5">
        <v>9</v>
      </c>
      <c r="K6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23" s="4">
        <f>COUNTIFS(Tabela1[Paciente],Tabela1[[#This Row],[Paciente]],Tabela1[Código_Terapia],Tabela1[[#This Row],[Código_Terapia]])</f>
        <v>2</v>
      </c>
      <c r="M623" s="4">
        <f>Tabela1[[#This Row],[Sessões Autrizadas]]-Tabela1[[#This Row],[Solicitado]]</f>
        <v>-7</v>
      </c>
    </row>
    <row r="624" spans="1:13" hidden="1" x14ac:dyDescent="0.3">
      <c r="A624" s="4">
        <f>INDEX(Tabela2[Id],MATCH(Tabela1[[#This Row],[Carteirinha]],Tabela2[Cart],0))</f>
        <v>4251</v>
      </c>
      <c r="B624" s="5" t="s">
        <v>40</v>
      </c>
      <c r="C624" s="5" t="s">
        <v>41</v>
      </c>
      <c r="D624" s="5">
        <v>59446984</v>
      </c>
      <c r="E624" s="6">
        <v>45680</v>
      </c>
      <c r="F624" s="5">
        <v>946853280</v>
      </c>
      <c r="G624" s="6">
        <v>46160</v>
      </c>
      <c r="H624" s="5">
        <v>2250005170</v>
      </c>
      <c r="I624" s="5">
        <v>32</v>
      </c>
      <c r="J624" s="5">
        <v>25</v>
      </c>
      <c r="K6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24" s="4">
        <f>COUNTIFS(Tabela1[Paciente],Tabela1[[#This Row],[Paciente]],Tabela1[Código_Terapia],Tabela1[[#This Row],[Código_Terapia]])</f>
        <v>2</v>
      </c>
      <c r="M624" s="4">
        <f>Tabela1[[#This Row],[Sessões Autrizadas]]-Tabela1[[#This Row],[Solicitado]]</f>
        <v>-7</v>
      </c>
    </row>
    <row r="625" spans="1:13" hidden="1" x14ac:dyDescent="0.3">
      <c r="A625" s="4">
        <f>INDEX(Tabela2[Id],MATCH(Tabela1[[#This Row],[Carteirinha]],Tabela2[Cart],0))</f>
        <v>4251</v>
      </c>
      <c r="B625" s="5" t="s">
        <v>40</v>
      </c>
      <c r="C625" s="5" t="s">
        <v>41</v>
      </c>
      <c r="D625" s="5">
        <v>57241023</v>
      </c>
      <c r="E625" s="6">
        <v>45587</v>
      </c>
      <c r="F625" s="5">
        <v>944820976</v>
      </c>
      <c r="G625" s="6">
        <v>47087</v>
      </c>
      <c r="H625" s="5">
        <v>2250005189</v>
      </c>
      <c r="I625" s="5">
        <v>64</v>
      </c>
      <c r="J625" s="5">
        <v>29</v>
      </c>
      <c r="K6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25" s="4">
        <f>COUNTIFS(Tabela1[Paciente],Tabela1[[#This Row],[Paciente]],Tabela1[Código_Terapia],Tabela1[[#This Row],[Código_Terapia]])</f>
        <v>2</v>
      </c>
      <c r="M625" s="4">
        <f>Tabela1[[#This Row],[Sessões Autrizadas]]-Tabela1[[#This Row],[Solicitado]]</f>
        <v>-35</v>
      </c>
    </row>
    <row r="626" spans="1:13" hidden="1" x14ac:dyDescent="0.3">
      <c r="A626" s="4">
        <f>INDEX(Tabela2[Id],MATCH(Tabela1[[#This Row],[Carteirinha]],Tabela2[Cart],0))</f>
        <v>4251</v>
      </c>
      <c r="B626" s="5" t="s">
        <v>40</v>
      </c>
      <c r="C626" s="5" t="s">
        <v>41</v>
      </c>
      <c r="D626" s="5">
        <v>57241022</v>
      </c>
      <c r="E626" s="6">
        <v>45587</v>
      </c>
      <c r="F626" s="5">
        <v>944820975</v>
      </c>
      <c r="G626" s="6">
        <v>47267</v>
      </c>
      <c r="H626" s="5">
        <v>2250005170</v>
      </c>
      <c r="I626" s="5">
        <v>32</v>
      </c>
      <c r="J626" s="5">
        <v>1</v>
      </c>
      <c r="K6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26" s="4">
        <f>COUNTIFS(Tabela1[Paciente],Tabela1[[#This Row],[Paciente]],Tabela1[Código_Terapia],Tabela1[[#This Row],[Código_Terapia]])</f>
        <v>2</v>
      </c>
      <c r="M626" s="4">
        <f>Tabela1[[#This Row],[Sessões Autrizadas]]-Tabela1[[#This Row],[Solicitado]]</f>
        <v>-31</v>
      </c>
    </row>
    <row r="627" spans="1:13" hidden="1" x14ac:dyDescent="0.3">
      <c r="A627" s="4">
        <f>INDEX(Tabela2[Id],MATCH(Tabela1[[#This Row],[Carteirinha]],Tabela2[Cart],0))</f>
        <v>4251</v>
      </c>
      <c r="B627" s="5" t="s">
        <v>40</v>
      </c>
      <c r="C627" s="5" t="s">
        <v>41</v>
      </c>
      <c r="D627" s="5">
        <v>57011593</v>
      </c>
      <c r="E627" s="6">
        <v>45579</v>
      </c>
      <c r="F627" s="5">
        <v>944608330</v>
      </c>
      <c r="G627" s="6">
        <v>46179</v>
      </c>
      <c r="H627" s="5">
        <v>50000012</v>
      </c>
      <c r="I627" s="5">
        <v>40</v>
      </c>
      <c r="J627" s="5">
        <v>23</v>
      </c>
      <c r="K6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627" s="4">
        <f>COUNTIFS(Tabela1[Paciente],Tabela1[[#This Row],[Paciente]],Tabela1[Código_Terapia],Tabela1[[#This Row],[Código_Terapia]])</f>
        <v>2</v>
      </c>
      <c r="M627" s="4">
        <f>Tabela1[[#This Row],[Sessões Autrizadas]]-Tabela1[[#This Row],[Solicitado]]</f>
        <v>-17</v>
      </c>
    </row>
    <row r="628" spans="1:13" hidden="1" x14ac:dyDescent="0.3">
      <c r="A628" s="4">
        <f>INDEX(Tabela2[Id],MATCH(Tabela1[[#This Row],[Carteirinha]],Tabela2[Cart],0))</f>
        <v>4251</v>
      </c>
      <c r="B628" s="5" t="s">
        <v>40</v>
      </c>
      <c r="C628" s="5" t="s">
        <v>41</v>
      </c>
      <c r="D628" s="5">
        <v>57011591</v>
      </c>
      <c r="E628" s="6">
        <v>45579</v>
      </c>
      <c r="F628" s="5">
        <v>944608329</v>
      </c>
      <c r="G628" s="6">
        <v>46359</v>
      </c>
      <c r="H628" s="5">
        <v>50001213</v>
      </c>
      <c r="I628" s="5">
        <v>20</v>
      </c>
      <c r="J628" s="5">
        <v>8</v>
      </c>
      <c r="K6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628" s="4">
        <f>COUNTIFS(Tabela1[Paciente],Tabela1[[#This Row],[Paciente]],Tabela1[Código_Terapia],Tabela1[[#This Row],[Código_Terapia]])</f>
        <v>2</v>
      </c>
      <c r="M628" s="4">
        <f>Tabela1[[#This Row],[Sessões Autrizadas]]-Tabela1[[#This Row],[Solicitado]]</f>
        <v>-12</v>
      </c>
    </row>
    <row r="629" spans="1:13" hidden="1" x14ac:dyDescent="0.3">
      <c r="A629" s="4">
        <f>INDEX(Tabela2[Id],MATCH(Tabela1[[#This Row],[Carteirinha]],Tabela2[Cart],0))</f>
        <v>3847</v>
      </c>
      <c r="B629" s="5" t="s">
        <v>403</v>
      </c>
      <c r="C629" s="5" t="s">
        <v>404</v>
      </c>
      <c r="D629" s="5">
        <v>58874591</v>
      </c>
      <c r="E629" s="6">
        <v>45659</v>
      </c>
      <c r="F629" s="5">
        <v>946323187</v>
      </c>
      <c r="G629" s="6">
        <v>46199</v>
      </c>
      <c r="H629" s="5">
        <v>2250005189</v>
      </c>
      <c r="I629" s="5">
        <v>32</v>
      </c>
      <c r="J629" s="5">
        <v>23</v>
      </c>
      <c r="K6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29" s="4">
        <f>COUNTIFS(Tabela1[Paciente],Tabela1[[#This Row],[Paciente]],Tabela1[Código_Terapia],Tabela1[[#This Row],[Código_Terapia]])</f>
        <v>2</v>
      </c>
      <c r="M629" s="4">
        <f>Tabela1[[#This Row],[Sessões Autrizadas]]-Tabela1[[#This Row],[Solicitado]]</f>
        <v>-9</v>
      </c>
    </row>
    <row r="630" spans="1:13" hidden="1" x14ac:dyDescent="0.3">
      <c r="A630" s="4">
        <f>INDEX(Tabela2[Id],MATCH(Tabela1[[#This Row],[Carteirinha]],Tabela2[Cart],0))</f>
        <v>3847</v>
      </c>
      <c r="B630" s="5" t="s">
        <v>403</v>
      </c>
      <c r="C630" s="5" t="s">
        <v>404</v>
      </c>
      <c r="D630" s="5">
        <v>58874590</v>
      </c>
      <c r="E630" s="6">
        <v>45659</v>
      </c>
      <c r="F630" s="5">
        <v>946323186</v>
      </c>
      <c r="G630" s="6">
        <v>46079</v>
      </c>
      <c r="H630" s="5">
        <v>2250005103</v>
      </c>
      <c r="I630" s="5">
        <v>16</v>
      </c>
      <c r="J630" s="5">
        <v>10</v>
      </c>
      <c r="K6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30" s="4">
        <f>COUNTIFS(Tabela1[Paciente],Tabela1[[#This Row],[Paciente]],Tabela1[Código_Terapia],Tabela1[[#This Row],[Código_Terapia]])</f>
        <v>3</v>
      </c>
      <c r="M630" s="4">
        <f>Tabela1[[#This Row],[Sessões Autrizadas]]-Tabela1[[#This Row],[Solicitado]]</f>
        <v>-6</v>
      </c>
    </row>
    <row r="631" spans="1:13" hidden="1" x14ac:dyDescent="0.3">
      <c r="A631" s="4">
        <f>INDEX(Tabela2[Id],MATCH(Tabela1[[#This Row],[Carteirinha]],Tabela2[Cart],0))</f>
        <v>3847</v>
      </c>
      <c r="B631" s="5" t="s">
        <v>403</v>
      </c>
      <c r="C631" s="5" t="s">
        <v>404</v>
      </c>
      <c r="D631" s="5">
        <v>58874589</v>
      </c>
      <c r="E631" s="6">
        <v>45659</v>
      </c>
      <c r="F631" s="5">
        <v>946323185</v>
      </c>
      <c r="G631" s="6">
        <v>46799</v>
      </c>
      <c r="H631" s="5">
        <v>2250005278</v>
      </c>
      <c r="I631" s="5">
        <v>32</v>
      </c>
      <c r="J631" s="5">
        <v>15</v>
      </c>
      <c r="K6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31" s="4">
        <f>COUNTIFS(Tabela1[Paciente],Tabela1[[#This Row],[Paciente]],Tabela1[Código_Terapia],Tabela1[[#This Row],[Código_Terapia]])</f>
        <v>2</v>
      </c>
      <c r="M631" s="4">
        <f>Tabela1[[#This Row],[Sessões Autrizadas]]-Tabela1[[#This Row],[Solicitado]]</f>
        <v>-17</v>
      </c>
    </row>
    <row r="632" spans="1:13" hidden="1" x14ac:dyDescent="0.3">
      <c r="A632" s="4">
        <f>INDEX(Tabela2[Id],MATCH(Tabela1[[#This Row],[Carteirinha]],Tabela2[Cart],0))</f>
        <v>3847</v>
      </c>
      <c r="B632" s="5" t="s">
        <v>403</v>
      </c>
      <c r="C632" s="5" t="s">
        <v>404</v>
      </c>
      <c r="D632" s="5">
        <v>56559625</v>
      </c>
      <c r="E632" s="6">
        <v>45562</v>
      </c>
      <c r="F632" s="5">
        <v>944190247</v>
      </c>
      <c r="G632" s="6">
        <v>46522</v>
      </c>
      <c r="H632" s="5">
        <v>2250005103</v>
      </c>
      <c r="I632" s="5">
        <v>30</v>
      </c>
      <c r="J632" s="5">
        <v>15</v>
      </c>
      <c r="K6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632" s="4">
        <f>COUNTIFS(Tabela1[Paciente],Tabela1[[#This Row],[Paciente]],Tabela1[Código_Terapia],Tabela1[[#This Row],[Código_Terapia]])</f>
        <v>3</v>
      </c>
      <c r="M632" s="4">
        <f>Tabela1[[#This Row],[Sessões Autrizadas]]-Tabela1[[#This Row],[Solicitado]]</f>
        <v>-15</v>
      </c>
    </row>
    <row r="633" spans="1:13" hidden="1" x14ac:dyDescent="0.3">
      <c r="A633" s="4">
        <f>INDEX(Tabela2[Id],MATCH(Tabela1[[#This Row],[Carteirinha]],Tabela2[Cart],0))</f>
        <v>3847</v>
      </c>
      <c r="B633" s="5" t="s">
        <v>403</v>
      </c>
      <c r="C633" s="5" t="s">
        <v>404</v>
      </c>
      <c r="D633" s="5">
        <v>55763987</v>
      </c>
      <c r="E633" s="6">
        <v>45532</v>
      </c>
      <c r="F633" s="5">
        <v>943456286</v>
      </c>
      <c r="G633" s="6">
        <v>46072</v>
      </c>
      <c r="H633" s="5">
        <v>2250005189</v>
      </c>
      <c r="I633" s="5">
        <v>30</v>
      </c>
      <c r="J633" s="5">
        <v>22</v>
      </c>
      <c r="K6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633" s="4">
        <f>COUNTIFS(Tabela1[Paciente],Tabela1[[#This Row],[Paciente]],Tabela1[Código_Terapia],Tabela1[[#This Row],[Código_Terapia]])</f>
        <v>2</v>
      </c>
      <c r="M633" s="4">
        <f>Tabela1[[#This Row],[Sessões Autrizadas]]-Tabela1[[#This Row],[Solicitado]]</f>
        <v>-8</v>
      </c>
    </row>
    <row r="634" spans="1:13" hidden="1" x14ac:dyDescent="0.3">
      <c r="A634" s="4">
        <f>INDEX(Tabela2[Id],MATCH(Tabela1[[#This Row],[Carteirinha]],Tabela2[Cart],0))</f>
        <v>3847</v>
      </c>
      <c r="B634" s="5" t="s">
        <v>403</v>
      </c>
      <c r="C634" s="5" t="s">
        <v>404</v>
      </c>
      <c r="D634" s="5">
        <v>55763986</v>
      </c>
      <c r="E634" s="6">
        <v>45532</v>
      </c>
      <c r="F634" s="5">
        <v>943456285</v>
      </c>
      <c r="G634" s="6">
        <v>46072</v>
      </c>
      <c r="H634" s="5">
        <v>2250005103</v>
      </c>
      <c r="I634" s="5">
        <v>20</v>
      </c>
      <c r="J634" s="5">
        <v>12</v>
      </c>
      <c r="K6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634" s="4">
        <f>COUNTIFS(Tabela1[Paciente],Tabela1[[#This Row],[Paciente]],Tabela1[Código_Terapia],Tabela1[[#This Row],[Código_Terapia]])</f>
        <v>3</v>
      </c>
      <c r="M634" s="4">
        <f>Tabela1[[#This Row],[Sessões Autrizadas]]-Tabela1[[#This Row],[Solicitado]]</f>
        <v>-8</v>
      </c>
    </row>
    <row r="635" spans="1:13" hidden="1" x14ac:dyDescent="0.3">
      <c r="A635" s="4">
        <f>INDEX(Tabela2[Id],MATCH(Tabela1[[#This Row],[Carteirinha]],Tabela2[Cart],0))</f>
        <v>3847</v>
      </c>
      <c r="B635" s="5" t="s">
        <v>403</v>
      </c>
      <c r="C635" s="5" t="s">
        <v>404</v>
      </c>
      <c r="D635" s="5">
        <v>55763985</v>
      </c>
      <c r="E635" s="6">
        <v>45532</v>
      </c>
      <c r="F635" s="5">
        <v>943456284</v>
      </c>
      <c r="G635" s="6">
        <v>46252</v>
      </c>
      <c r="H635" s="5">
        <v>2250005278</v>
      </c>
      <c r="I635" s="5">
        <v>30</v>
      </c>
      <c r="J635" s="5">
        <v>18</v>
      </c>
      <c r="K6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635" s="4">
        <f>COUNTIFS(Tabela1[Paciente],Tabela1[[#This Row],[Paciente]],Tabela1[Código_Terapia],Tabela1[[#This Row],[Código_Terapia]])</f>
        <v>2</v>
      </c>
      <c r="M635" s="4">
        <f>Tabela1[[#This Row],[Sessões Autrizadas]]-Tabela1[[#This Row],[Solicitado]]</f>
        <v>-12</v>
      </c>
    </row>
    <row r="636" spans="1:13" hidden="1" x14ac:dyDescent="0.3">
      <c r="A636" s="4">
        <f>INDEX(Tabela2[Id],MATCH(Tabela1[[#This Row],[Carteirinha]],Tabela2[Cart],0))</f>
        <v>3999</v>
      </c>
      <c r="B636" s="5" t="s">
        <v>25</v>
      </c>
      <c r="C636" s="5" t="s">
        <v>26</v>
      </c>
      <c r="D636" s="5">
        <v>60103790</v>
      </c>
      <c r="E636" s="6">
        <v>45707</v>
      </c>
      <c r="F636" s="5">
        <v>947461886</v>
      </c>
      <c r="G636" s="6">
        <v>47027</v>
      </c>
      <c r="H636" s="5">
        <v>2250005103</v>
      </c>
      <c r="I636" s="5">
        <v>192</v>
      </c>
      <c r="J636" s="5">
        <v>147</v>
      </c>
      <c r="K6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636" s="4">
        <f>COUNTIFS(Tabela1[Paciente],Tabela1[[#This Row],[Paciente]],Tabela1[Código_Terapia],Tabela1[[#This Row],[Código_Terapia]])</f>
        <v>2</v>
      </c>
      <c r="M636" s="4">
        <f>Tabela1[[#This Row],[Sessões Autrizadas]]-Tabela1[[#This Row],[Solicitado]]</f>
        <v>-45</v>
      </c>
    </row>
    <row r="637" spans="1:13" hidden="1" x14ac:dyDescent="0.3">
      <c r="A637" s="4">
        <f>INDEX(Tabela2[Id],MATCH(Tabela1[[#This Row],[Carteirinha]],Tabela2[Cart],0))</f>
        <v>3999</v>
      </c>
      <c r="B637" s="5" t="s">
        <v>25</v>
      </c>
      <c r="C637" s="5" t="s">
        <v>26</v>
      </c>
      <c r="D637" s="5">
        <v>60103630</v>
      </c>
      <c r="E637" s="6">
        <v>45707</v>
      </c>
      <c r="F637" s="5">
        <v>947461745</v>
      </c>
      <c r="G637" s="6">
        <v>45947</v>
      </c>
      <c r="H637" s="5">
        <v>50001213</v>
      </c>
      <c r="I637" s="5">
        <v>16</v>
      </c>
      <c r="J637" s="5">
        <v>13</v>
      </c>
      <c r="K6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37" s="4">
        <f>COUNTIFS(Tabela1[Paciente],Tabela1[[#This Row],[Paciente]],Tabela1[Código_Terapia],Tabela1[[#This Row],[Código_Terapia]])</f>
        <v>2</v>
      </c>
      <c r="M637" s="4">
        <f>Tabela1[[#This Row],[Sessões Autrizadas]]-Tabela1[[#This Row],[Solicitado]]</f>
        <v>-3</v>
      </c>
    </row>
    <row r="638" spans="1:13" hidden="1" x14ac:dyDescent="0.3">
      <c r="A638" s="4">
        <f>INDEX(Tabela2[Id],MATCH(Tabela1[[#This Row],[Carteirinha]],Tabela2[Cart],0))</f>
        <v>3999</v>
      </c>
      <c r="B638" s="5" t="s">
        <v>25</v>
      </c>
      <c r="C638" s="5" t="s">
        <v>26</v>
      </c>
      <c r="D638" s="5">
        <v>60103500</v>
      </c>
      <c r="E638" s="6">
        <v>45707</v>
      </c>
      <c r="F638" s="5">
        <v>947461619</v>
      </c>
      <c r="G638" s="6">
        <v>46607</v>
      </c>
      <c r="H638" s="5">
        <v>2250005189</v>
      </c>
      <c r="I638" s="5">
        <v>80</v>
      </c>
      <c r="J638" s="5">
        <v>58</v>
      </c>
      <c r="K6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638" s="4">
        <f>COUNTIFS(Tabela1[Paciente],Tabela1[[#This Row],[Paciente]],Tabela1[Código_Terapia],Tabela1[[#This Row],[Código_Terapia]])</f>
        <v>2</v>
      </c>
      <c r="M638" s="4">
        <f>Tabela1[[#This Row],[Sessões Autrizadas]]-Tabela1[[#This Row],[Solicitado]]</f>
        <v>-22</v>
      </c>
    </row>
    <row r="639" spans="1:13" hidden="1" x14ac:dyDescent="0.3">
      <c r="A639" s="4">
        <f>INDEX(Tabela2[Id],MATCH(Tabela1[[#This Row],[Carteirinha]],Tabela2[Cart],0))</f>
        <v>3999</v>
      </c>
      <c r="B639" s="5" t="s">
        <v>25</v>
      </c>
      <c r="C639" s="5" t="s">
        <v>26</v>
      </c>
      <c r="D639" s="5">
        <v>60103254</v>
      </c>
      <c r="E639" s="6">
        <v>45707</v>
      </c>
      <c r="F639" s="5">
        <v>947461392</v>
      </c>
      <c r="G639" s="6">
        <v>45887</v>
      </c>
      <c r="H639" s="5">
        <v>2250005170</v>
      </c>
      <c r="I639" s="5">
        <v>64</v>
      </c>
      <c r="J639" s="5">
        <v>61</v>
      </c>
      <c r="K6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39" s="4">
        <f>COUNTIFS(Tabela1[Paciente],Tabela1[[#This Row],[Paciente]],Tabela1[Código_Terapia],Tabela1[[#This Row],[Código_Terapia]])</f>
        <v>2</v>
      </c>
      <c r="M639" s="4">
        <f>Tabela1[[#This Row],[Sessões Autrizadas]]-Tabela1[[#This Row],[Solicitado]]</f>
        <v>-3</v>
      </c>
    </row>
    <row r="640" spans="1:13" hidden="1" x14ac:dyDescent="0.3">
      <c r="A640" s="4">
        <f>INDEX(Tabela2[Id],MATCH(Tabela1[[#This Row],[Carteirinha]],Tabela2[Cart],0))</f>
        <v>3999</v>
      </c>
      <c r="B640" s="5" t="s">
        <v>25</v>
      </c>
      <c r="C640" s="5" t="s">
        <v>26</v>
      </c>
      <c r="D640" s="5">
        <v>58870138</v>
      </c>
      <c r="E640" s="6">
        <v>45665</v>
      </c>
      <c r="F640" s="5">
        <v>946319138</v>
      </c>
      <c r="G640" s="6">
        <v>46385</v>
      </c>
      <c r="H640" s="5">
        <v>2250005189</v>
      </c>
      <c r="I640" s="5">
        <v>80</v>
      </c>
      <c r="J640" s="5">
        <v>61</v>
      </c>
      <c r="K6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640" s="4">
        <f>COUNTIFS(Tabela1[Paciente],Tabela1[[#This Row],[Paciente]],Tabela1[Código_Terapia],Tabela1[[#This Row],[Código_Terapia]])</f>
        <v>2</v>
      </c>
      <c r="M640" s="4">
        <f>Tabela1[[#This Row],[Sessões Autrizadas]]-Tabela1[[#This Row],[Solicitado]]</f>
        <v>-19</v>
      </c>
    </row>
    <row r="641" spans="1:13" hidden="1" x14ac:dyDescent="0.3">
      <c r="A641" s="4">
        <f>INDEX(Tabela2[Id],MATCH(Tabela1[[#This Row],[Carteirinha]],Tabela2[Cart],0))</f>
        <v>3999</v>
      </c>
      <c r="B641" s="5" t="s">
        <v>25</v>
      </c>
      <c r="C641" s="5" t="s">
        <v>26</v>
      </c>
      <c r="D641" s="5">
        <v>58870137</v>
      </c>
      <c r="E641" s="6">
        <v>45665</v>
      </c>
      <c r="F641" s="5">
        <v>946319137</v>
      </c>
      <c r="G641" s="6">
        <v>46985</v>
      </c>
      <c r="H641" s="5">
        <v>2250005103</v>
      </c>
      <c r="I641" s="5">
        <v>192</v>
      </c>
      <c r="J641" s="5">
        <v>113</v>
      </c>
      <c r="K6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641" s="4">
        <f>COUNTIFS(Tabela1[Paciente],Tabela1[[#This Row],[Paciente]],Tabela1[Código_Terapia],Tabela1[[#This Row],[Código_Terapia]])</f>
        <v>2</v>
      </c>
      <c r="M641" s="4">
        <f>Tabela1[[#This Row],[Sessões Autrizadas]]-Tabela1[[#This Row],[Solicitado]]</f>
        <v>-79</v>
      </c>
    </row>
    <row r="642" spans="1:13" hidden="1" x14ac:dyDescent="0.3">
      <c r="A642" s="4">
        <f>INDEX(Tabela2[Id],MATCH(Tabela1[[#This Row],[Carteirinha]],Tabela2[Cart],0))</f>
        <v>3999</v>
      </c>
      <c r="B642" s="5" t="s">
        <v>25</v>
      </c>
      <c r="C642" s="5" t="s">
        <v>26</v>
      </c>
      <c r="D642" s="5">
        <v>58870136</v>
      </c>
      <c r="E642" s="6">
        <v>45665</v>
      </c>
      <c r="F642" s="5">
        <v>946319136</v>
      </c>
      <c r="G642" s="6">
        <v>46025</v>
      </c>
      <c r="H642" s="5">
        <v>50001213</v>
      </c>
      <c r="I642" s="5">
        <v>16</v>
      </c>
      <c r="J642" s="5">
        <v>11</v>
      </c>
      <c r="K6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42" s="4">
        <f>COUNTIFS(Tabela1[Paciente],Tabela1[[#This Row],[Paciente]],Tabela1[Código_Terapia],Tabela1[[#This Row],[Código_Terapia]])</f>
        <v>2</v>
      </c>
      <c r="M642" s="4">
        <f>Tabela1[[#This Row],[Sessões Autrizadas]]-Tabela1[[#This Row],[Solicitado]]</f>
        <v>-5</v>
      </c>
    </row>
    <row r="643" spans="1:13" hidden="1" x14ac:dyDescent="0.3">
      <c r="A643" s="4">
        <f>INDEX(Tabela2[Id],MATCH(Tabela1[[#This Row],[Carteirinha]],Tabela2[Cart],0))</f>
        <v>3999</v>
      </c>
      <c r="B643" s="5" t="s">
        <v>25</v>
      </c>
      <c r="C643" s="5" t="s">
        <v>26</v>
      </c>
      <c r="D643" s="5">
        <v>58870135</v>
      </c>
      <c r="E643" s="6">
        <v>45665</v>
      </c>
      <c r="F643" s="5">
        <v>946319135</v>
      </c>
      <c r="G643" s="6">
        <v>46025</v>
      </c>
      <c r="H643" s="5">
        <v>2250005170</v>
      </c>
      <c r="I643" s="5">
        <v>64</v>
      </c>
      <c r="J643" s="5">
        <v>50</v>
      </c>
      <c r="K6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43" s="4">
        <f>COUNTIFS(Tabela1[Paciente],Tabela1[[#This Row],[Paciente]],Tabela1[Código_Terapia],Tabela1[[#This Row],[Código_Terapia]])</f>
        <v>2</v>
      </c>
      <c r="M643" s="4">
        <f>Tabela1[[#This Row],[Sessões Autrizadas]]-Tabela1[[#This Row],[Solicitado]]</f>
        <v>-14</v>
      </c>
    </row>
    <row r="644" spans="1:13" hidden="1" x14ac:dyDescent="0.3">
      <c r="A644" s="4">
        <f>INDEX(Tabela2[Id],MATCH(Tabela1[[#This Row],[Carteirinha]],Tabela2[Cart],0))</f>
        <v>3369</v>
      </c>
      <c r="B644" s="5" t="s">
        <v>43</v>
      </c>
      <c r="C644" s="5" t="s">
        <v>44</v>
      </c>
      <c r="D644" s="5">
        <v>58469392</v>
      </c>
      <c r="E644" s="6">
        <v>45636</v>
      </c>
      <c r="F644" s="5">
        <v>945953065</v>
      </c>
      <c r="G644" s="6">
        <v>47316</v>
      </c>
      <c r="H644" s="5">
        <v>2250005103</v>
      </c>
      <c r="I644" s="5">
        <v>80</v>
      </c>
      <c r="J644" s="5">
        <v>17</v>
      </c>
      <c r="K6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644" s="4">
        <f>COUNTIFS(Tabela1[Paciente],Tabela1[[#This Row],[Paciente]],Tabela1[Código_Terapia],Tabela1[[#This Row],[Código_Terapia]])</f>
        <v>1</v>
      </c>
      <c r="M644" s="4">
        <f>Tabela1[[#This Row],[Sessões Autrizadas]]-Tabela1[[#This Row],[Solicitado]]</f>
        <v>-63</v>
      </c>
    </row>
    <row r="645" spans="1:13" hidden="1" x14ac:dyDescent="0.3">
      <c r="A645" s="4">
        <f>INDEX(Tabela2[Id],MATCH(Tabela1[[#This Row],[Carteirinha]],Tabela2[Cart],0))</f>
        <v>3369</v>
      </c>
      <c r="B645" s="5" t="s">
        <v>43</v>
      </c>
      <c r="C645" s="5" t="s">
        <v>44</v>
      </c>
      <c r="D645" s="5">
        <v>58469391</v>
      </c>
      <c r="E645" s="6">
        <v>45636</v>
      </c>
      <c r="F645" s="5">
        <v>945953064</v>
      </c>
      <c r="G645" s="6">
        <v>47136</v>
      </c>
      <c r="H645" s="5">
        <v>2250005278</v>
      </c>
      <c r="I645" s="5">
        <v>48</v>
      </c>
      <c r="J645" s="5">
        <v>10</v>
      </c>
      <c r="K6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45" s="4">
        <f>COUNTIFS(Tabela1[Paciente],Tabela1[[#This Row],[Paciente]],Tabela1[Código_Terapia],Tabela1[[#This Row],[Código_Terapia]])</f>
        <v>1</v>
      </c>
      <c r="M645" s="4">
        <f>Tabela1[[#This Row],[Sessões Autrizadas]]-Tabela1[[#This Row],[Solicitado]]</f>
        <v>-38</v>
      </c>
    </row>
    <row r="646" spans="1:13" hidden="1" x14ac:dyDescent="0.3">
      <c r="A646" s="4">
        <f>INDEX(Tabela2[Id],MATCH(Tabela1[[#This Row],[Carteirinha]],Tabela2[Cart],0))</f>
        <v>3369</v>
      </c>
      <c r="B646" s="5" t="s">
        <v>43</v>
      </c>
      <c r="C646" s="5" t="s">
        <v>44</v>
      </c>
      <c r="D646" s="5">
        <v>58469390</v>
      </c>
      <c r="E646" s="6">
        <v>45636</v>
      </c>
      <c r="F646" s="5">
        <v>945953063</v>
      </c>
      <c r="G646" s="6">
        <v>46656</v>
      </c>
      <c r="H646" s="5">
        <v>50000012</v>
      </c>
      <c r="I646" s="5">
        <v>32</v>
      </c>
      <c r="J646" s="5">
        <v>11</v>
      </c>
      <c r="K6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46" s="4">
        <f>COUNTIFS(Tabela1[Paciente],Tabela1[[#This Row],[Paciente]],Tabela1[Código_Terapia],Tabela1[[#This Row],[Código_Terapia]])</f>
        <v>2</v>
      </c>
      <c r="M646" s="4">
        <f>Tabela1[[#This Row],[Sessões Autrizadas]]-Tabela1[[#This Row],[Solicitado]]</f>
        <v>-21</v>
      </c>
    </row>
    <row r="647" spans="1:13" hidden="1" x14ac:dyDescent="0.3">
      <c r="A647" s="4">
        <f>INDEX(Tabela2[Id],MATCH(Tabela1[[#This Row],[Carteirinha]],Tabela2[Cart],0))</f>
        <v>3369</v>
      </c>
      <c r="B647" s="5" t="s">
        <v>43</v>
      </c>
      <c r="C647" s="5" t="s">
        <v>44</v>
      </c>
      <c r="D647" s="5">
        <v>57312761</v>
      </c>
      <c r="E647" s="6">
        <v>45594</v>
      </c>
      <c r="F647" s="5">
        <v>944887535</v>
      </c>
      <c r="G647" s="6">
        <v>45894</v>
      </c>
      <c r="H647" s="5">
        <v>50000012</v>
      </c>
      <c r="I647" s="5">
        <v>32</v>
      </c>
      <c r="J647" s="5">
        <v>25</v>
      </c>
      <c r="K6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47" s="4">
        <f>COUNTIFS(Tabela1[Paciente],Tabela1[[#This Row],[Paciente]],Tabela1[Código_Terapia],Tabela1[[#This Row],[Código_Terapia]])</f>
        <v>2</v>
      </c>
      <c r="M647" s="4">
        <f>Tabela1[[#This Row],[Sessões Autrizadas]]-Tabela1[[#This Row],[Solicitado]]</f>
        <v>-7</v>
      </c>
    </row>
    <row r="648" spans="1:13" hidden="1" x14ac:dyDescent="0.3">
      <c r="A648" s="4">
        <f>INDEX(Tabela2[Id],MATCH(Tabela1[[#This Row],[Carteirinha]],Tabela2[Cart],0))</f>
        <v>3368</v>
      </c>
      <c r="B648" s="5" t="s">
        <v>139</v>
      </c>
      <c r="C648" s="5" t="s">
        <v>140</v>
      </c>
      <c r="D648" s="5">
        <v>58468453</v>
      </c>
      <c r="E648" s="6">
        <v>45636</v>
      </c>
      <c r="F648" s="5">
        <v>945952204</v>
      </c>
      <c r="G648" s="6">
        <v>46476</v>
      </c>
      <c r="H648" s="5">
        <v>2250005189</v>
      </c>
      <c r="I648" s="5">
        <v>48</v>
      </c>
      <c r="J648" s="5">
        <v>36</v>
      </c>
      <c r="K6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48" s="4">
        <f>COUNTIFS(Tabela1[Paciente],Tabela1[[#This Row],[Paciente]],Tabela1[Código_Terapia],Tabela1[[#This Row],[Código_Terapia]])</f>
        <v>2</v>
      </c>
      <c r="M648" s="4">
        <f>Tabela1[[#This Row],[Sessões Autrizadas]]-Tabela1[[#This Row],[Solicitado]]</f>
        <v>-12</v>
      </c>
    </row>
    <row r="649" spans="1:13" hidden="1" x14ac:dyDescent="0.3">
      <c r="A649" s="4">
        <f>INDEX(Tabela2[Id],MATCH(Tabela1[[#This Row],[Carteirinha]],Tabela2[Cart],0))</f>
        <v>3368</v>
      </c>
      <c r="B649" s="5" t="s">
        <v>139</v>
      </c>
      <c r="C649" s="5" t="s">
        <v>140</v>
      </c>
      <c r="D649" s="5">
        <v>58468452</v>
      </c>
      <c r="E649" s="6">
        <v>45636</v>
      </c>
      <c r="F649" s="5">
        <v>945952203</v>
      </c>
      <c r="G649" s="6">
        <v>46836</v>
      </c>
      <c r="H649" s="5">
        <v>2250005103</v>
      </c>
      <c r="I649" s="5">
        <v>96</v>
      </c>
      <c r="J649" s="5">
        <v>60</v>
      </c>
      <c r="K6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649" s="4">
        <f>COUNTIFS(Tabela1[Paciente],Tabela1[[#This Row],[Paciente]],Tabela1[Código_Terapia],Tabela1[[#This Row],[Código_Terapia]])</f>
        <v>2</v>
      </c>
      <c r="M649" s="4">
        <f>Tabela1[[#This Row],[Sessões Autrizadas]]-Tabela1[[#This Row],[Solicitado]]</f>
        <v>-36</v>
      </c>
    </row>
    <row r="650" spans="1:13" hidden="1" x14ac:dyDescent="0.3">
      <c r="A650" s="4">
        <f>INDEX(Tabela2[Id],MATCH(Tabela1[[#This Row],[Carteirinha]],Tabela2[Cart],0))</f>
        <v>3368</v>
      </c>
      <c r="B650" s="5" t="s">
        <v>139</v>
      </c>
      <c r="C650" s="5" t="s">
        <v>140</v>
      </c>
      <c r="D650" s="5">
        <v>58468451</v>
      </c>
      <c r="E650" s="6">
        <v>45636</v>
      </c>
      <c r="F650" s="5">
        <v>945952202</v>
      </c>
      <c r="G650" s="6">
        <v>47256</v>
      </c>
      <c r="H650" s="5">
        <v>2250005278</v>
      </c>
      <c r="I650" s="5">
        <v>48</v>
      </c>
      <c r="J650" s="5">
        <v>10</v>
      </c>
      <c r="K6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50" s="4">
        <f>COUNTIFS(Tabela1[Paciente],Tabela1[[#This Row],[Paciente]],Tabela1[Código_Terapia],Tabela1[[#This Row],[Código_Terapia]])</f>
        <v>1</v>
      </c>
      <c r="M650" s="4">
        <f>Tabela1[[#This Row],[Sessões Autrizadas]]-Tabela1[[#This Row],[Solicitado]]</f>
        <v>-38</v>
      </c>
    </row>
    <row r="651" spans="1:13" hidden="1" x14ac:dyDescent="0.3">
      <c r="A651" s="4">
        <f>INDEX(Tabela2[Id],MATCH(Tabela1[[#This Row],[Carteirinha]],Tabela2[Cart],0))</f>
        <v>3368</v>
      </c>
      <c r="B651" s="5" t="s">
        <v>139</v>
      </c>
      <c r="C651" s="5" t="s">
        <v>140</v>
      </c>
      <c r="D651" s="5">
        <v>58468450</v>
      </c>
      <c r="E651" s="6">
        <v>45636</v>
      </c>
      <c r="F651" s="5">
        <v>945952201</v>
      </c>
      <c r="G651" s="6">
        <v>46656</v>
      </c>
      <c r="H651" s="5">
        <v>50000012</v>
      </c>
      <c r="I651" s="5">
        <v>48</v>
      </c>
      <c r="J651" s="5">
        <v>13</v>
      </c>
      <c r="K6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51" s="4">
        <f>COUNTIFS(Tabela1[Paciente],Tabela1[[#This Row],[Paciente]],Tabela1[Código_Terapia],Tabela1[[#This Row],[Código_Terapia]])</f>
        <v>2</v>
      </c>
      <c r="M651" s="4">
        <f>Tabela1[[#This Row],[Sessões Autrizadas]]-Tabela1[[#This Row],[Solicitado]]</f>
        <v>-35</v>
      </c>
    </row>
    <row r="652" spans="1:13" hidden="1" x14ac:dyDescent="0.3">
      <c r="A652" s="4">
        <f>INDEX(Tabela2[Id],MATCH(Tabela1[[#This Row],[Carteirinha]],Tabela2[Cart],0))</f>
        <v>3368</v>
      </c>
      <c r="B652" s="5" t="s">
        <v>139</v>
      </c>
      <c r="C652" s="5" t="s">
        <v>140</v>
      </c>
      <c r="D652" s="5">
        <v>57317167</v>
      </c>
      <c r="E652" s="6">
        <v>45594</v>
      </c>
      <c r="F652" s="5">
        <v>944891498</v>
      </c>
      <c r="G652" s="6">
        <v>45954</v>
      </c>
      <c r="H652" s="5">
        <v>2250005189</v>
      </c>
      <c r="I652" s="5">
        <v>64</v>
      </c>
      <c r="J652" s="5">
        <v>59</v>
      </c>
      <c r="K6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52" s="4">
        <f>COUNTIFS(Tabela1[Paciente],Tabela1[[#This Row],[Paciente]],Tabela1[Código_Terapia],Tabela1[[#This Row],[Código_Terapia]])</f>
        <v>2</v>
      </c>
      <c r="M652" s="4">
        <f>Tabela1[[#This Row],[Sessões Autrizadas]]-Tabela1[[#This Row],[Solicitado]]</f>
        <v>-5</v>
      </c>
    </row>
    <row r="653" spans="1:13" hidden="1" x14ac:dyDescent="0.3">
      <c r="A653" s="4">
        <f>INDEX(Tabela2[Id],MATCH(Tabela1[[#This Row],[Carteirinha]],Tabela2[Cart],0))</f>
        <v>3368</v>
      </c>
      <c r="B653" s="5" t="s">
        <v>139</v>
      </c>
      <c r="C653" s="5" t="s">
        <v>140</v>
      </c>
      <c r="D653" s="5">
        <v>57317166</v>
      </c>
      <c r="E653" s="6">
        <v>45594</v>
      </c>
      <c r="F653" s="5">
        <v>944891497</v>
      </c>
      <c r="G653" s="6">
        <v>46434</v>
      </c>
      <c r="H653" s="5">
        <v>2250005103</v>
      </c>
      <c r="I653" s="5">
        <v>96</v>
      </c>
      <c r="J653" s="5">
        <v>71</v>
      </c>
      <c r="K6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653" s="4">
        <f>COUNTIFS(Tabela1[Paciente],Tabela1[[#This Row],[Paciente]],Tabela1[Código_Terapia],Tabela1[[#This Row],[Código_Terapia]])</f>
        <v>2</v>
      </c>
      <c r="M653" s="4">
        <f>Tabela1[[#This Row],[Sessões Autrizadas]]-Tabela1[[#This Row],[Solicitado]]</f>
        <v>-25</v>
      </c>
    </row>
    <row r="654" spans="1:13" hidden="1" x14ac:dyDescent="0.3">
      <c r="A654" s="4">
        <f>INDEX(Tabela2[Id],MATCH(Tabela1[[#This Row],[Carteirinha]],Tabela2[Cart],0))</f>
        <v>3368</v>
      </c>
      <c r="B654" s="5" t="s">
        <v>139</v>
      </c>
      <c r="C654" s="5" t="s">
        <v>140</v>
      </c>
      <c r="D654" s="5">
        <v>57317165</v>
      </c>
      <c r="E654" s="6">
        <v>45594</v>
      </c>
      <c r="F654" s="5">
        <v>944891496</v>
      </c>
      <c r="G654" s="6">
        <v>45954</v>
      </c>
      <c r="H654" s="5">
        <v>50000012</v>
      </c>
      <c r="I654" s="5">
        <v>48</v>
      </c>
      <c r="J654" s="5">
        <v>39</v>
      </c>
      <c r="K6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54" s="4">
        <f>COUNTIFS(Tabela1[Paciente],Tabela1[[#This Row],[Paciente]],Tabela1[Código_Terapia],Tabela1[[#This Row],[Código_Terapia]])</f>
        <v>2</v>
      </c>
      <c r="M654" s="4">
        <f>Tabela1[[#This Row],[Sessões Autrizadas]]-Tabela1[[#This Row],[Solicitado]]</f>
        <v>-9</v>
      </c>
    </row>
    <row r="655" spans="1:13" hidden="1" x14ac:dyDescent="0.3">
      <c r="A655" s="4">
        <f>INDEX(Tabela2[Id],MATCH(Tabela1[[#This Row],[Carteirinha]],Tabela2[Cart],0))</f>
        <v>3157</v>
      </c>
      <c r="B655" s="5" t="s">
        <v>514</v>
      </c>
      <c r="C655" s="5" t="s">
        <v>515</v>
      </c>
      <c r="D655" s="5">
        <v>60152510</v>
      </c>
      <c r="E655" s="6">
        <v>45705</v>
      </c>
      <c r="F655" s="5">
        <v>947507162</v>
      </c>
      <c r="G655" s="6">
        <v>46305</v>
      </c>
      <c r="H655" s="5">
        <v>2250005189</v>
      </c>
      <c r="I655" s="5">
        <v>32</v>
      </c>
      <c r="J655" s="5">
        <v>23</v>
      </c>
      <c r="K6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55" s="4">
        <f>COUNTIFS(Tabela1[Paciente],Tabela1[[#This Row],[Paciente]],Tabela1[Código_Terapia],Tabela1[[#This Row],[Código_Terapia]])</f>
        <v>3</v>
      </c>
      <c r="M655" s="4">
        <f>Tabela1[[#This Row],[Sessões Autrizadas]]-Tabela1[[#This Row],[Solicitado]]</f>
        <v>-9</v>
      </c>
    </row>
    <row r="656" spans="1:13" hidden="1" x14ac:dyDescent="0.3">
      <c r="A656" s="4">
        <f>INDEX(Tabela2[Id],MATCH(Tabela1[[#This Row],[Carteirinha]],Tabela2[Cart],0))</f>
        <v>3157</v>
      </c>
      <c r="B656" s="5" t="s">
        <v>514</v>
      </c>
      <c r="C656" s="5" t="s">
        <v>515</v>
      </c>
      <c r="D656" s="5">
        <v>60152509</v>
      </c>
      <c r="E656" s="6">
        <v>45705</v>
      </c>
      <c r="F656" s="5">
        <v>947507161</v>
      </c>
      <c r="G656" s="6">
        <v>46485</v>
      </c>
      <c r="H656" s="5">
        <v>2250005103</v>
      </c>
      <c r="I656" s="5">
        <v>96</v>
      </c>
      <c r="J656" s="5">
        <v>84</v>
      </c>
      <c r="K6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656" s="4">
        <f>COUNTIFS(Tabela1[Paciente],Tabela1[[#This Row],[Paciente]],Tabela1[Código_Terapia],Tabela1[[#This Row],[Código_Terapia]])</f>
        <v>3</v>
      </c>
      <c r="M656" s="4">
        <f>Tabela1[[#This Row],[Sessões Autrizadas]]-Tabela1[[#This Row],[Solicitado]]</f>
        <v>-12</v>
      </c>
    </row>
    <row r="657" spans="1:13" hidden="1" x14ac:dyDescent="0.3">
      <c r="A657" s="4">
        <f>INDEX(Tabela2[Id],MATCH(Tabela1[[#This Row],[Carteirinha]],Tabela2[Cart],0))</f>
        <v>3157</v>
      </c>
      <c r="B657" s="5" t="s">
        <v>514</v>
      </c>
      <c r="C657" s="5" t="s">
        <v>515</v>
      </c>
      <c r="D657" s="5">
        <v>60152508</v>
      </c>
      <c r="E657" s="6">
        <v>45705</v>
      </c>
      <c r="F657" s="5">
        <v>947507160</v>
      </c>
      <c r="G657" s="6">
        <v>46125</v>
      </c>
      <c r="H657" s="5">
        <v>50000012</v>
      </c>
      <c r="I657" s="5">
        <v>32</v>
      </c>
      <c r="J657" s="5">
        <v>26</v>
      </c>
      <c r="K6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57" s="4">
        <f>COUNTIFS(Tabela1[Paciente],Tabela1[[#This Row],[Paciente]],Tabela1[Código_Terapia],Tabela1[[#This Row],[Código_Terapia]])</f>
        <v>2</v>
      </c>
      <c r="M657" s="4">
        <f>Tabela1[[#This Row],[Sessões Autrizadas]]-Tabela1[[#This Row],[Solicitado]]</f>
        <v>-6</v>
      </c>
    </row>
    <row r="658" spans="1:13" hidden="1" x14ac:dyDescent="0.3">
      <c r="A658" s="4">
        <f>INDEX(Tabela2[Id],MATCH(Tabela1[[#This Row],[Carteirinha]],Tabela2[Cart],0))</f>
        <v>3157</v>
      </c>
      <c r="B658" s="5" t="s">
        <v>514</v>
      </c>
      <c r="C658" s="5" t="s">
        <v>515</v>
      </c>
      <c r="D658" s="5">
        <v>60152507</v>
      </c>
      <c r="E658" s="6">
        <v>45705</v>
      </c>
      <c r="F658" s="5">
        <v>947507159</v>
      </c>
      <c r="G658" s="6">
        <v>45945</v>
      </c>
      <c r="H658" s="5">
        <v>50001213</v>
      </c>
      <c r="I658" s="5">
        <v>32</v>
      </c>
      <c r="J658" s="5">
        <v>29</v>
      </c>
      <c r="K6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58" s="4">
        <f>COUNTIFS(Tabela1[Paciente],Tabela1[[#This Row],[Paciente]],Tabela1[Código_Terapia],Tabela1[[#This Row],[Código_Terapia]])</f>
        <v>3</v>
      </c>
      <c r="M658" s="4">
        <f>Tabela1[[#This Row],[Sessões Autrizadas]]-Tabela1[[#This Row],[Solicitado]]</f>
        <v>-3</v>
      </c>
    </row>
    <row r="659" spans="1:13" hidden="1" x14ac:dyDescent="0.3">
      <c r="A659" s="4">
        <f>INDEX(Tabela2[Id],MATCH(Tabela1[[#This Row],[Carteirinha]],Tabela2[Cart],0))</f>
        <v>3157</v>
      </c>
      <c r="B659" s="5" t="s">
        <v>514</v>
      </c>
      <c r="C659" s="5" t="s">
        <v>515</v>
      </c>
      <c r="D659" s="5">
        <v>60152506</v>
      </c>
      <c r="E659" s="6">
        <v>45705</v>
      </c>
      <c r="F659" s="5">
        <v>947507157</v>
      </c>
      <c r="G659" s="6">
        <v>46065</v>
      </c>
      <c r="H659" s="5">
        <v>2250005170</v>
      </c>
      <c r="I659" s="5">
        <v>64</v>
      </c>
      <c r="J659" s="5">
        <v>59</v>
      </c>
      <c r="K6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59" s="4">
        <f>COUNTIFS(Tabela1[Paciente],Tabela1[[#This Row],[Paciente]],Tabela1[Código_Terapia],Tabela1[[#This Row],[Código_Terapia]])</f>
        <v>2</v>
      </c>
      <c r="M659" s="4">
        <f>Tabela1[[#This Row],[Sessões Autrizadas]]-Tabela1[[#This Row],[Solicitado]]</f>
        <v>-5</v>
      </c>
    </row>
    <row r="660" spans="1:13" hidden="1" x14ac:dyDescent="0.3">
      <c r="A660" s="4">
        <f>INDEX(Tabela2[Id],MATCH(Tabela1[[#This Row],[Carteirinha]],Tabela2[Cart],0))</f>
        <v>3157</v>
      </c>
      <c r="B660" s="5" t="s">
        <v>514</v>
      </c>
      <c r="C660" s="5" t="s">
        <v>515</v>
      </c>
      <c r="D660" s="5">
        <v>58648481</v>
      </c>
      <c r="E660" s="6">
        <v>45646</v>
      </c>
      <c r="F660" s="5">
        <v>946118090</v>
      </c>
      <c r="G660" s="6">
        <v>46066</v>
      </c>
      <c r="H660" s="5">
        <v>2250005189</v>
      </c>
      <c r="I660" s="5">
        <v>32</v>
      </c>
      <c r="J660" s="5">
        <v>26</v>
      </c>
      <c r="K6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60" s="4">
        <f>COUNTIFS(Tabela1[Paciente],Tabela1[[#This Row],[Paciente]],Tabela1[Código_Terapia],Tabela1[[#This Row],[Código_Terapia]])</f>
        <v>3</v>
      </c>
      <c r="M660" s="4">
        <f>Tabela1[[#This Row],[Sessões Autrizadas]]-Tabela1[[#This Row],[Solicitado]]</f>
        <v>-6</v>
      </c>
    </row>
    <row r="661" spans="1:13" hidden="1" x14ac:dyDescent="0.3">
      <c r="A661" s="4">
        <f>INDEX(Tabela2[Id],MATCH(Tabela1[[#This Row],[Carteirinha]],Tabela2[Cart],0))</f>
        <v>3157</v>
      </c>
      <c r="B661" s="5" t="s">
        <v>514</v>
      </c>
      <c r="C661" s="5" t="s">
        <v>515</v>
      </c>
      <c r="D661" s="5">
        <v>58648480</v>
      </c>
      <c r="E661" s="6">
        <v>45646</v>
      </c>
      <c r="F661" s="5">
        <v>946118089</v>
      </c>
      <c r="G661" s="6">
        <v>46246</v>
      </c>
      <c r="H661" s="5">
        <v>2250005103</v>
      </c>
      <c r="I661" s="5">
        <v>96</v>
      </c>
      <c r="J661" s="5">
        <v>23</v>
      </c>
      <c r="K6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661" s="4">
        <f>COUNTIFS(Tabela1[Paciente],Tabela1[[#This Row],[Paciente]],Tabela1[Código_Terapia],Tabela1[[#This Row],[Código_Terapia]])</f>
        <v>3</v>
      </c>
      <c r="M661" s="4">
        <f>Tabela1[[#This Row],[Sessões Autrizadas]]-Tabela1[[#This Row],[Solicitado]]</f>
        <v>-73</v>
      </c>
    </row>
    <row r="662" spans="1:13" hidden="1" x14ac:dyDescent="0.3">
      <c r="A662" s="4">
        <f>INDEX(Tabela2[Id],MATCH(Tabela1[[#This Row],[Carteirinha]],Tabela2[Cart],0))</f>
        <v>3157</v>
      </c>
      <c r="B662" s="5" t="s">
        <v>514</v>
      </c>
      <c r="C662" s="5" t="s">
        <v>515</v>
      </c>
      <c r="D662" s="5">
        <v>58648479</v>
      </c>
      <c r="E662" s="6">
        <v>45646</v>
      </c>
      <c r="F662" s="5">
        <v>946118088</v>
      </c>
      <c r="G662" s="6">
        <v>46366</v>
      </c>
      <c r="H662" s="5">
        <v>2250005278</v>
      </c>
      <c r="I662" s="5">
        <v>64</v>
      </c>
      <c r="J662" s="5">
        <v>21</v>
      </c>
      <c r="K6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62" s="4">
        <f>COUNTIFS(Tabela1[Paciente],Tabela1[[#This Row],[Paciente]],Tabela1[Código_Terapia],Tabela1[[#This Row],[Código_Terapia]])</f>
        <v>2</v>
      </c>
      <c r="M662" s="4">
        <f>Tabela1[[#This Row],[Sessões Autrizadas]]-Tabela1[[#This Row],[Solicitado]]</f>
        <v>-43</v>
      </c>
    </row>
    <row r="663" spans="1:13" hidden="1" x14ac:dyDescent="0.3">
      <c r="A663" s="4">
        <f>INDEX(Tabela2[Id],MATCH(Tabela1[[#This Row],[Carteirinha]],Tabela2[Cart],0))</f>
        <v>3157</v>
      </c>
      <c r="B663" s="5" t="s">
        <v>514</v>
      </c>
      <c r="C663" s="5" t="s">
        <v>515</v>
      </c>
      <c r="D663" s="5">
        <v>58648478</v>
      </c>
      <c r="E663" s="6">
        <v>45646</v>
      </c>
      <c r="F663" s="5">
        <v>946118087</v>
      </c>
      <c r="G663" s="6">
        <v>46006</v>
      </c>
      <c r="H663" s="5">
        <v>50000012</v>
      </c>
      <c r="I663" s="5">
        <v>32</v>
      </c>
      <c r="J663" s="5">
        <v>11</v>
      </c>
      <c r="K6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63" s="4">
        <f>COUNTIFS(Tabela1[Paciente],Tabela1[[#This Row],[Paciente]],Tabela1[Código_Terapia],Tabela1[[#This Row],[Código_Terapia]])</f>
        <v>2</v>
      </c>
      <c r="M663" s="4">
        <f>Tabela1[[#This Row],[Sessões Autrizadas]]-Tabela1[[#This Row],[Solicitado]]</f>
        <v>-21</v>
      </c>
    </row>
    <row r="664" spans="1:13" hidden="1" x14ac:dyDescent="0.3">
      <c r="A664" s="4">
        <f>INDEX(Tabela2[Id],MATCH(Tabela1[[#This Row],[Carteirinha]],Tabela2[Cart],0))</f>
        <v>3157</v>
      </c>
      <c r="B664" s="5" t="s">
        <v>514</v>
      </c>
      <c r="C664" s="5" t="s">
        <v>515</v>
      </c>
      <c r="D664" s="5">
        <v>58648477</v>
      </c>
      <c r="E664" s="6">
        <v>45646</v>
      </c>
      <c r="F664" s="5">
        <v>946118086</v>
      </c>
      <c r="G664" s="6">
        <v>46006</v>
      </c>
      <c r="H664" s="5">
        <v>50001213</v>
      </c>
      <c r="I664" s="5">
        <v>32</v>
      </c>
      <c r="J664" s="5">
        <v>11</v>
      </c>
      <c r="K6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64" s="4">
        <f>COUNTIFS(Tabela1[Paciente],Tabela1[[#This Row],[Paciente]],Tabela1[Código_Terapia],Tabela1[[#This Row],[Código_Terapia]])</f>
        <v>3</v>
      </c>
      <c r="M664" s="4">
        <f>Tabela1[[#This Row],[Sessões Autrizadas]]-Tabela1[[#This Row],[Solicitado]]</f>
        <v>-21</v>
      </c>
    </row>
    <row r="665" spans="1:13" hidden="1" x14ac:dyDescent="0.3">
      <c r="A665" s="4">
        <f>INDEX(Tabela2[Id],MATCH(Tabela1[[#This Row],[Carteirinha]],Tabela2[Cart],0))</f>
        <v>3157</v>
      </c>
      <c r="B665" s="5" t="s">
        <v>514</v>
      </c>
      <c r="C665" s="5" t="s">
        <v>515</v>
      </c>
      <c r="D665" s="5">
        <v>58648474</v>
      </c>
      <c r="E665" s="6">
        <v>45646</v>
      </c>
      <c r="F665" s="5">
        <v>946118085</v>
      </c>
      <c r="G665" s="6">
        <v>45946</v>
      </c>
      <c r="H665" s="5">
        <v>2250005170</v>
      </c>
      <c r="I665" s="5">
        <v>64</v>
      </c>
      <c r="J665" s="5">
        <v>28</v>
      </c>
      <c r="K6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65" s="4">
        <f>COUNTIFS(Tabela1[Paciente],Tabela1[[#This Row],[Paciente]],Tabela1[Código_Terapia],Tabela1[[#This Row],[Código_Terapia]])</f>
        <v>2</v>
      </c>
      <c r="M665" s="4">
        <f>Tabela1[[#This Row],[Sessões Autrizadas]]-Tabela1[[#This Row],[Solicitado]]</f>
        <v>-36</v>
      </c>
    </row>
    <row r="666" spans="1:13" hidden="1" x14ac:dyDescent="0.3">
      <c r="A666" s="4">
        <f>INDEX(Tabela2[Id],MATCH(Tabela1[[#This Row],[Carteirinha]],Tabela2[Cart],0))</f>
        <v>3157</v>
      </c>
      <c r="B666" s="5" t="s">
        <v>514</v>
      </c>
      <c r="C666" s="5" t="s">
        <v>515</v>
      </c>
      <c r="D666" s="5">
        <v>58404096</v>
      </c>
      <c r="E666" s="6">
        <v>45632</v>
      </c>
      <c r="F666" s="5">
        <v>945893010</v>
      </c>
      <c r="G666" s="6">
        <v>46172</v>
      </c>
      <c r="H666" s="5">
        <v>2250005189</v>
      </c>
      <c r="I666" s="5">
        <v>32</v>
      </c>
      <c r="J666" s="5">
        <v>24</v>
      </c>
      <c r="K6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66" s="4">
        <f>COUNTIFS(Tabela1[Paciente],Tabela1[[#This Row],[Paciente]],Tabela1[Código_Terapia],Tabela1[[#This Row],[Código_Terapia]])</f>
        <v>3</v>
      </c>
      <c r="M666" s="4">
        <f>Tabela1[[#This Row],[Sessões Autrizadas]]-Tabela1[[#This Row],[Solicitado]]</f>
        <v>-8</v>
      </c>
    </row>
    <row r="667" spans="1:13" hidden="1" x14ac:dyDescent="0.3">
      <c r="A667" s="4">
        <f>INDEX(Tabela2[Id],MATCH(Tabela1[[#This Row],[Carteirinha]],Tabela2[Cart],0))</f>
        <v>3157</v>
      </c>
      <c r="B667" s="5" t="s">
        <v>514</v>
      </c>
      <c r="C667" s="5" t="s">
        <v>515</v>
      </c>
      <c r="D667" s="5">
        <v>58404095</v>
      </c>
      <c r="E667" s="6">
        <v>45632</v>
      </c>
      <c r="F667" s="5">
        <v>945893013</v>
      </c>
      <c r="G667" s="6">
        <v>46052</v>
      </c>
      <c r="H667" s="5">
        <v>2250005103</v>
      </c>
      <c r="I667" s="5">
        <v>96</v>
      </c>
      <c r="J667" s="5">
        <v>86</v>
      </c>
      <c r="K6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667" s="4">
        <f>COUNTIFS(Tabela1[Paciente],Tabela1[[#This Row],[Paciente]],Tabela1[Código_Terapia],Tabela1[[#This Row],[Código_Terapia]])</f>
        <v>3</v>
      </c>
      <c r="M667" s="4">
        <f>Tabela1[[#This Row],[Sessões Autrizadas]]-Tabela1[[#This Row],[Solicitado]]</f>
        <v>-10</v>
      </c>
    </row>
    <row r="668" spans="1:13" hidden="1" x14ac:dyDescent="0.3">
      <c r="A668" s="4">
        <f>INDEX(Tabela2[Id],MATCH(Tabela1[[#This Row],[Carteirinha]],Tabela2[Cart],0))</f>
        <v>3157</v>
      </c>
      <c r="B668" s="5" t="s">
        <v>514</v>
      </c>
      <c r="C668" s="5" t="s">
        <v>515</v>
      </c>
      <c r="D668" s="5">
        <v>58404094</v>
      </c>
      <c r="E668" s="6">
        <v>45632</v>
      </c>
      <c r="F668" s="5">
        <v>945893012</v>
      </c>
      <c r="G668" s="6">
        <v>46412</v>
      </c>
      <c r="H668" s="5">
        <v>2250005278</v>
      </c>
      <c r="I668" s="5">
        <v>64</v>
      </c>
      <c r="J668" s="5">
        <v>52</v>
      </c>
      <c r="K6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68" s="4">
        <f>COUNTIFS(Tabela1[Paciente],Tabela1[[#This Row],[Paciente]],Tabela1[Código_Terapia],Tabela1[[#This Row],[Código_Terapia]])</f>
        <v>2</v>
      </c>
      <c r="M668" s="4">
        <f>Tabela1[[#This Row],[Sessões Autrizadas]]-Tabela1[[#This Row],[Solicitado]]</f>
        <v>-12</v>
      </c>
    </row>
    <row r="669" spans="1:13" hidden="1" x14ac:dyDescent="0.3">
      <c r="A669" s="4">
        <f>INDEX(Tabela2[Id],MATCH(Tabela1[[#This Row],[Carteirinha]],Tabela2[Cart],0))</f>
        <v>3157</v>
      </c>
      <c r="B669" s="5" t="s">
        <v>514</v>
      </c>
      <c r="C669" s="5" t="s">
        <v>515</v>
      </c>
      <c r="D669" s="5">
        <v>58404093</v>
      </c>
      <c r="E669" s="6">
        <v>45632</v>
      </c>
      <c r="F669" s="5">
        <v>945893011</v>
      </c>
      <c r="G669" s="6">
        <v>45992</v>
      </c>
      <c r="H669" s="5">
        <v>50001213</v>
      </c>
      <c r="I669" s="5">
        <v>32</v>
      </c>
      <c r="J669" s="5">
        <v>26</v>
      </c>
      <c r="K6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69" s="4">
        <f>COUNTIFS(Tabela1[Paciente],Tabela1[[#This Row],[Paciente]],Tabela1[Código_Terapia],Tabela1[[#This Row],[Código_Terapia]])</f>
        <v>3</v>
      </c>
      <c r="M669" s="4">
        <f>Tabela1[[#This Row],[Sessões Autrizadas]]-Tabela1[[#This Row],[Solicitado]]</f>
        <v>-6</v>
      </c>
    </row>
    <row r="670" spans="1:13" hidden="1" x14ac:dyDescent="0.3">
      <c r="A670" s="4">
        <f>INDEX(Tabela2[Id],MATCH(Tabela1[[#This Row],[Carteirinha]],Tabela2[Cart],0))</f>
        <v>3308</v>
      </c>
      <c r="B670" s="5" t="s">
        <v>286</v>
      </c>
      <c r="C670" s="5" t="s">
        <v>287</v>
      </c>
      <c r="D670" s="5">
        <v>59170011</v>
      </c>
      <c r="E670" s="6">
        <v>45678</v>
      </c>
      <c r="F670" s="5">
        <v>946596341</v>
      </c>
      <c r="G670" s="6">
        <v>45858</v>
      </c>
      <c r="H670" s="5">
        <v>2250005189</v>
      </c>
      <c r="I670" s="5">
        <v>64</v>
      </c>
      <c r="J670" s="5">
        <v>61</v>
      </c>
      <c r="K6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70" s="4">
        <f>COUNTIFS(Tabela1[Paciente],Tabela1[[#This Row],[Paciente]],Tabela1[Código_Terapia],Tabela1[[#This Row],[Código_Terapia]])</f>
        <v>1</v>
      </c>
      <c r="M670" s="4">
        <f>Tabela1[[#This Row],[Sessões Autrizadas]]-Tabela1[[#This Row],[Solicitado]]</f>
        <v>-3</v>
      </c>
    </row>
    <row r="671" spans="1:13" hidden="1" x14ac:dyDescent="0.3">
      <c r="A671" s="4">
        <f>INDEX(Tabela2[Id],MATCH(Tabela1[[#This Row],[Carteirinha]],Tabela2[Cart],0))</f>
        <v>3308</v>
      </c>
      <c r="B671" s="5" t="s">
        <v>286</v>
      </c>
      <c r="C671" s="5" t="s">
        <v>287</v>
      </c>
      <c r="D671" s="5">
        <v>59170010</v>
      </c>
      <c r="E671" s="6">
        <v>45678</v>
      </c>
      <c r="F671" s="5">
        <v>946596339</v>
      </c>
      <c r="G671" s="6">
        <v>46698</v>
      </c>
      <c r="H671" s="5">
        <v>2250005103</v>
      </c>
      <c r="I671" s="5">
        <v>96</v>
      </c>
      <c r="J671" s="5">
        <v>79</v>
      </c>
      <c r="K6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671" s="4">
        <f>COUNTIFS(Tabela1[Paciente],Tabela1[[#This Row],[Paciente]],Tabela1[Código_Terapia],Tabela1[[#This Row],[Código_Terapia]])</f>
        <v>1</v>
      </c>
      <c r="M671" s="4">
        <f>Tabela1[[#This Row],[Sessões Autrizadas]]-Tabela1[[#This Row],[Solicitado]]</f>
        <v>-17</v>
      </c>
    </row>
    <row r="672" spans="1:13" hidden="1" x14ac:dyDescent="0.3">
      <c r="A672" s="4">
        <f>INDEX(Tabela2[Id],MATCH(Tabela1[[#This Row],[Carteirinha]],Tabela2[Cart],0))</f>
        <v>3308</v>
      </c>
      <c r="B672" s="5" t="s">
        <v>286</v>
      </c>
      <c r="C672" s="5" t="s">
        <v>287</v>
      </c>
      <c r="D672" s="5">
        <v>59170009</v>
      </c>
      <c r="E672" s="6">
        <v>45678</v>
      </c>
      <c r="F672" s="5">
        <v>946596337</v>
      </c>
      <c r="G672" s="6">
        <v>46218</v>
      </c>
      <c r="H672" s="5">
        <v>50001213</v>
      </c>
      <c r="I672" s="5">
        <v>64</v>
      </c>
      <c r="J672" s="5">
        <v>56</v>
      </c>
      <c r="K6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672" s="4">
        <f>COUNTIFS(Tabela1[Paciente],Tabela1[[#This Row],[Paciente]],Tabela1[Código_Terapia],Tabela1[[#This Row],[Código_Terapia]])</f>
        <v>1</v>
      </c>
      <c r="M672" s="4">
        <f>Tabela1[[#This Row],[Sessões Autrizadas]]-Tabela1[[#This Row],[Solicitado]]</f>
        <v>-8</v>
      </c>
    </row>
    <row r="673" spans="1:13" hidden="1" x14ac:dyDescent="0.3">
      <c r="A673" s="4">
        <f>INDEX(Tabela2[Id],MATCH(Tabela1[[#This Row],[Carteirinha]],Tabela2[Cart],0))</f>
        <v>4114</v>
      </c>
      <c r="B673" s="5" t="s">
        <v>502</v>
      </c>
      <c r="C673" s="5" t="s">
        <v>503</v>
      </c>
      <c r="D673" s="5">
        <v>58699385</v>
      </c>
      <c r="E673" s="6">
        <v>45652</v>
      </c>
      <c r="F673" s="5">
        <v>946164953</v>
      </c>
      <c r="G673" s="6">
        <v>47572</v>
      </c>
      <c r="H673" s="5">
        <v>2250005103</v>
      </c>
      <c r="I673" s="5">
        <v>160</v>
      </c>
      <c r="J673" s="5">
        <v>113</v>
      </c>
      <c r="K6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673" s="4">
        <f>COUNTIFS(Tabela1[Paciente],Tabela1[[#This Row],[Paciente]],Tabela1[Código_Terapia],Tabela1[[#This Row],[Código_Terapia]])</f>
        <v>1</v>
      </c>
      <c r="M673" s="4">
        <f>Tabela1[[#This Row],[Sessões Autrizadas]]-Tabela1[[#This Row],[Solicitado]]</f>
        <v>-47</v>
      </c>
    </row>
    <row r="674" spans="1:13" hidden="1" x14ac:dyDescent="0.3">
      <c r="A674" s="4">
        <f>INDEX(Tabela2[Id],MATCH(Tabela1[[#This Row],[Carteirinha]],Tabela2[Cart],0))</f>
        <v>4114</v>
      </c>
      <c r="B674" s="5" t="s">
        <v>502</v>
      </c>
      <c r="C674" s="5" t="s">
        <v>503</v>
      </c>
      <c r="D674" s="5">
        <v>58699384</v>
      </c>
      <c r="E674" s="6">
        <v>45652</v>
      </c>
      <c r="F674" s="5">
        <v>946164952</v>
      </c>
      <c r="G674" s="6">
        <v>46672</v>
      </c>
      <c r="H674" s="5">
        <v>50001213</v>
      </c>
      <c r="I674" s="5">
        <v>32</v>
      </c>
      <c r="J674" s="5">
        <v>16</v>
      </c>
      <c r="K6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74" s="4">
        <f>COUNTIFS(Tabela1[Paciente],Tabela1[[#This Row],[Paciente]],Tabela1[Código_Terapia],Tabela1[[#This Row],[Código_Terapia]])</f>
        <v>1</v>
      </c>
      <c r="M674" s="4">
        <f>Tabela1[[#This Row],[Sessões Autrizadas]]-Tabela1[[#This Row],[Solicitado]]</f>
        <v>-16</v>
      </c>
    </row>
    <row r="675" spans="1:13" hidden="1" x14ac:dyDescent="0.3">
      <c r="A675" s="4">
        <f>INDEX(Tabela2[Id],MATCH(Tabela1[[#This Row],[Carteirinha]],Tabela2[Cart],0))</f>
        <v>4114</v>
      </c>
      <c r="B675" s="5" t="s">
        <v>502</v>
      </c>
      <c r="C675" s="5" t="s">
        <v>503</v>
      </c>
      <c r="D675" s="5">
        <v>58699383</v>
      </c>
      <c r="E675" s="6">
        <v>45652</v>
      </c>
      <c r="F675" s="5">
        <v>946164951</v>
      </c>
      <c r="G675" s="6">
        <v>46492</v>
      </c>
      <c r="H675" s="5">
        <v>2250005170</v>
      </c>
      <c r="I675" s="5">
        <v>48</v>
      </c>
      <c r="J675" s="5">
        <v>35</v>
      </c>
      <c r="K6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75" s="4">
        <f>COUNTIFS(Tabela1[Paciente],Tabela1[[#This Row],[Paciente]],Tabela1[Código_Terapia],Tabela1[[#This Row],[Código_Terapia]])</f>
        <v>1</v>
      </c>
      <c r="M675" s="4">
        <f>Tabela1[[#This Row],[Sessões Autrizadas]]-Tabela1[[#This Row],[Solicitado]]</f>
        <v>-13</v>
      </c>
    </row>
    <row r="676" spans="1:13" hidden="1" x14ac:dyDescent="0.3">
      <c r="A676" s="4">
        <f>INDEX(Tabela2[Id],MATCH(Tabela1[[#This Row],[Carteirinha]],Tabela2[Cart],0))</f>
        <v>3051</v>
      </c>
      <c r="B676" s="5" t="s">
        <v>967</v>
      </c>
      <c r="C676" s="5" t="s">
        <v>968</v>
      </c>
      <c r="D676" s="5">
        <v>59083485</v>
      </c>
      <c r="E676" s="6">
        <v>45667</v>
      </c>
      <c r="F676" s="5">
        <v>946516472</v>
      </c>
      <c r="G676" s="6">
        <v>46387</v>
      </c>
      <c r="H676" s="5">
        <v>2250005103</v>
      </c>
      <c r="I676" s="5">
        <v>48</v>
      </c>
      <c r="J676" s="5">
        <v>25</v>
      </c>
      <c r="K6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76" s="4">
        <f>COUNTIFS(Tabela1[Paciente],Tabela1[[#This Row],[Paciente]],Tabela1[Código_Terapia],Tabela1[[#This Row],[Código_Terapia]])</f>
        <v>3</v>
      </c>
      <c r="M676" s="4">
        <f>Tabela1[[#This Row],[Sessões Autrizadas]]-Tabela1[[#This Row],[Solicitado]]</f>
        <v>-23</v>
      </c>
    </row>
    <row r="677" spans="1:13" hidden="1" x14ac:dyDescent="0.3">
      <c r="A677" s="4">
        <f>INDEX(Tabela2[Id],MATCH(Tabela1[[#This Row],[Carteirinha]],Tabela2[Cart],0))</f>
        <v>3051</v>
      </c>
      <c r="B677" s="5" t="s">
        <v>967</v>
      </c>
      <c r="C677" s="5" t="s">
        <v>968</v>
      </c>
      <c r="D677" s="5">
        <v>59083484</v>
      </c>
      <c r="E677" s="6">
        <v>45667</v>
      </c>
      <c r="F677" s="5">
        <v>946516471</v>
      </c>
      <c r="G677" s="6">
        <v>45847</v>
      </c>
      <c r="H677" s="5">
        <v>2250005278</v>
      </c>
      <c r="I677" s="5">
        <v>16</v>
      </c>
      <c r="J677" s="5">
        <v>14</v>
      </c>
      <c r="K6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77" s="4">
        <f>COUNTIFS(Tabela1[Paciente],Tabela1[[#This Row],[Paciente]],Tabela1[Código_Terapia],Tabela1[[#This Row],[Código_Terapia]])</f>
        <v>3</v>
      </c>
      <c r="M677" s="4">
        <f>Tabela1[[#This Row],[Sessões Autrizadas]]-Tabela1[[#This Row],[Solicitado]]</f>
        <v>-2</v>
      </c>
    </row>
    <row r="678" spans="1:13" hidden="1" x14ac:dyDescent="0.3">
      <c r="A678" s="4">
        <f>INDEX(Tabela2[Id],MATCH(Tabela1[[#This Row],[Carteirinha]],Tabela2[Cart],0))</f>
        <v>3051</v>
      </c>
      <c r="B678" s="5" t="s">
        <v>967</v>
      </c>
      <c r="C678" s="5" t="s">
        <v>968</v>
      </c>
      <c r="D678" s="5">
        <v>58384334</v>
      </c>
      <c r="E678" s="6">
        <v>45632</v>
      </c>
      <c r="F678" s="5">
        <v>945874653</v>
      </c>
      <c r="G678" s="6">
        <v>46052</v>
      </c>
      <c r="H678" s="5">
        <v>2250005103</v>
      </c>
      <c r="I678" s="5">
        <v>48</v>
      </c>
      <c r="J678" s="5">
        <v>39</v>
      </c>
      <c r="K6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78" s="4">
        <f>COUNTIFS(Tabela1[Paciente],Tabela1[[#This Row],[Paciente]],Tabela1[Código_Terapia],Tabela1[[#This Row],[Código_Terapia]])</f>
        <v>3</v>
      </c>
      <c r="M678" s="4">
        <f>Tabela1[[#This Row],[Sessões Autrizadas]]-Tabela1[[#This Row],[Solicitado]]</f>
        <v>-9</v>
      </c>
    </row>
    <row r="679" spans="1:13" hidden="1" x14ac:dyDescent="0.3">
      <c r="A679" s="4">
        <f>INDEX(Tabela2[Id],MATCH(Tabela1[[#This Row],[Carteirinha]],Tabela2[Cart],0))</f>
        <v>3051</v>
      </c>
      <c r="B679" s="5" t="s">
        <v>967</v>
      </c>
      <c r="C679" s="5" t="s">
        <v>968</v>
      </c>
      <c r="D679" s="5">
        <v>58384332</v>
      </c>
      <c r="E679" s="6">
        <v>45632</v>
      </c>
      <c r="F679" s="5">
        <v>945874652</v>
      </c>
      <c r="G679" s="6">
        <v>45872</v>
      </c>
      <c r="H679" s="5">
        <v>2250005278</v>
      </c>
      <c r="I679" s="5">
        <v>32</v>
      </c>
      <c r="J679" s="5">
        <v>29</v>
      </c>
      <c r="K6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79" s="4">
        <f>COUNTIFS(Tabela1[Paciente],Tabela1[[#This Row],[Paciente]],Tabela1[Código_Terapia],Tabela1[[#This Row],[Código_Terapia]])</f>
        <v>3</v>
      </c>
      <c r="M679" s="4">
        <f>Tabela1[[#This Row],[Sessões Autrizadas]]-Tabela1[[#This Row],[Solicitado]]</f>
        <v>-3</v>
      </c>
    </row>
    <row r="680" spans="1:13" hidden="1" x14ac:dyDescent="0.3">
      <c r="A680" s="4">
        <f>INDEX(Tabela2[Id],MATCH(Tabela1[[#This Row],[Carteirinha]],Tabela2[Cart],0))</f>
        <v>3051</v>
      </c>
      <c r="B680" s="5" t="s">
        <v>967</v>
      </c>
      <c r="C680" s="5" t="s">
        <v>968</v>
      </c>
      <c r="D680" s="5">
        <v>55945903</v>
      </c>
      <c r="E680" s="6">
        <v>45539</v>
      </c>
      <c r="F680" s="5">
        <v>943623800</v>
      </c>
      <c r="G680" s="6">
        <v>46799</v>
      </c>
      <c r="H680" s="5">
        <v>2250005103</v>
      </c>
      <c r="I680" s="5">
        <v>30</v>
      </c>
      <c r="J680" s="5">
        <v>1</v>
      </c>
      <c r="K6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680" s="4">
        <f>COUNTIFS(Tabela1[Paciente],Tabela1[[#This Row],[Paciente]],Tabela1[Código_Terapia],Tabela1[[#This Row],[Código_Terapia]])</f>
        <v>3</v>
      </c>
      <c r="M680" s="4">
        <f>Tabela1[[#This Row],[Sessões Autrizadas]]-Tabela1[[#This Row],[Solicitado]]</f>
        <v>-29</v>
      </c>
    </row>
    <row r="681" spans="1:13" hidden="1" x14ac:dyDescent="0.3">
      <c r="A681" s="4">
        <f>INDEX(Tabela2[Id],MATCH(Tabela1[[#This Row],[Carteirinha]],Tabela2[Cart],0))</f>
        <v>3051</v>
      </c>
      <c r="B681" s="5" t="s">
        <v>967</v>
      </c>
      <c r="C681" s="5" t="s">
        <v>968</v>
      </c>
      <c r="D681" s="5">
        <v>55945416</v>
      </c>
      <c r="E681" s="6">
        <v>45539</v>
      </c>
      <c r="F681" s="5">
        <v>943623352</v>
      </c>
      <c r="G681" s="6">
        <v>46139</v>
      </c>
      <c r="H681" s="5">
        <v>2250005278</v>
      </c>
      <c r="I681" s="5">
        <v>20</v>
      </c>
      <c r="J681" s="5">
        <v>11</v>
      </c>
      <c r="K6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681" s="4">
        <f>COUNTIFS(Tabela1[Paciente],Tabela1[[#This Row],[Paciente]],Tabela1[Código_Terapia],Tabela1[[#This Row],[Código_Terapia]])</f>
        <v>3</v>
      </c>
      <c r="M681" s="4">
        <f>Tabela1[[#This Row],[Sessões Autrizadas]]-Tabela1[[#This Row],[Solicitado]]</f>
        <v>-9</v>
      </c>
    </row>
    <row r="682" spans="1:13" hidden="1" x14ac:dyDescent="0.3">
      <c r="A682" s="4">
        <f>INDEX(Tabela2[Id],MATCH(Tabela1[[#This Row],[Carteirinha]],Tabela2[Cart],0))</f>
        <v>2807</v>
      </c>
      <c r="B682" s="5" t="s">
        <v>22</v>
      </c>
      <c r="C682" s="5" t="s">
        <v>23</v>
      </c>
      <c r="D682" s="5">
        <v>58340398</v>
      </c>
      <c r="E682" s="6">
        <v>45630</v>
      </c>
      <c r="F682" s="5">
        <v>945833922</v>
      </c>
      <c r="G682" s="6">
        <v>45930</v>
      </c>
      <c r="H682" s="5">
        <v>2250005189</v>
      </c>
      <c r="I682" s="5">
        <v>40</v>
      </c>
      <c r="J682" s="5">
        <v>35</v>
      </c>
      <c r="K6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682" s="4">
        <f>COUNTIFS(Tabela1[Paciente],Tabela1[[#This Row],[Paciente]],Tabela1[Código_Terapia],Tabela1[[#This Row],[Código_Terapia]])</f>
        <v>1</v>
      </c>
      <c r="M682" s="4">
        <f>Tabela1[[#This Row],[Sessões Autrizadas]]-Tabela1[[#This Row],[Solicitado]]</f>
        <v>-5</v>
      </c>
    </row>
    <row r="683" spans="1:13" hidden="1" x14ac:dyDescent="0.3">
      <c r="A683" s="4">
        <f>INDEX(Tabela2[Id],MATCH(Tabela1[[#This Row],[Carteirinha]],Tabela2[Cart],0))</f>
        <v>2807</v>
      </c>
      <c r="B683" s="5" t="s">
        <v>22</v>
      </c>
      <c r="C683" s="5" t="s">
        <v>23</v>
      </c>
      <c r="D683" s="5">
        <v>58340397</v>
      </c>
      <c r="E683" s="6">
        <v>45630</v>
      </c>
      <c r="F683" s="5">
        <v>945833921</v>
      </c>
      <c r="G683" s="6">
        <v>46890</v>
      </c>
      <c r="H683" s="5">
        <v>2250005103</v>
      </c>
      <c r="I683" s="5">
        <v>40</v>
      </c>
      <c r="J683" s="5">
        <v>15</v>
      </c>
      <c r="K6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683" s="4">
        <f>COUNTIFS(Tabela1[Paciente],Tabela1[[#This Row],[Paciente]],Tabela1[Código_Terapia],Tabela1[[#This Row],[Código_Terapia]])</f>
        <v>1</v>
      </c>
      <c r="M683" s="4">
        <f>Tabela1[[#This Row],[Sessões Autrizadas]]-Tabela1[[#This Row],[Solicitado]]</f>
        <v>-25</v>
      </c>
    </row>
    <row r="684" spans="1:13" hidden="1" x14ac:dyDescent="0.3">
      <c r="A684" s="4">
        <f>INDEX(Tabela2[Id],MATCH(Tabela1[[#This Row],[Carteirinha]],Tabela2[Cart],0))</f>
        <v>2710</v>
      </c>
      <c r="B684" s="5" t="s">
        <v>1380</v>
      </c>
      <c r="C684" s="5" t="s">
        <v>1379</v>
      </c>
      <c r="D684" s="5">
        <v>60104042</v>
      </c>
      <c r="E684" s="6">
        <v>45702</v>
      </c>
      <c r="F684" s="5">
        <v>947462125</v>
      </c>
      <c r="G684" s="6">
        <v>46482</v>
      </c>
      <c r="H684" s="5">
        <v>2250005189</v>
      </c>
      <c r="I684" s="5">
        <v>80</v>
      </c>
      <c r="J684" s="5">
        <v>68</v>
      </c>
      <c r="K6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684" s="4">
        <f>COUNTIFS(Tabela1[Paciente],Tabela1[[#This Row],[Paciente]],Tabela1[Código_Terapia],Tabela1[[#This Row],[Código_Terapia]])</f>
        <v>3</v>
      </c>
      <c r="M684" s="4">
        <f>Tabela1[[#This Row],[Sessões Autrizadas]]-Tabela1[[#This Row],[Solicitado]]</f>
        <v>-12</v>
      </c>
    </row>
    <row r="685" spans="1:13" hidden="1" x14ac:dyDescent="0.3">
      <c r="A685" s="4">
        <f>INDEX(Tabela2[Id],MATCH(Tabela1[[#This Row],[Carteirinha]],Tabela2[Cart],0))</f>
        <v>2710</v>
      </c>
      <c r="B685" s="5" t="s">
        <v>1380</v>
      </c>
      <c r="C685" s="5" t="s">
        <v>1379</v>
      </c>
      <c r="D685" s="5">
        <v>60104041</v>
      </c>
      <c r="E685" s="6">
        <v>45702</v>
      </c>
      <c r="F685" s="5">
        <v>947462124</v>
      </c>
      <c r="G685" s="6">
        <v>46662</v>
      </c>
      <c r="H685" s="5">
        <v>2250005103</v>
      </c>
      <c r="I685" s="5">
        <v>160</v>
      </c>
      <c r="J685" s="5">
        <v>145</v>
      </c>
      <c r="K6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685" s="4">
        <f>COUNTIFS(Tabela1[Paciente],Tabela1[[#This Row],[Paciente]],Tabela1[Código_Terapia],Tabela1[[#This Row],[Código_Terapia]])</f>
        <v>2</v>
      </c>
      <c r="M685" s="4">
        <f>Tabela1[[#This Row],[Sessões Autrizadas]]-Tabela1[[#This Row],[Solicitado]]</f>
        <v>-15</v>
      </c>
    </row>
    <row r="686" spans="1:13" hidden="1" x14ac:dyDescent="0.3">
      <c r="A686" s="4">
        <f>INDEX(Tabela2[Id],MATCH(Tabela1[[#This Row],[Carteirinha]],Tabela2[Cart],0))</f>
        <v>2710</v>
      </c>
      <c r="B686" s="5" t="s">
        <v>1380</v>
      </c>
      <c r="C686" s="5" t="s">
        <v>1379</v>
      </c>
      <c r="D686" s="5">
        <v>60104040</v>
      </c>
      <c r="E686" s="6">
        <v>45702</v>
      </c>
      <c r="F686" s="5">
        <v>947462123</v>
      </c>
      <c r="G686" s="6">
        <v>46182</v>
      </c>
      <c r="H686" s="5">
        <v>50000012</v>
      </c>
      <c r="I686" s="5">
        <v>32</v>
      </c>
      <c r="J686" s="5">
        <v>25</v>
      </c>
      <c r="K6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86" s="4">
        <f>COUNTIFS(Tabela1[Paciente],Tabela1[[#This Row],[Paciente]],Tabela1[Código_Terapia],Tabela1[[#This Row],[Código_Terapia]])</f>
        <v>2</v>
      </c>
      <c r="M686" s="4">
        <f>Tabela1[[#This Row],[Sessões Autrizadas]]-Tabela1[[#This Row],[Solicitado]]</f>
        <v>-7</v>
      </c>
    </row>
    <row r="687" spans="1:13" hidden="1" x14ac:dyDescent="0.3">
      <c r="A687" s="4">
        <f>INDEX(Tabela2[Id],MATCH(Tabela1[[#This Row],[Carteirinha]],Tabela2[Cart],0))</f>
        <v>2710</v>
      </c>
      <c r="B687" s="5" t="s">
        <v>1380</v>
      </c>
      <c r="C687" s="5" t="s">
        <v>1379</v>
      </c>
      <c r="D687" s="5">
        <v>60104039</v>
      </c>
      <c r="E687" s="6">
        <v>45702</v>
      </c>
      <c r="F687" s="5">
        <v>947462122</v>
      </c>
      <c r="G687" s="6">
        <v>45882</v>
      </c>
      <c r="H687" s="5">
        <v>2250005170</v>
      </c>
      <c r="I687" s="5">
        <v>48</v>
      </c>
      <c r="J687" s="5">
        <v>46</v>
      </c>
      <c r="K6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87" s="4">
        <f>COUNTIFS(Tabela1[Paciente],Tabela1[[#This Row],[Paciente]],Tabela1[Código_Terapia],Tabela1[[#This Row],[Código_Terapia]])</f>
        <v>3</v>
      </c>
      <c r="M687" s="4">
        <f>Tabela1[[#This Row],[Sessões Autrizadas]]-Tabela1[[#This Row],[Solicitado]]</f>
        <v>-2</v>
      </c>
    </row>
    <row r="688" spans="1:13" hidden="1" x14ac:dyDescent="0.3">
      <c r="A688" s="4">
        <f>INDEX(Tabela2[Id],MATCH(Tabela1[[#This Row],[Carteirinha]],Tabela2[Cart],0))</f>
        <v>2710</v>
      </c>
      <c r="B688" s="5" t="s">
        <v>1380</v>
      </c>
      <c r="C688" s="5" t="s">
        <v>1379</v>
      </c>
      <c r="D688" s="5">
        <v>58867739</v>
      </c>
      <c r="E688" s="6">
        <v>45665</v>
      </c>
      <c r="F688" s="5">
        <v>946317029</v>
      </c>
      <c r="G688" s="6">
        <v>46205</v>
      </c>
      <c r="H688" s="5">
        <v>2250005189</v>
      </c>
      <c r="I688" s="5">
        <v>80</v>
      </c>
      <c r="J688" s="5">
        <v>23</v>
      </c>
      <c r="K6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688" s="4">
        <f>COUNTIFS(Tabela1[Paciente],Tabela1[[#This Row],[Paciente]],Tabela1[Código_Terapia],Tabela1[[#This Row],[Código_Terapia]])</f>
        <v>3</v>
      </c>
      <c r="M688" s="4">
        <f>Tabela1[[#This Row],[Sessões Autrizadas]]-Tabela1[[#This Row],[Solicitado]]</f>
        <v>-57</v>
      </c>
    </row>
    <row r="689" spans="1:13" hidden="1" x14ac:dyDescent="0.3">
      <c r="A689" s="4">
        <f>INDEX(Tabela2[Id],MATCH(Tabela1[[#This Row],[Carteirinha]],Tabela2[Cart],0))</f>
        <v>2710</v>
      </c>
      <c r="B689" s="5" t="s">
        <v>1380</v>
      </c>
      <c r="C689" s="5" t="s">
        <v>1379</v>
      </c>
      <c r="D689" s="5">
        <v>58867738</v>
      </c>
      <c r="E689" s="6">
        <v>45665</v>
      </c>
      <c r="F689" s="5">
        <v>946317028</v>
      </c>
      <c r="G689" s="6">
        <v>46505</v>
      </c>
      <c r="H689" s="5">
        <v>2250005103</v>
      </c>
      <c r="I689" s="5">
        <v>160</v>
      </c>
      <c r="J689" s="5">
        <v>48</v>
      </c>
      <c r="K6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689" s="4">
        <f>COUNTIFS(Tabela1[Paciente],Tabela1[[#This Row],[Paciente]],Tabela1[Código_Terapia],Tabela1[[#This Row],[Código_Terapia]])</f>
        <v>2</v>
      </c>
      <c r="M689" s="4">
        <f>Tabela1[[#This Row],[Sessões Autrizadas]]-Tabela1[[#This Row],[Solicitado]]</f>
        <v>-112</v>
      </c>
    </row>
    <row r="690" spans="1:13" hidden="1" x14ac:dyDescent="0.3">
      <c r="A690" s="4">
        <f>INDEX(Tabela2[Id],MATCH(Tabela1[[#This Row],[Carteirinha]],Tabela2[Cart],0))</f>
        <v>2710</v>
      </c>
      <c r="B690" s="5" t="s">
        <v>1380</v>
      </c>
      <c r="C690" s="5" t="s">
        <v>1379</v>
      </c>
      <c r="D690" s="5">
        <v>58867737</v>
      </c>
      <c r="E690" s="6">
        <v>45665</v>
      </c>
      <c r="F690" s="5">
        <v>946317027</v>
      </c>
      <c r="G690" s="6">
        <v>45965</v>
      </c>
      <c r="H690" s="5">
        <v>50000012</v>
      </c>
      <c r="I690" s="5">
        <v>32</v>
      </c>
      <c r="J690" s="5">
        <v>12</v>
      </c>
      <c r="K6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90" s="4">
        <f>COUNTIFS(Tabela1[Paciente],Tabela1[[#This Row],[Paciente]],Tabela1[Código_Terapia],Tabela1[[#This Row],[Código_Terapia]])</f>
        <v>2</v>
      </c>
      <c r="M690" s="4">
        <f>Tabela1[[#This Row],[Sessões Autrizadas]]-Tabela1[[#This Row],[Solicitado]]</f>
        <v>-20</v>
      </c>
    </row>
    <row r="691" spans="1:13" hidden="1" x14ac:dyDescent="0.3">
      <c r="A691" s="4">
        <f>INDEX(Tabela2[Id],MATCH(Tabela1[[#This Row],[Carteirinha]],Tabela2[Cart],0))</f>
        <v>2710</v>
      </c>
      <c r="B691" s="5" t="s">
        <v>1380</v>
      </c>
      <c r="C691" s="5" t="s">
        <v>1379</v>
      </c>
      <c r="D691" s="5">
        <v>58867736</v>
      </c>
      <c r="E691" s="6">
        <v>45665</v>
      </c>
      <c r="F691" s="5">
        <v>946317026</v>
      </c>
      <c r="G691" s="6">
        <v>45785</v>
      </c>
      <c r="H691" s="5">
        <v>2250005170</v>
      </c>
      <c r="I691" s="5">
        <v>48</v>
      </c>
      <c r="J691" s="5">
        <v>31</v>
      </c>
      <c r="K6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691" s="4">
        <f>COUNTIFS(Tabela1[Paciente],Tabela1[[#This Row],[Paciente]],Tabela1[Código_Terapia],Tabela1[[#This Row],[Código_Terapia]])</f>
        <v>3</v>
      </c>
      <c r="M691" s="4">
        <f>Tabela1[[#This Row],[Sessões Autrizadas]]-Tabela1[[#This Row],[Solicitado]]</f>
        <v>-17</v>
      </c>
    </row>
    <row r="692" spans="1:13" hidden="1" x14ac:dyDescent="0.3">
      <c r="A692" s="4">
        <f>INDEX(Tabela2[Id],MATCH(Tabela1[[#This Row],[Carteirinha]],Tabela2[Cart],0))</f>
        <v>2710</v>
      </c>
      <c r="B692" s="5" t="s">
        <v>1380</v>
      </c>
      <c r="C692" s="5" t="s">
        <v>1379</v>
      </c>
      <c r="D692" s="5">
        <v>56415335</v>
      </c>
      <c r="E692" s="6">
        <v>45555</v>
      </c>
      <c r="F692" s="5">
        <v>944057222</v>
      </c>
      <c r="G692" s="6">
        <v>46935</v>
      </c>
      <c r="H692" s="5">
        <v>2250005189</v>
      </c>
      <c r="I692" s="5">
        <v>75</v>
      </c>
      <c r="J692" s="5">
        <v>51</v>
      </c>
      <c r="K6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692" s="4">
        <f>COUNTIFS(Tabela1[Paciente],Tabela1[[#This Row],[Paciente]],Tabela1[Código_Terapia],Tabela1[[#This Row],[Código_Terapia]])</f>
        <v>3</v>
      </c>
      <c r="M692" s="4">
        <f>Tabela1[[#This Row],[Sessões Autrizadas]]-Tabela1[[#This Row],[Solicitado]]</f>
        <v>-24</v>
      </c>
    </row>
    <row r="693" spans="1:13" hidden="1" x14ac:dyDescent="0.3">
      <c r="A693" s="4">
        <f>INDEX(Tabela2[Id],MATCH(Tabela1[[#This Row],[Carteirinha]],Tabela2[Cart],0))</f>
        <v>2710</v>
      </c>
      <c r="B693" s="5" t="s">
        <v>1380</v>
      </c>
      <c r="C693" s="5" t="s">
        <v>1379</v>
      </c>
      <c r="D693" s="5">
        <v>56415333</v>
      </c>
      <c r="E693" s="6">
        <v>45555</v>
      </c>
      <c r="F693" s="5">
        <v>944057220</v>
      </c>
      <c r="G693" s="6">
        <v>46635</v>
      </c>
      <c r="H693" s="5">
        <v>2250005170</v>
      </c>
      <c r="I693" s="5">
        <v>45</v>
      </c>
      <c r="J693" s="5">
        <v>24</v>
      </c>
      <c r="K6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693" s="4">
        <f>COUNTIFS(Tabela1[Paciente],Tabela1[[#This Row],[Paciente]],Tabela1[Código_Terapia],Tabela1[[#This Row],[Código_Terapia]])</f>
        <v>3</v>
      </c>
      <c r="M693" s="4">
        <f>Tabela1[[#This Row],[Sessões Autrizadas]]-Tabela1[[#This Row],[Solicitado]]</f>
        <v>-21</v>
      </c>
    </row>
    <row r="694" spans="1:13" hidden="1" x14ac:dyDescent="0.3">
      <c r="A694" s="4">
        <f>INDEX(Tabela2[Id],MATCH(Tabela1[[#This Row],[Carteirinha]],Tabela2[Cart],0))</f>
        <v>1204</v>
      </c>
      <c r="B694" s="5" t="s">
        <v>416</v>
      </c>
      <c r="C694" s="5" t="s">
        <v>417</v>
      </c>
      <c r="D694" s="5">
        <v>58941281</v>
      </c>
      <c r="E694" s="6">
        <v>45663</v>
      </c>
      <c r="F694" s="5">
        <v>946384330</v>
      </c>
      <c r="G694" s="6">
        <v>46143</v>
      </c>
      <c r="H694" s="5">
        <v>2250005189</v>
      </c>
      <c r="I694" s="5">
        <v>16</v>
      </c>
      <c r="J694" s="5">
        <v>9</v>
      </c>
      <c r="K6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94" s="4">
        <f>COUNTIFS(Tabela1[Paciente],Tabela1[[#This Row],[Paciente]],Tabela1[Código_Terapia],Tabela1[[#This Row],[Código_Terapia]])</f>
        <v>2</v>
      </c>
      <c r="M694" s="4">
        <f>Tabela1[[#This Row],[Sessões Autrizadas]]-Tabela1[[#This Row],[Solicitado]]</f>
        <v>-7</v>
      </c>
    </row>
    <row r="695" spans="1:13" hidden="1" x14ac:dyDescent="0.3">
      <c r="A695" s="4">
        <f>INDEX(Tabela2[Id],MATCH(Tabela1[[#This Row],[Carteirinha]],Tabela2[Cart],0))</f>
        <v>1204</v>
      </c>
      <c r="B695" s="5" t="s">
        <v>416</v>
      </c>
      <c r="C695" s="5" t="s">
        <v>417</v>
      </c>
      <c r="D695" s="5">
        <v>58941279</v>
      </c>
      <c r="E695" s="6">
        <v>45663</v>
      </c>
      <c r="F695" s="5">
        <v>946384329</v>
      </c>
      <c r="G695" s="6">
        <v>46143</v>
      </c>
      <c r="H695" s="5">
        <v>2250005103</v>
      </c>
      <c r="I695" s="5">
        <v>16</v>
      </c>
      <c r="J695" s="5">
        <v>9</v>
      </c>
      <c r="K6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95" s="4">
        <f>COUNTIFS(Tabela1[Paciente],Tabela1[[#This Row],[Paciente]],Tabela1[Código_Terapia],Tabela1[[#This Row],[Código_Terapia]])</f>
        <v>2</v>
      </c>
      <c r="M695" s="4">
        <f>Tabela1[[#This Row],[Sessões Autrizadas]]-Tabela1[[#This Row],[Solicitado]]</f>
        <v>-7</v>
      </c>
    </row>
    <row r="696" spans="1:13" hidden="1" x14ac:dyDescent="0.3">
      <c r="A696" s="4">
        <f>INDEX(Tabela2[Id],MATCH(Tabela1[[#This Row],[Carteirinha]],Tabela2[Cart],0))</f>
        <v>1204</v>
      </c>
      <c r="B696" s="5" t="s">
        <v>416</v>
      </c>
      <c r="C696" s="5" t="s">
        <v>417</v>
      </c>
      <c r="D696" s="5">
        <v>55604090</v>
      </c>
      <c r="E696" s="6">
        <v>45526</v>
      </c>
      <c r="F696" s="5">
        <v>943309386</v>
      </c>
      <c r="G696" s="6">
        <v>46126</v>
      </c>
      <c r="H696" s="5">
        <v>2250005189</v>
      </c>
      <c r="I696" s="5">
        <v>20</v>
      </c>
      <c r="J696" s="5">
        <v>11</v>
      </c>
      <c r="K6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696" s="4">
        <f>COUNTIFS(Tabela1[Paciente],Tabela1[[#This Row],[Paciente]],Tabela1[Código_Terapia],Tabela1[[#This Row],[Código_Terapia]])</f>
        <v>2</v>
      </c>
      <c r="M696" s="4">
        <f>Tabela1[[#This Row],[Sessões Autrizadas]]-Tabela1[[#This Row],[Solicitado]]</f>
        <v>-9</v>
      </c>
    </row>
    <row r="697" spans="1:13" hidden="1" x14ac:dyDescent="0.3">
      <c r="A697" s="4">
        <f>INDEX(Tabela2[Id],MATCH(Tabela1[[#This Row],[Carteirinha]],Tabela2[Cart],0))</f>
        <v>1204</v>
      </c>
      <c r="B697" s="5" t="s">
        <v>416</v>
      </c>
      <c r="C697" s="5" t="s">
        <v>417</v>
      </c>
      <c r="D697" s="5">
        <v>55604089</v>
      </c>
      <c r="E697" s="6">
        <v>45526</v>
      </c>
      <c r="F697" s="5">
        <v>943309383</v>
      </c>
      <c r="G697" s="6">
        <v>46246</v>
      </c>
      <c r="H697" s="5">
        <v>2250005103</v>
      </c>
      <c r="I697" s="5">
        <v>20</v>
      </c>
      <c r="J697" s="5">
        <v>9</v>
      </c>
      <c r="K6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697" s="4">
        <f>COUNTIFS(Tabela1[Paciente],Tabela1[[#This Row],[Paciente]],Tabela1[Código_Terapia],Tabela1[[#This Row],[Código_Terapia]])</f>
        <v>2</v>
      </c>
      <c r="M697" s="4">
        <f>Tabela1[[#This Row],[Sessões Autrizadas]]-Tabela1[[#This Row],[Solicitado]]</f>
        <v>-11</v>
      </c>
    </row>
    <row r="698" spans="1:13" hidden="1" x14ac:dyDescent="0.3">
      <c r="A698" s="4">
        <f>INDEX(Tabela2[Id],MATCH(Tabela1[[#This Row],[Carteirinha]],Tabela2[Cart],0))</f>
        <v>4150</v>
      </c>
      <c r="B698" s="5" t="s">
        <v>1214</v>
      </c>
      <c r="C698" s="5" t="s">
        <v>1215</v>
      </c>
      <c r="D698" s="5">
        <v>60167389</v>
      </c>
      <c r="E698" s="6">
        <v>45706</v>
      </c>
      <c r="F698" s="5">
        <v>947521054</v>
      </c>
      <c r="G698" s="6">
        <v>45946</v>
      </c>
      <c r="H698" s="5">
        <v>2250005278</v>
      </c>
      <c r="I698" s="5">
        <v>32</v>
      </c>
      <c r="J698" s="5">
        <v>29</v>
      </c>
      <c r="K6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698" s="4">
        <f>COUNTIFS(Tabela1[Paciente],Tabela1[[#This Row],[Paciente]],Tabela1[Código_Terapia],Tabela1[[#This Row],[Código_Terapia]])</f>
        <v>1</v>
      </c>
      <c r="M698" s="4">
        <f>Tabela1[[#This Row],[Sessões Autrizadas]]-Tabela1[[#This Row],[Solicitado]]</f>
        <v>-3</v>
      </c>
    </row>
    <row r="699" spans="1:13" hidden="1" x14ac:dyDescent="0.3">
      <c r="A699" s="4">
        <f>INDEX(Tabela2[Id],MATCH(Tabela1[[#This Row],[Carteirinha]],Tabela2[Cart],0))</f>
        <v>3849</v>
      </c>
      <c r="B699" s="5" t="s">
        <v>1311</v>
      </c>
      <c r="C699" s="5" t="s">
        <v>1310</v>
      </c>
      <c r="D699" s="5">
        <v>60537499</v>
      </c>
      <c r="E699" s="6">
        <v>45721</v>
      </c>
      <c r="F699" s="5">
        <v>947862538</v>
      </c>
      <c r="G699" s="6">
        <v>46021</v>
      </c>
      <c r="H699" s="5">
        <v>2250005189</v>
      </c>
      <c r="I699" s="5">
        <v>16</v>
      </c>
      <c r="J699" s="5">
        <v>12</v>
      </c>
      <c r="K6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699" s="4">
        <f>COUNTIFS(Tabela1[Paciente],Tabela1[[#This Row],[Paciente]],Tabela1[Código_Terapia],Tabela1[[#This Row],[Código_Terapia]])</f>
        <v>2</v>
      </c>
      <c r="M699" s="4">
        <f>Tabela1[[#This Row],[Sessões Autrizadas]]-Tabela1[[#This Row],[Solicitado]]</f>
        <v>-4</v>
      </c>
    </row>
    <row r="700" spans="1:13" hidden="1" x14ac:dyDescent="0.3">
      <c r="A700" s="4">
        <f>INDEX(Tabela2[Id],MATCH(Tabela1[[#This Row],[Carteirinha]],Tabela2[Cart],0))</f>
        <v>3849</v>
      </c>
      <c r="B700" s="5" t="s">
        <v>1311</v>
      </c>
      <c r="C700" s="5" t="s">
        <v>1310</v>
      </c>
      <c r="D700" s="5">
        <v>60537498</v>
      </c>
      <c r="E700" s="6">
        <v>45721</v>
      </c>
      <c r="F700" s="5">
        <v>947862537</v>
      </c>
      <c r="G700" s="6">
        <v>45901</v>
      </c>
      <c r="H700" s="5">
        <v>2250005103</v>
      </c>
      <c r="I700" s="5">
        <v>16</v>
      </c>
      <c r="J700" s="5">
        <v>14</v>
      </c>
      <c r="K7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00" s="4">
        <f>COUNTIFS(Tabela1[Paciente],Tabela1[[#This Row],[Paciente]],Tabela1[Código_Terapia],Tabela1[[#This Row],[Código_Terapia]])</f>
        <v>2</v>
      </c>
      <c r="M700" s="4">
        <f>Tabela1[[#This Row],[Sessões Autrizadas]]-Tabela1[[#This Row],[Solicitado]]</f>
        <v>-2</v>
      </c>
    </row>
    <row r="701" spans="1:13" hidden="1" x14ac:dyDescent="0.3">
      <c r="A701" s="4">
        <f>INDEX(Tabela2[Id],MATCH(Tabela1[[#This Row],[Carteirinha]],Tabela2[Cart],0))</f>
        <v>3849</v>
      </c>
      <c r="B701" s="5" t="s">
        <v>1311</v>
      </c>
      <c r="C701" s="5" t="s">
        <v>1310</v>
      </c>
      <c r="D701" s="5">
        <v>60537494</v>
      </c>
      <c r="E701" s="6">
        <v>45721</v>
      </c>
      <c r="F701" s="5">
        <v>947862534</v>
      </c>
      <c r="G701" s="6">
        <v>45901</v>
      </c>
      <c r="H701" s="5">
        <v>2250005278</v>
      </c>
      <c r="I701" s="5">
        <v>16</v>
      </c>
      <c r="J701" s="5">
        <v>14</v>
      </c>
      <c r="K7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01" s="4">
        <f>COUNTIFS(Tabela1[Paciente],Tabela1[[#This Row],[Paciente]],Tabela1[Código_Terapia],Tabela1[[#This Row],[Código_Terapia]])</f>
        <v>2</v>
      </c>
      <c r="M701" s="4">
        <f>Tabela1[[#This Row],[Sessões Autrizadas]]-Tabela1[[#This Row],[Solicitado]]</f>
        <v>-2</v>
      </c>
    </row>
    <row r="702" spans="1:13" hidden="1" x14ac:dyDescent="0.3">
      <c r="A702" s="4">
        <f>INDEX(Tabela2[Id],MATCH(Tabela1[[#This Row],[Carteirinha]],Tabela2[Cart],0))</f>
        <v>3849</v>
      </c>
      <c r="B702" s="5" t="s">
        <v>1311</v>
      </c>
      <c r="C702" s="5" t="s">
        <v>1310</v>
      </c>
      <c r="D702" s="5">
        <v>57068881</v>
      </c>
      <c r="E702" s="6">
        <v>45582</v>
      </c>
      <c r="F702" s="5">
        <v>944661630</v>
      </c>
      <c r="G702" s="6">
        <v>46362</v>
      </c>
      <c r="H702" s="5">
        <v>2250005103</v>
      </c>
      <c r="I702" s="5">
        <v>16</v>
      </c>
      <c r="J702" s="5">
        <v>4</v>
      </c>
      <c r="K7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02" s="4">
        <f>COUNTIFS(Tabela1[Paciente],Tabela1[[#This Row],[Paciente]],Tabela1[Código_Terapia],Tabela1[[#This Row],[Código_Terapia]])</f>
        <v>2</v>
      </c>
      <c r="M702" s="4">
        <f>Tabela1[[#This Row],[Sessões Autrizadas]]-Tabela1[[#This Row],[Solicitado]]</f>
        <v>-12</v>
      </c>
    </row>
    <row r="703" spans="1:13" hidden="1" x14ac:dyDescent="0.3">
      <c r="A703" s="4">
        <f>INDEX(Tabela2[Id],MATCH(Tabela1[[#This Row],[Carteirinha]],Tabela2[Cart],0))</f>
        <v>3849</v>
      </c>
      <c r="B703" s="5" t="s">
        <v>1311</v>
      </c>
      <c r="C703" s="5" t="s">
        <v>1310</v>
      </c>
      <c r="D703" s="5">
        <v>56972027</v>
      </c>
      <c r="E703" s="6">
        <v>45576</v>
      </c>
      <c r="F703" s="5">
        <v>944571915</v>
      </c>
      <c r="G703" s="6">
        <v>46476</v>
      </c>
      <c r="H703" s="5">
        <v>2250005189</v>
      </c>
      <c r="I703" s="5">
        <v>20</v>
      </c>
      <c r="J703" s="5">
        <v>6</v>
      </c>
      <c r="K7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703" s="4">
        <f>COUNTIFS(Tabela1[Paciente],Tabela1[[#This Row],[Paciente]],Tabela1[Código_Terapia],Tabela1[[#This Row],[Código_Terapia]])</f>
        <v>2</v>
      </c>
      <c r="M703" s="4">
        <f>Tabela1[[#This Row],[Sessões Autrizadas]]-Tabela1[[#This Row],[Solicitado]]</f>
        <v>-14</v>
      </c>
    </row>
    <row r="704" spans="1:13" hidden="1" x14ac:dyDescent="0.3">
      <c r="A704" s="4">
        <f>INDEX(Tabela2[Id],MATCH(Tabela1[[#This Row],[Carteirinha]],Tabela2[Cart],0))</f>
        <v>3849</v>
      </c>
      <c r="B704" s="5" t="s">
        <v>1311</v>
      </c>
      <c r="C704" s="5" t="s">
        <v>1310</v>
      </c>
      <c r="D704" s="5">
        <v>56972026</v>
      </c>
      <c r="E704" s="6">
        <v>45576</v>
      </c>
      <c r="F704" s="5">
        <v>944571914</v>
      </c>
      <c r="G704" s="6">
        <v>46416</v>
      </c>
      <c r="H704" s="5">
        <v>2250005278</v>
      </c>
      <c r="I704" s="5">
        <v>20</v>
      </c>
      <c r="J704" s="5">
        <v>7</v>
      </c>
      <c r="K7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704" s="4">
        <f>COUNTIFS(Tabela1[Paciente],Tabela1[[#This Row],[Paciente]],Tabela1[Código_Terapia],Tabela1[[#This Row],[Código_Terapia]])</f>
        <v>2</v>
      </c>
      <c r="M704" s="4">
        <f>Tabela1[[#This Row],[Sessões Autrizadas]]-Tabela1[[#This Row],[Solicitado]]</f>
        <v>-13</v>
      </c>
    </row>
    <row r="705" spans="1:13" hidden="1" x14ac:dyDescent="0.3">
      <c r="A705" s="4">
        <f>INDEX(Tabela2[Id],MATCH(Tabela1[[#This Row],[Carteirinha]],Tabela2[Cart],0))</f>
        <v>3088</v>
      </c>
      <c r="B705" s="5" t="s">
        <v>387</v>
      </c>
      <c r="C705" s="5" t="s">
        <v>388</v>
      </c>
      <c r="D705" s="5">
        <v>61057012</v>
      </c>
      <c r="E705" s="6">
        <v>45742</v>
      </c>
      <c r="F705" s="5">
        <v>948344482</v>
      </c>
      <c r="G705" s="6">
        <v>45802</v>
      </c>
      <c r="H705" s="5">
        <v>2250005278</v>
      </c>
      <c r="I705" s="5">
        <v>96</v>
      </c>
      <c r="J705" s="5">
        <v>96</v>
      </c>
      <c r="K7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705" s="4">
        <f>COUNTIFS(Tabela1[Paciente],Tabela1[[#This Row],[Paciente]],Tabela1[Código_Terapia],Tabela1[[#This Row],[Código_Terapia]])</f>
        <v>2</v>
      </c>
      <c r="M705" s="4">
        <f>Tabela1[[#This Row],[Sessões Autrizadas]]-Tabela1[[#This Row],[Solicitado]]</f>
        <v>0</v>
      </c>
    </row>
    <row r="706" spans="1:13" hidden="1" x14ac:dyDescent="0.3">
      <c r="A706" s="4">
        <f>INDEX(Tabela2[Id],MATCH(Tabela1[[#This Row],[Carteirinha]],Tabela2[Cart],0))</f>
        <v>3088</v>
      </c>
      <c r="B706" s="5" t="s">
        <v>387</v>
      </c>
      <c r="C706" s="5" t="s">
        <v>388</v>
      </c>
      <c r="D706" s="5">
        <v>57529742</v>
      </c>
      <c r="E706" s="6">
        <v>45600</v>
      </c>
      <c r="F706" s="5">
        <v>945086865</v>
      </c>
      <c r="G706" s="6">
        <v>47460</v>
      </c>
      <c r="H706" s="5">
        <v>2250005278</v>
      </c>
      <c r="I706" s="5">
        <v>64</v>
      </c>
      <c r="J706" s="5">
        <v>11</v>
      </c>
      <c r="K7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06" s="4">
        <f>COUNTIFS(Tabela1[Paciente],Tabela1[[#This Row],[Paciente]],Tabela1[Código_Terapia],Tabela1[[#This Row],[Código_Terapia]])</f>
        <v>2</v>
      </c>
      <c r="M706" s="4">
        <f>Tabela1[[#This Row],[Sessões Autrizadas]]-Tabela1[[#This Row],[Solicitado]]</f>
        <v>-53</v>
      </c>
    </row>
    <row r="707" spans="1:13" hidden="1" x14ac:dyDescent="0.3">
      <c r="A707" s="4">
        <f>INDEX(Tabela2[Id],MATCH(Tabela1[[#This Row],[Carteirinha]],Tabela2[Cart],0))</f>
        <v>4187</v>
      </c>
      <c r="B707" s="5" t="s">
        <v>405</v>
      </c>
      <c r="C707" s="5" t="s">
        <v>406</v>
      </c>
      <c r="D707" s="5">
        <v>59555908</v>
      </c>
      <c r="E707" s="6">
        <v>45684</v>
      </c>
      <c r="F707" s="5">
        <v>946953792</v>
      </c>
      <c r="G707" s="6">
        <v>46104</v>
      </c>
      <c r="H707" s="5">
        <v>2250005103</v>
      </c>
      <c r="I707" s="5">
        <v>32</v>
      </c>
      <c r="J707" s="5">
        <v>22</v>
      </c>
      <c r="K7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07" s="4">
        <f>COUNTIFS(Tabela1[Paciente],Tabela1[[#This Row],[Paciente]],Tabela1[Código_Terapia],Tabela1[[#This Row],[Código_Terapia]])</f>
        <v>2</v>
      </c>
      <c r="M707" s="4">
        <f>Tabela1[[#This Row],[Sessões Autrizadas]]-Tabela1[[#This Row],[Solicitado]]</f>
        <v>-10</v>
      </c>
    </row>
    <row r="708" spans="1:13" hidden="1" x14ac:dyDescent="0.3">
      <c r="A708" s="4">
        <f>INDEX(Tabela2[Id],MATCH(Tabela1[[#This Row],[Carteirinha]],Tabela2[Cart],0))</f>
        <v>4187</v>
      </c>
      <c r="B708" s="5" t="s">
        <v>405</v>
      </c>
      <c r="C708" s="5" t="s">
        <v>406</v>
      </c>
      <c r="D708" s="5">
        <v>56561494</v>
      </c>
      <c r="E708" s="6">
        <v>45561</v>
      </c>
      <c r="F708" s="5">
        <v>944191984</v>
      </c>
      <c r="G708" s="6">
        <v>46461</v>
      </c>
      <c r="H708" s="5">
        <v>2250005103</v>
      </c>
      <c r="I708" s="5">
        <v>30</v>
      </c>
      <c r="J708" s="5">
        <v>2</v>
      </c>
      <c r="K7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708" s="4">
        <f>COUNTIFS(Tabela1[Paciente],Tabela1[[#This Row],[Paciente]],Tabela1[Código_Terapia],Tabela1[[#This Row],[Código_Terapia]])</f>
        <v>2</v>
      </c>
      <c r="M708" s="4">
        <f>Tabela1[[#This Row],[Sessões Autrizadas]]-Tabela1[[#This Row],[Solicitado]]</f>
        <v>-28</v>
      </c>
    </row>
    <row r="709" spans="1:13" hidden="1" x14ac:dyDescent="0.3">
      <c r="A709" s="4">
        <f>INDEX(Tabela2[Id],MATCH(Tabela1[[#This Row],[Carteirinha]],Tabela2[Cart],0))</f>
        <v>3858</v>
      </c>
      <c r="B709" s="5" t="s">
        <v>280</v>
      </c>
      <c r="C709" s="5" t="s">
        <v>281</v>
      </c>
      <c r="D709" s="5">
        <v>57590597</v>
      </c>
      <c r="E709" s="6">
        <v>45601</v>
      </c>
      <c r="F709" s="5">
        <v>945141708</v>
      </c>
      <c r="G709" s="6">
        <v>46681</v>
      </c>
      <c r="H709" s="5">
        <v>2250005278</v>
      </c>
      <c r="I709" s="5">
        <v>64</v>
      </c>
      <c r="J709" s="5">
        <v>45</v>
      </c>
      <c r="K7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09" s="4">
        <f>COUNTIFS(Tabela1[Paciente],Tabela1[[#This Row],[Paciente]],Tabela1[Código_Terapia],Tabela1[[#This Row],[Código_Terapia]])</f>
        <v>1</v>
      </c>
      <c r="M709" s="4">
        <f>Tabela1[[#This Row],[Sessões Autrizadas]]-Tabela1[[#This Row],[Solicitado]]</f>
        <v>-19</v>
      </c>
    </row>
    <row r="710" spans="1:13" hidden="1" x14ac:dyDescent="0.3">
      <c r="A710" s="4">
        <f>INDEX(Tabela2[Id],MATCH(Tabela1[[#This Row],[Carteirinha]],Tabela2[Cart],0))</f>
        <v>3482</v>
      </c>
      <c r="B710" s="5" t="s">
        <v>267</v>
      </c>
      <c r="C710" s="5" t="s">
        <v>268</v>
      </c>
      <c r="D710" s="5">
        <v>61003753</v>
      </c>
      <c r="E710" s="6">
        <v>45741</v>
      </c>
      <c r="F710" s="5">
        <v>948295658</v>
      </c>
      <c r="G710" s="6">
        <v>45921</v>
      </c>
      <c r="H710" s="5">
        <v>2250005189</v>
      </c>
      <c r="I710" s="5">
        <v>32</v>
      </c>
      <c r="J710" s="5">
        <v>30</v>
      </c>
      <c r="K7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10" s="4">
        <f>COUNTIFS(Tabela1[Paciente],Tabela1[[#This Row],[Paciente]],Tabela1[Código_Terapia],Tabela1[[#This Row],[Código_Terapia]])</f>
        <v>4</v>
      </c>
      <c r="M710" s="4">
        <f>Tabela1[[#This Row],[Sessões Autrizadas]]-Tabela1[[#This Row],[Solicitado]]</f>
        <v>-2</v>
      </c>
    </row>
    <row r="711" spans="1:13" hidden="1" x14ac:dyDescent="0.3">
      <c r="A711" s="4">
        <f>INDEX(Tabela2[Id],MATCH(Tabela1[[#This Row],[Carteirinha]],Tabela2[Cart],0))</f>
        <v>3482</v>
      </c>
      <c r="B711" s="5" t="s">
        <v>267</v>
      </c>
      <c r="C711" s="5" t="s">
        <v>268</v>
      </c>
      <c r="D711" s="5">
        <v>61003752</v>
      </c>
      <c r="E711" s="6">
        <v>45741</v>
      </c>
      <c r="F711" s="5">
        <v>948295657</v>
      </c>
      <c r="G711" s="6">
        <v>45981</v>
      </c>
      <c r="H711" s="5">
        <v>2250005103</v>
      </c>
      <c r="I711" s="5">
        <v>80</v>
      </c>
      <c r="J711" s="5">
        <v>75</v>
      </c>
      <c r="K7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11" s="4">
        <f>COUNTIFS(Tabela1[Paciente],Tabela1[[#This Row],[Paciente]],Tabela1[Código_Terapia],Tabela1[[#This Row],[Código_Terapia]])</f>
        <v>4</v>
      </c>
      <c r="M711" s="4">
        <f>Tabela1[[#This Row],[Sessões Autrizadas]]-Tabela1[[#This Row],[Solicitado]]</f>
        <v>-5</v>
      </c>
    </row>
    <row r="712" spans="1:13" hidden="1" x14ac:dyDescent="0.3">
      <c r="A712" s="4">
        <f>INDEX(Tabela2[Id],MATCH(Tabela1[[#This Row],[Carteirinha]],Tabela2[Cart],0))</f>
        <v>3482</v>
      </c>
      <c r="B712" s="5" t="s">
        <v>267</v>
      </c>
      <c r="C712" s="5" t="s">
        <v>268</v>
      </c>
      <c r="D712" s="5">
        <v>61003751</v>
      </c>
      <c r="E712" s="6">
        <v>45741</v>
      </c>
      <c r="F712" s="5">
        <v>948295656</v>
      </c>
      <c r="G712" s="6">
        <v>45981</v>
      </c>
      <c r="H712" s="5">
        <v>2250005278</v>
      </c>
      <c r="I712" s="5">
        <v>80</v>
      </c>
      <c r="J712" s="5">
        <v>75</v>
      </c>
      <c r="K7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12" s="4">
        <f>COUNTIFS(Tabela1[Paciente],Tabela1[[#This Row],[Paciente]],Tabela1[Código_Terapia],Tabela1[[#This Row],[Código_Terapia]])</f>
        <v>4</v>
      </c>
      <c r="M712" s="4">
        <f>Tabela1[[#This Row],[Sessões Autrizadas]]-Tabela1[[#This Row],[Solicitado]]</f>
        <v>-5</v>
      </c>
    </row>
    <row r="713" spans="1:13" hidden="1" x14ac:dyDescent="0.3">
      <c r="A713" s="4">
        <f>INDEX(Tabela2[Id],MATCH(Tabela1[[#This Row],[Carteirinha]],Tabela2[Cart],0))</f>
        <v>3482</v>
      </c>
      <c r="B713" s="5" t="s">
        <v>267</v>
      </c>
      <c r="C713" s="5" t="s">
        <v>268</v>
      </c>
      <c r="D713" s="5">
        <v>61003750</v>
      </c>
      <c r="E713" s="6">
        <v>45741</v>
      </c>
      <c r="F713" s="5">
        <v>948295655</v>
      </c>
      <c r="G713" s="6">
        <v>45861</v>
      </c>
      <c r="H713" s="5">
        <v>50001213</v>
      </c>
      <c r="I713" s="5">
        <v>32</v>
      </c>
      <c r="J713" s="5">
        <v>31</v>
      </c>
      <c r="K7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13" s="4">
        <f>COUNTIFS(Tabela1[Paciente],Tabela1[[#This Row],[Paciente]],Tabela1[Código_Terapia],Tabela1[[#This Row],[Código_Terapia]])</f>
        <v>2</v>
      </c>
      <c r="M713" s="4">
        <f>Tabela1[[#This Row],[Sessões Autrizadas]]-Tabela1[[#This Row],[Solicitado]]</f>
        <v>-1</v>
      </c>
    </row>
    <row r="714" spans="1:13" hidden="1" x14ac:dyDescent="0.3">
      <c r="A714" s="4">
        <f>INDEX(Tabela2[Id],MATCH(Tabela1[[#This Row],[Carteirinha]],Tabela2[Cart],0))</f>
        <v>3482</v>
      </c>
      <c r="B714" s="5" t="s">
        <v>267</v>
      </c>
      <c r="C714" s="5" t="s">
        <v>268</v>
      </c>
      <c r="D714" s="5">
        <v>61003749</v>
      </c>
      <c r="E714" s="6">
        <v>45741</v>
      </c>
      <c r="F714" s="5">
        <v>948295654</v>
      </c>
      <c r="G714" s="6">
        <v>45861</v>
      </c>
      <c r="H714" s="5">
        <v>50000012</v>
      </c>
      <c r="I714" s="5">
        <v>16</v>
      </c>
      <c r="J714" s="5">
        <v>15</v>
      </c>
      <c r="K7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14" s="4">
        <f>COUNTIFS(Tabela1[Paciente],Tabela1[[#This Row],[Paciente]],Tabela1[Código_Terapia],Tabela1[[#This Row],[Código_Terapia]])</f>
        <v>2</v>
      </c>
      <c r="M714" s="4">
        <f>Tabela1[[#This Row],[Sessões Autrizadas]]-Tabela1[[#This Row],[Solicitado]]</f>
        <v>-1</v>
      </c>
    </row>
    <row r="715" spans="1:13" hidden="1" x14ac:dyDescent="0.3">
      <c r="A715" s="4">
        <f>INDEX(Tabela2[Id],MATCH(Tabela1[[#This Row],[Carteirinha]],Tabela2[Cart],0))</f>
        <v>3482</v>
      </c>
      <c r="B715" s="5" t="s">
        <v>267</v>
      </c>
      <c r="C715" s="5" t="s">
        <v>268</v>
      </c>
      <c r="D715" s="5">
        <v>61003748</v>
      </c>
      <c r="E715" s="6">
        <v>45741</v>
      </c>
      <c r="F715" s="5">
        <v>948295653</v>
      </c>
      <c r="G715" s="6">
        <v>45861</v>
      </c>
      <c r="H715" s="5">
        <v>2250005170</v>
      </c>
      <c r="I715" s="5">
        <v>16</v>
      </c>
      <c r="J715" s="5">
        <v>15</v>
      </c>
      <c r="K7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15" s="4">
        <f>COUNTIFS(Tabela1[Paciente],Tabela1[[#This Row],[Paciente]],Tabela1[Código_Terapia],Tabela1[[#This Row],[Código_Terapia]])</f>
        <v>4</v>
      </c>
      <c r="M715" s="4">
        <f>Tabela1[[#This Row],[Sessões Autrizadas]]-Tabela1[[#This Row],[Solicitado]]</f>
        <v>-1</v>
      </c>
    </row>
    <row r="716" spans="1:13" hidden="1" x14ac:dyDescent="0.3">
      <c r="A716" s="4">
        <f>INDEX(Tabela2[Id],MATCH(Tabela1[[#This Row],[Carteirinha]],Tabela2[Cart],0))</f>
        <v>3482</v>
      </c>
      <c r="B716" s="5" t="s">
        <v>267</v>
      </c>
      <c r="C716" s="5" t="s">
        <v>268</v>
      </c>
      <c r="D716" s="5">
        <v>58396019</v>
      </c>
      <c r="E716" s="6">
        <v>45632</v>
      </c>
      <c r="F716" s="5">
        <v>945885556</v>
      </c>
      <c r="G716" s="6">
        <v>46772</v>
      </c>
      <c r="H716" s="5">
        <v>50001213</v>
      </c>
      <c r="I716" s="5">
        <v>32</v>
      </c>
      <c r="J716" s="5">
        <v>14</v>
      </c>
      <c r="K7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16" s="4">
        <f>COUNTIFS(Tabela1[Paciente],Tabela1[[#This Row],[Paciente]],Tabela1[Código_Terapia],Tabela1[[#This Row],[Código_Terapia]])</f>
        <v>2</v>
      </c>
      <c r="M716" s="4">
        <f>Tabela1[[#This Row],[Sessões Autrizadas]]-Tabela1[[#This Row],[Solicitado]]</f>
        <v>-18</v>
      </c>
    </row>
    <row r="717" spans="1:13" hidden="1" x14ac:dyDescent="0.3">
      <c r="A717" s="4">
        <f>INDEX(Tabela2[Id],MATCH(Tabela1[[#This Row],[Carteirinha]],Tabela2[Cart],0))</f>
        <v>3482</v>
      </c>
      <c r="B717" s="5" t="s">
        <v>267</v>
      </c>
      <c r="C717" s="5" t="s">
        <v>268</v>
      </c>
      <c r="D717" s="5">
        <v>58291397</v>
      </c>
      <c r="E717" s="6">
        <v>45629</v>
      </c>
      <c r="F717" s="5">
        <v>945788302</v>
      </c>
      <c r="G717" s="6">
        <v>46829</v>
      </c>
      <c r="H717" s="5">
        <v>2250005189</v>
      </c>
      <c r="I717" s="5">
        <v>32</v>
      </c>
      <c r="J717" s="5">
        <v>12</v>
      </c>
      <c r="K7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17" s="4">
        <f>COUNTIFS(Tabela1[Paciente],Tabela1[[#This Row],[Paciente]],Tabela1[Código_Terapia],Tabela1[[#This Row],[Código_Terapia]])</f>
        <v>4</v>
      </c>
      <c r="M717" s="4">
        <f>Tabela1[[#This Row],[Sessões Autrizadas]]-Tabela1[[#This Row],[Solicitado]]</f>
        <v>-20</v>
      </c>
    </row>
    <row r="718" spans="1:13" hidden="1" x14ac:dyDescent="0.3">
      <c r="A718" s="4">
        <f>INDEX(Tabela2[Id],MATCH(Tabela1[[#This Row],[Carteirinha]],Tabela2[Cart],0))</f>
        <v>3482</v>
      </c>
      <c r="B718" s="5" t="s">
        <v>267</v>
      </c>
      <c r="C718" s="5" t="s">
        <v>268</v>
      </c>
      <c r="D718" s="5">
        <v>58291396</v>
      </c>
      <c r="E718" s="6">
        <v>45629</v>
      </c>
      <c r="F718" s="5">
        <v>945788301</v>
      </c>
      <c r="G718" s="6">
        <v>47729</v>
      </c>
      <c r="H718" s="5">
        <v>2250005103</v>
      </c>
      <c r="I718" s="5">
        <v>80</v>
      </c>
      <c r="J718" s="5">
        <v>24</v>
      </c>
      <c r="K7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18" s="4">
        <f>COUNTIFS(Tabela1[Paciente],Tabela1[[#This Row],[Paciente]],Tabela1[Código_Terapia],Tabela1[[#This Row],[Código_Terapia]])</f>
        <v>4</v>
      </c>
      <c r="M718" s="4">
        <f>Tabela1[[#This Row],[Sessões Autrizadas]]-Tabela1[[#This Row],[Solicitado]]</f>
        <v>-56</v>
      </c>
    </row>
    <row r="719" spans="1:13" hidden="1" x14ac:dyDescent="0.3">
      <c r="A719" s="4">
        <f>INDEX(Tabela2[Id],MATCH(Tabela1[[#This Row],[Carteirinha]],Tabela2[Cart],0))</f>
        <v>3482</v>
      </c>
      <c r="B719" s="5" t="s">
        <v>267</v>
      </c>
      <c r="C719" s="5" t="s">
        <v>268</v>
      </c>
      <c r="D719" s="5">
        <v>58291395</v>
      </c>
      <c r="E719" s="6">
        <v>45629</v>
      </c>
      <c r="F719" s="5">
        <v>945788300</v>
      </c>
      <c r="G719" s="6">
        <v>47189</v>
      </c>
      <c r="H719" s="5">
        <v>2250005278</v>
      </c>
      <c r="I719" s="5">
        <v>64</v>
      </c>
      <c r="J719" s="5">
        <v>22</v>
      </c>
      <c r="K7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19" s="4">
        <f>COUNTIFS(Tabela1[Paciente],Tabela1[[#This Row],[Paciente]],Tabela1[Código_Terapia],Tabela1[[#This Row],[Código_Terapia]])</f>
        <v>4</v>
      </c>
      <c r="M719" s="4">
        <f>Tabela1[[#This Row],[Sessões Autrizadas]]-Tabela1[[#This Row],[Solicitado]]</f>
        <v>-42</v>
      </c>
    </row>
    <row r="720" spans="1:13" hidden="1" x14ac:dyDescent="0.3">
      <c r="A720" s="4">
        <f>INDEX(Tabela2[Id],MATCH(Tabela1[[#This Row],[Carteirinha]],Tabela2[Cart],0))</f>
        <v>3482</v>
      </c>
      <c r="B720" s="5" t="s">
        <v>267</v>
      </c>
      <c r="C720" s="5" t="s">
        <v>268</v>
      </c>
      <c r="D720" s="5">
        <v>58291394</v>
      </c>
      <c r="E720" s="6">
        <v>45629</v>
      </c>
      <c r="F720" s="5">
        <v>945788299</v>
      </c>
      <c r="G720" s="6">
        <v>46469</v>
      </c>
      <c r="H720" s="5">
        <v>50000012</v>
      </c>
      <c r="I720" s="5">
        <v>16</v>
      </c>
      <c r="J720" s="5">
        <v>3</v>
      </c>
      <c r="K7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20" s="4">
        <f>COUNTIFS(Tabela1[Paciente],Tabela1[[#This Row],[Paciente]],Tabela1[Código_Terapia],Tabela1[[#This Row],[Código_Terapia]])</f>
        <v>2</v>
      </c>
      <c r="M720" s="4">
        <f>Tabela1[[#This Row],[Sessões Autrizadas]]-Tabela1[[#This Row],[Solicitado]]</f>
        <v>-13</v>
      </c>
    </row>
    <row r="721" spans="1:13" hidden="1" x14ac:dyDescent="0.3">
      <c r="A721" s="4">
        <f>INDEX(Tabela2[Id],MATCH(Tabela1[[#This Row],[Carteirinha]],Tabela2[Cart],0))</f>
        <v>3482</v>
      </c>
      <c r="B721" s="5" t="s">
        <v>267</v>
      </c>
      <c r="C721" s="5" t="s">
        <v>268</v>
      </c>
      <c r="D721" s="5">
        <v>58291393</v>
      </c>
      <c r="E721" s="6">
        <v>45629</v>
      </c>
      <c r="F721" s="5">
        <v>945788298</v>
      </c>
      <c r="G721" s="6">
        <v>46469</v>
      </c>
      <c r="H721" s="5">
        <v>2250005170</v>
      </c>
      <c r="I721" s="5">
        <v>16</v>
      </c>
      <c r="J721" s="5">
        <v>3</v>
      </c>
      <c r="K7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21" s="4">
        <f>COUNTIFS(Tabela1[Paciente],Tabela1[[#This Row],[Paciente]],Tabela1[Código_Terapia],Tabela1[[#This Row],[Código_Terapia]])</f>
        <v>4</v>
      </c>
      <c r="M721" s="4">
        <f>Tabela1[[#This Row],[Sessões Autrizadas]]-Tabela1[[#This Row],[Solicitado]]</f>
        <v>-13</v>
      </c>
    </row>
    <row r="722" spans="1:13" hidden="1" x14ac:dyDescent="0.3">
      <c r="A722" s="4">
        <f>INDEX(Tabela2[Id],MATCH(Tabela1[[#This Row],[Carteirinha]],Tabela2[Cart],0))</f>
        <v>3482</v>
      </c>
      <c r="B722" s="5" t="s">
        <v>267</v>
      </c>
      <c r="C722" s="5" t="s">
        <v>268</v>
      </c>
      <c r="D722" s="5">
        <v>57690660</v>
      </c>
      <c r="E722" s="6">
        <v>45607</v>
      </c>
      <c r="F722" s="5">
        <v>945233906</v>
      </c>
      <c r="G722" s="6">
        <v>45787</v>
      </c>
      <c r="H722" s="5">
        <v>2250005189</v>
      </c>
      <c r="I722" s="5">
        <v>32</v>
      </c>
      <c r="J722" s="5">
        <v>28</v>
      </c>
      <c r="K7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22" s="4">
        <f>COUNTIFS(Tabela1[Paciente],Tabela1[[#This Row],[Paciente]],Tabela1[Código_Terapia],Tabela1[[#This Row],[Código_Terapia]])</f>
        <v>4</v>
      </c>
      <c r="M722" s="4">
        <f>Tabela1[[#This Row],[Sessões Autrizadas]]-Tabela1[[#This Row],[Solicitado]]</f>
        <v>-4</v>
      </c>
    </row>
    <row r="723" spans="1:13" hidden="1" x14ac:dyDescent="0.3">
      <c r="A723" s="4">
        <f>INDEX(Tabela2[Id],MATCH(Tabela1[[#This Row],[Carteirinha]],Tabela2[Cart],0))</f>
        <v>3482</v>
      </c>
      <c r="B723" s="5" t="s">
        <v>267</v>
      </c>
      <c r="C723" s="5" t="s">
        <v>268</v>
      </c>
      <c r="D723" s="5">
        <v>57690659</v>
      </c>
      <c r="E723" s="6">
        <v>45607</v>
      </c>
      <c r="F723" s="5">
        <v>945233905</v>
      </c>
      <c r="G723" s="6">
        <v>46267</v>
      </c>
      <c r="H723" s="5">
        <v>2250005103</v>
      </c>
      <c r="I723" s="5">
        <v>64</v>
      </c>
      <c r="J723" s="5">
        <v>44</v>
      </c>
      <c r="K7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23" s="4">
        <f>COUNTIFS(Tabela1[Paciente],Tabela1[[#This Row],[Paciente]],Tabela1[Código_Terapia],Tabela1[[#This Row],[Código_Terapia]])</f>
        <v>4</v>
      </c>
      <c r="M723" s="4">
        <f>Tabela1[[#This Row],[Sessões Autrizadas]]-Tabela1[[#This Row],[Solicitado]]</f>
        <v>-20</v>
      </c>
    </row>
    <row r="724" spans="1:13" hidden="1" x14ac:dyDescent="0.3">
      <c r="A724" s="4">
        <f>INDEX(Tabela2[Id],MATCH(Tabela1[[#This Row],[Carteirinha]],Tabela2[Cart],0))</f>
        <v>3482</v>
      </c>
      <c r="B724" s="5" t="s">
        <v>267</v>
      </c>
      <c r="C724" s="5" t="s">
        <v>268</v>
      </c>
      <c r="D724" s="5">
        <v>57690658</v>
      </c>
      <c r="E724" s="6">
        <v>45607</v>
      </c>
      <c r="F724" s="5">
        <v>945233904</v>
      </c>
      <c r="G724" s="6">
        <v>46447</v>
      </c>
      <c r="H724" s="5">
        <v>2250005278</v>
      </c>
      <c r="I724" s="5">
        <v>48</v>
      </c>
      <c r="J724" s="5">
        <v>30</v>
      </c>
      <c r="K7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24" s="4">
        <f>COUNTIFS(Tabela1[Paciente],Tabela1[[#This Row],[Paciente]],Tabela1[Código_Terapia],Tabela1[[#This Row],[Código_Terapia]])</f>
        <v>4</v>
      </c>
      <c r="M724" s="4">
        <f>Tabela1[[#This Row],[Sessões Autrizadas]]-Tabela1[[#This Row],[Solicitado]]</f>
        <v>-18</v>
      </c>
    </row>
    <row r="725" spans="1:13" hidden="1" x14ac:dyDescent="0.3">
      <c r="A725" s="4">
        <f>INDEX(Tabela2[Id],MATCH(Tabela1[[#This Row],[Carteirinha]],Tabela2[Cart],0))</f>
        <v>3482</v>
      </c>
      <c r="B725" s="5" t="s">
        <v>267</v>
      </c>
      <c r="C725" s="5" t="s">
        <v>268</v>
      </c>
      <c r="D725" s="5">
        <v>57690657</v>
      </c>
      <c r="E725" s="6">
        <v>45607</v>
      </c>
      <c r="F725" s="5">
        <v>945233903</v>
      </c>
      <c r="G725" s="6">
        <v>45847</v>
      </c>
      <c r="H725" s="5">
        <v>2250005170</v>
      </c>
      <c r="I725" s="5">
        <v>32</v>
      </c>
      <c r="J725" s="5">
        <v>28</v>
      </c>
      <c r="K7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25" s="4">
        <f>COUNTIFS(Tabela1[Paciente],Tabela1[[#This Row],[Paciente]],Tabela1[Código_Terapia],Tabela1[[#This Row],[Código_Terapia]])</f>
        <v>4</v>
      </c>
      <c r="M725" s="4">
        <f>Tabela1[[#This Row],[Sessões Autrizadas]]-Tabela1[[#This Row],[Solicitado]]</f>
        <v>-4</v>
      </c>
    </row>
    <row r="726" spans="1:13" hidden="1" x14ac:dyDescent="0.3">
      <c r="A726" s="4">
        <f>INDEX(Tabela2[Id],MATCH(Tabela1[[#This Row],[Carteirinha]],Tabela2[Cart],0))</f>
        <v>3482</v>
      </c>
      <c r="B726" s="5" t="s">
        <v>267</v>
      </c>
      <c r="C726" s="5" t="s">
        <v>268</v>
      </c>
      <c r="D726" s="5">
        <v>57439022</v>
      </c>
      <c r="E726" s="6">
        <v>45596</v>
      </c>
      <c r="F726" s="5">
        <v>945004731</v>
      </c>
      <c r="G726" s="6">
        <v>45776</v>
      </c>
      <c r="H726" s="5">
        <v>2250005189</v>
      </c>
      <c r="I726" s="5">
        <v>32</v>
      </c>
      <c r="J726" s="5">
        <v>29</v>
      </c>
      <c r="K7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26" s="4">
        <f>COUNTIFS(Tabela1[Paciente],Tabela1[[#This Row],[Paciente]],Tabela1[Código_Terapia],Tabela1[[#This Row],[Código_Terapia]])</f>
        <v>4</v>
      </c>
      <c r="M726" s="4">
        <f>Tabela1[[#This Row],[Sessões Autrizadas]]-Tabela1[[#This Row],[Solicitado]]</f>
        <v>-3</v>
      </c>
    </row>
    <row r="727" spans="1:13" hidden="1" x14ac:dyDescent="0.3">
      <c r="A727" s="4">
        <f>INDEX(Tabela2[Id],MATCH(Tabela1[[#This Row],[Carteirinha]],Tabela2[Cart],0))</f>
        <v>3482</v>
      </c>
      <c r="B727" s="5" t="s">
        <v>267</v>
      </c>
      <c r="C727" s="5" t="s">
        <v>268</v>
      </c>
      <c r="D727" s="5">
        <v>57439021</v>
      </c>
      <c r="E727" s="6">
        <v>45596</v>
      </c>
      <c r="F727" s="5">
        <v>945004730</v>
      </c>
      <c r="G727" s="6">
        <v>45836</v>
      </c>
      <c r="H727" s="5">
        <v>2250005103</v>
      </c>
      <c r="I727" s="5">
        <v>48</v>
      </c>
      <c r="J727" s="5">
        <v>45</v>
      </c>
      <c r="K7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27" s="4">
        <f>COUNTIFS(Tabela1[Paciente],Tabela1[[#This Row],[Paciente]],Tabela1[Código_Terapia],Tabela1[[#This Row],[Código_Terapia]])</f>
        <v>4</v>
      </c>
      <c r="M727" s="4">
        <f>Tabela1[[#This Row],[Sessões Autrizadas]]-Tabela1[[#This Row],[Solicitado]]</f>
        <v>-3</v>
      </c>
    </row>
    <row r="728" spans="1:13" hidden="1" x14ac:dyDescent="0.3">
      <c r="A728" s="4">
        <f>INDEX(Tabela2[Id],MATCH(Tabela1[[#This Row],[Carteirinha]],Tabela2[Cart],0))</f>
        <v>3482</v>
      </c>
      <c r="B728" s="5" t="s">
        <v>267</v>
      </c>
      <c r="C728" s="5" t="s">
        <v>268</v>
      </c>
      <c r="D728" s="5">
        <v>57439020</v>
      </c>
      <c r="E728" s="6">
        <v>45596</v>
      </c>
      <c r="F728" s="5">
        <v>945004729</v>
      </c>
      <c r="G728" s="6">
        <v>45776</v>
      </c>
      <c r="H728" s="5">
        <v>2250005278</v>
      </c>
      <c r="I728" s="5">
        <v>48</v>
      </c>
      <c r="J728" s="5">
        <v>45</v>
      </c>
      <c r="K7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28" s="4">
        <f>COUNTIFS(Tabela1[Paciente],Tabela1[[#This Row],[Paciente]],Tabela1[Código_Terapia],Tabela1[[#This Row],[Código_Terapia]])</f>
        <v>4</v>
      </c>
      <c r="M728" s="4">
        <f>Tabela1[[#This Row],[Sessões Autrizadas]]-Tabela1[[#This Row],[Solicitado]]</f>
        <v>-3</v>
      </c>
    </row>
    <row r="729" spans="1:13" hidden="1" x14ac:dyDescent="0.3">
      <c r="A729" s="4">
        <f>INDEX(Tabela2[Id],MATCH(Tabela1[[#This Row],[Carteirinha]],Tabela2[Cart],0))</f>
        <v>3482</v>
      </c>
      <c r="B729" s="5" t="s">
        <v>267</v>
      </c>
      <c r="C729" s="5" t="s">
        <v>268</v>
      </c>
      <c r="D729" s="5">
        <v>57439018</v>
      </c>
      <c r="E729" s="6">
        <v>45596</v>
      </c>
      <c r="F729" s="5">
        <v>945004728</v>
      </c>
      <c r="G729" s="6">
        <v>45776</v>
      </c>
      <c r="H729" s="5">
        <v>2250005170</v>
      </c>
      <c r="I729" s="5">
        <v>32</v>
      </c>
      <c r="J729" s="5">
        <v>30</v>
      </c>
      <c r="K7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29" s="4">
        <f>COUNTIFS(Tabela1[Paciente],Tabela1[[#This Row],[Paciente]],Tabela1[Código_Terapia],Tabela1[[#This Row],[Código_Terapia]])</f>
        <v>4</v>
      </c>
      <c r="M729" s="4">
        <f>Tabela1[[#This Row],[Sessões Autrizadas]]-Tabela1[[#This Row],[Solicitado]]</f>
        <v>-2</v>
      </c>
    </row>
    <row r="730" spans="1:13" hidden="1" x14ac:dyDescent="0.3">
      <c r="A730" s="4">
        <f>INDEX(Tabela2[Id],MATCH(Tabela1[[#This Row],[Carteirinha]],Tabela2[Cart],0))</f>
        <v>3786</v>
      </c>
      <c r="B730" s="5" t="s">
        <v>195</v>
      </c>
      <c r="C730" s="5" t="s">
        <v>196</v>
      </c>
      <c r="D730" s="5">
        <v>59416919</v>
      </c>
      <c r="E730" s="6">
        <v>45679</v>
      </c>
      <c r="F730" s="5">
        <v>946825657</v>
      </c>
      <c r="G730" s="6">
        <v>46819</v>
      </c>
      <c r="H730" s="5">
        <v>2250005103</v>
      </c>
      <c r="I730" s="5">
        <v>32</v>
      </c>
      <c r="J730" s="5">
        <v>14</v>
      </c>
      <c r="K7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30" s="4">
        <f>COUNTIFS(Tabela1[Paciente],Tabela1[[#This Row],[Paciente]],Tabela1[Código_Terapia],Tabela1[[#This Row],[Código_Terapia]])</f>
        <v>1</v>
      </c>
      <c r="M730" s="4">
        <f>Tabela1[[#This Row],[Sessões Autrizadas]]-Tabela1[[#This Row],[Solicitado]]</f>
        <v>-18</v>
      </c>
    </row>
    <row r="731" spans="1:13" hidden="1" x14ac:dyDescent="0.3">
      <c r="A731" s="4">
        <f>INDEX(Tabela2[Id],MATCH(Tabela1[[#This Row],[Carteirinha]],Tabela2[Cart],0))</f>
        <v>3786</v>
      </c>
      <c r="B731" s="5" t="s">
        <v>195</v>
      </c>
      <c r="C731" s="5" t="s">
        <v>196</v>
      </c>
      <c r="D731" s="5">
        <v>59416917</v>
      </c>
      <c r="E731" s="6">
        <v>45679</v>
      </c>
      <c r="F731" s="5">
        <v>946825656</v>
      </c>
      <c r="G731" s="6">
        <v>46699</v>
      </c>
      <c r="H731" s="5">
        <v>2250005278</v>
      </c>
      <c r="I731" s="5">
        <v>32</v>
      </c>
      <c r="J731" s="5">
        <v>16</v>
      </c>
      <c r="K7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31" s="4">
        <f>COUNTIFS(Tabela1[Paciente],Tabela1[[#This Row],[Paciente]],Tabela1[Código_Terapia],Tabela1[[#This Row],[Código_Terapia]])</f>
        <v>1</v>
      </c>
      <c r="M731" s="4">
        <f>Tabela1[[#This Row],[Sessões Autrizadas]]-Tabela1[[#This Row],[Solicitado]]</f>
        <v>-16</v>
      </c>
    </row>
    <row r="732" spans="1:13" hidden="1" x14ac:dyDescent="0.3">
      <c r="A732" s="4">
        <f>INDEX(Tabela2[Id],MATCH(Tabela1[[#This Row],[Carteirinha]],Tabela2[Cart],0))</f>
        <v>2236</v>
      </c>
      <c r="B732" s="5" t="s">
        <v>1348</v>
      </c>
      <c r="C732" s="5" t="s">
        <v>1347</v>
      </c>
      <c r="D732" s="5">
        <v>56913559</v>
      </c>
      <c r="E732" s="6">
        <v>45574</v>
      </c>
      <c r="F732" s="5">
        <v>944517587</v>
      </c>
      <c r="G732" s="6">
        <v>46774</v>
      </c>
      <c r="H732" s="5">
        <v>2250005103</v>
      </c>
      <c r="I732" s="5">
        <v>60</v>
      </c>
      <c r="J732" s="5">
        <v>41</v>
      </c>
      <c r="K7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732" s="4">
        <f>COUNTIFS(Tabela1[Paciente],Tabela1[[#This Row],[Paciente]],Tabela1[Código_Terapia],Tabela1[[#This Row],[Código_Terapia]])</f>
        <v>1</v>
      </c>
      <c r="M732" s="4">
        <f>Tabela1[[#This Row],[Sessões Autrizadas]]-Tabela1[[#This Row],[Solicitado]]</f>
        <v>-19</v>
      </c>
    </row>
    <row r="733" spans="1:13" hidden="1" x14ac:dyDescent="0.3">
      <c r="A733" s="4">
        <f>INDEX(Tabela2[Id],MATCH(Tabela1[[#This Row],[Carteirinha]],Tabela2[Cart],0))</f>
        <v>2958</v>
      </c>
      <c r="B733" s="5" t="s">
        <v>536</v>
      </c>
      <c r="C733" s="5" t="s">
        <v>537</v>
      </c>
      <c r="D733" s="5">
        <v>61116743</v>
      </c>
      <c r="E733" s="6">
        <v>45743</v>
      </c>
      <c r="F733" s="5">
        <v>948399757</v>
      </c>
      <c r="G733" s="6">
        <v>45863</v>
      </c>
      <c r="H733" s="5">
        <v>2250005189</v>
      </c>
      <c r="I733" s="5">
        <v>48</v>
      </c>
      <c r="J733" s="5">
        <v>47</v>
      </c>
      <c r="K7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33" s="4">
        <f>COUNTIFS(Tabela1[Paciente],Tabela1[[#This Row],[Paciente]],Tabela1[Código_Terapia],Tabela1[[#This Row],[Código_Terapia]])</f>
        <v>2</v>
      </c>
      <c r="M733" s="4">
        <f>Tabela1[[#This Row],[Sessões Autrizadas]]-Tabela1[[#This Row],[Solicitado]]</f>
        <v>-1</v>
      </c>
    </row>
    <row r="734" spans="1:13" hidden="1" x14ac:dyDescent="0.3">
      <c r="A734" s="4">
        <f>INDEX(Tabela2[Id],MATCH(Tabela1[[#This Row],[Carteirinha]],Tabela2[Cart],0))</f>
        <v>2958</v>
      </c>
      <c r="B734" s="5" t="s">
        <v>536</v>
      </c>
      <c r="C734" s="5" t="s">
        <v>537</v>
      </c>
      <c r="D734" s="5">
        <v>61116740</v>
      </c>
      <c r="E734" s="6">
        <v>45743</v>
      </c>
      <c r="F734" s="5">
        <v>948399756</v>
      </c>
      <c r="G734" s="6">
        <v>45923</v>
      </c>
      <c r="H734" s="5">
        <v>2250005103</v>
      </c>
      <c r="I734" s="5">
        <v>144</v>
      </c>
      <c r="J734" s="5">
        <v>140</v>
      </c>
      <c r="K7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734" s="4">
        <f>COUNTIFS(Tabela1[Paciente],Tabela1[[#This Row],[Paciente]],Tabela1[Código_Terapia],Tabela1[[#This Row],[Código_Terapia]])</f>
        <v>3</v>
      </c>
      <c r="M734" s="4">
        <f>Tabela1[[#This Row],[Sessões Autrizadas]]-Tabela1[[#This Row],[Solicitado]]</f>
        <v>-4</v>
      </c>
    </row>
    <row r="735" spans="1:13" hidden="1" x14ac:dyDescent="0.3">
      <c r="A735" s="4">
        <f>INDEX(Tabela2[Id],MATCH(Tabela1[[#This Row],[Carteirinha]],Tabela2[Cart],0))</f>
        <v>2958</v>
      </c>
      <c r="B735" s="5" t="s">
        <v>536</v>
      </c>
      <c r="C735" s="5" t="s">
        <v>537</v>
      </c>
      <c r="D735" s="5">
        <v>61116737</v>
      </c>
      <c r="E735" s="6">
        <v>45743</v>
      </c>
      <c r="F735" s="5">
        <v>948399755</v>
      </c>
      <c r="G735" s="6">
        <v>45863</v>
      </c>
      <c r="H735" s="5">
        <v>2250005278</v>
      </c>
      <c r="I735" s="5">
        <v>32</v>
      </c>
      <c r="J735" s="5">
        <v>31</v>
      </c>
      <c r="K7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35" s="4">
        <f>COUNTIFS(Tabela1[Paciente],Tabela1[[#This Row],[Paciente]],Tabela1[Código_Terapia],Tabela1[[#This Row],[Código_Terapia]])</f>
        <v>2</v>
      </c>
      <c r="M735" s="4">
        <f>Tabela1[[#This Row],[Sessões Autrizadas]]-Tabela1[[#This Row],[Solicitado]]</f>
        <v>-1</v>
      </c>
    </row>
    <row r="736" spans="1:13" hidden="1" x14ac:dyDescent="0.3">
      <c r="A736" s="4">
        <f>INDEX(Tabela2[Id],MATCH(Tabela1[[#This Row],[Carteirinha]],Tabela2[Cart],0))</f>
        <v>2958</v>
      </c>
      <c r="B736" s="5" t="s">
        <v>536</v>
      </c>
      <c r="C736" s="5" t="s">
        <v>537</v>
      </c>
      <c r="D736" s="5">
        <v>61116736</v>
      </c>
      <c r="E736" s="6">
        <v>45743</v>
      </c>
      <c r="F736" s="5">
        <v>948399754</v>
      </c>
      <c r="G736" s="6">
        <v>45863</v>
      </c>
      <c r="H736" s="5">
        <v>50001213</v>
      </c>
      <c r="I736" s="5">
        <v>32</v>
      </c>
      <c r="J736" s="5">
        <v>31</v>
      </c>
      <c r="K7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36" s="4">
        <f>COUNTIFS(Tabela1[Paciente],Tabela1[[#This Row],[Paciente]],Tabela1[Código_Terapia],Tabela1[[#This Row],[Código_Terapia]])</f>
        <v>3</v>
      </c>
      <c r="M736" s="4">
        <f>Tabela1[[#This Row],[Sessões Autrizadas]]-Tabela1[[#This Row],[Solicitado]]</f>
        <v>-1</v>
      </c>
    </row>
    <row r="737" spans="1:13" hidden="1" x14ac:dyDescent="0.3">
      <c r="A737" s="4">
        <f>INDEX(Tabela2[Id],MATCH(Tabela1[[#This Row],[Carteirinha]],Tabela2[Cart],0))</f>
        <v>2958</v>
      </c>
      <c r="B737" s="5" t="s">
        <v>536</v>
      </c>
      <c r="C737" s="5" t="s">
        <v>537</v>
      </c>
      <c r="D737" s="5">
        <v>61116734</v>
      </c>
      <c r="E737" s="6">
        <v>45743</v>
      </c>
      <c r="F737" s="5">
        <v>948399753</v>
      </c>
      <c r="G737" s="6">
        <v>45803</v>
      </c>
      <c r="H737" s="5">
        <v>2250005170</v>
      </c>
      <c r="I737" s="5">
        <v>48</v>
      </c>
      <c r="J737" s="5">
        <v>48</v>
      </c>
      <c r="K7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37" s="4">
        <f>COUNTIFS(Tabela1[Paciente],Tabela1[[#This Row],[Paciente]],Tabela1[Código_Terapia],Tabela1[[#This Row],[Código_Terapia]])</f>
        <v>2</v>
      </c>
      <c r="M737" s="4">
        <f>Tabela1[[#This Row],[Sessões Autrizadas]]-Tabela1[[#This Row],[Solicitado]]</f>
        <v>0</v>
      </c>
    </row>
    <row r="738" spans="1:13" hidden="1" x14ac:dyDescent="0.3">
      <c r="A738" s="4">
        <f>INDEX(Tabela2[Id],MATCH(Tabela1[[#This Row],[Carteirinha]],Tabela2[Cart],0))</f>
        <v>2958</v>
      </c>
      <c r="B738" s="5" t="s">
        <v>536</v>
      </c>
      <c r="C738" s="5" t="s">
        <v>537</v>
      </c>
      <c r="D738" s="5">
        <v>57670424</v>
      </c>
      <c r="E738" s="6">
        <v>45604</v>
      </c>
      <c r="F738" s="5">
        <v>945215289</v>
      </c>
      <c r="G738" s="6">
        <v>47344</v>
      </c>
      <c r="H738" s="5">
        <v>2250005189</v>
      </c>
      <c r="I738" s="5">
        <v>48</v>
      </c>
      <c r="J738" s="5">
        <v>14</v>
      </c>
      <c r="K7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38" s="4">
        <f>COUNTIFS(Tabela1[Paciente],Tabela1[[#This Row],[Paciente]],Tabela1[Código_Terapia],Tabela1[[#This Row],[Código_Terapia]])</f>
        <v>2</v>
      </c>
      <c r="M738" s="4">
        <f>Tabela1[[#This Row],[Sessões Autrizadas]]-Tabela1[[#This Row],[Solicitado]]</f>
        <v>-34</v>
      </c>
    </row>
    <row r="739" spans="1:13" hidden="1" x14ac:dyDescent="0.3">
      <c r="A739" s="4">
        <f>INDEX(Tabela2[Id],MATCH(Tabela1[[#This Row],[Carteirinha]],Tabela2[Cart],0))</f>
        <v>2958</v>
      </c>
      <c r="B739" s="5" t="s">
        <v>536</v>
      </c>
      <c r="C739" s="5" t="s">
        <v>537</v>
      </c>
      <c r="D739" s="5">
        <v>57670423</v>
      </c>
      <c r="E739" s="6">
        <v>45604</v>
      </c>
      <c r="F739" s="5">
        <v>945215288</v>
      </c>
      <c r="G739" s="6">
        <v>49144</v>
      </c>
      <c r="H739" s="5">
        <v>2250005103</v>
      </c>
      <c r="I739" s="5">
        <v>144</v>
      </c>
      <c r="J739" s="5">
        <v>57</v>
      </c>
      <c r="K7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</v>
      </c>
      <c r="L739" s="4">
        <f>COUNTIFS(Tabela1[Paciente],Tabela1[[#This Row],[Paciente]],Tabela1[Código_Terapia],Tabela1[[#This Row],[Código_Terapia]])</f>
        <v>3</v>
      </c>
      <c r="M739" s="4">
        <f>Tabela1[[#This Row],[Sessões Autrizadas]]-Tabela1[[#This Row],[Solicitado]]</f>
        <v>-87</v>
      </c>
    </row>
    <row r="740" spans="1:13" hidden="1" x14ac:dyDescent="0.3">
      <c r="A740" s="4">
        <f>INDEX(Tabela2[Id],MATCH(Tabela1[[#This Row],[Carteirinha]],Tabela2[Cart],0))</f>
        <v>2958</v>
      </c>
      <c r="B740" s="5" t="s">
        <v>536</v>
      </c>
      <c r="C740" s="5" t="s">
        <v>537</v>
      </c>
      <c r="D740" s="5">
        <v>57670422</v>
      </c>
      <c r="E740" s="6">
        <v>45604</v>
      </c>
      <c r="F740" s="5">
        <v>945215287</v>
      </c>
      <c r="G740" s="6">
        <v>47464</v>
      </c>
      <c r="H740" s="5">
        <v>2250005278</v>
      </c>
      <c r="I740" s="5">
        <v>32</v>
      </c>
      <c r="J740" s="5">
        <v>2</v>
      </c>
      <c r="K7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40" s="4">
        <f>COUNTIFS(Tabela1[Paciente],Tabela1[[#This Row],[Paciente]],Tabela1[Código_Terapia],Tabela1[[#This Row],[Código_Terapia]])</f>
        <v>2</v>
      </c>
      <c r="M740" s="4">
        <f>Tabela1[[#This Row],[Sessões Autrizadas]]-Tabela1[[#This Row],[Solicitado]]</f>
        <v>-30</v>
      </c>
    </row>
    <row r="741" spans="1:13" hidden="1" x14ac:dyDescent="0.3">
      <c r="A741" s="4">
        <f>INDEX(Tabela2[Id],MATCH(Tabela1[[#This Row],[Carteirinha]],Tabela2[Cart],0))</f>
        <v>2958</v>
      </c>
      <c r="B741" s="5" t="s">
        <v>536</v>
      </c>
      <c r="C741" s="5" t="s">
        <v>537</v>
      </c>
      <c r="D741" s="5">
        <v>57670421</v>
      </c>
      <c r="E741" s="6">
        <v>45604</v>
      </c>
      <c r="F741" s="5">
        <v>945215286</v>
      </c>
      <c r="G741" s="6">
        <v>47284</v>
      </c>
      <c r="H741" s="5">
        <v>50001213</v>
      </c>
      <c r="I741" s="5">
        <v>32</v>
      </c>
      <c r="J741" s="5">
        <v>6</v>
      </c>
      <c r="K7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41" s="4">
        <f>COUNTIFS(Tabela1[Paciente],Tabela1[[#This Row],[Paciente]],Tabela1[Código_Terapia],Tabela1[[#This Row],[Código_Terapia]])</f>
        <v>3</v>
      </c>
      <c r="M741" s="4">
        <f>Tabela1[[#This Row],[Sessões Autrizadas]]-Tabela1[[#This Row],[Solicitado]]</f>
        <v>-26</v>
      </c>
    </row>
    <row r="742" spans="1:13" hidden="1" x14ac:dyDescent="0.3">
      <c r="A742" s="4">
        <f>INDEX(Tabela2[Id],MATCH(Tabela1[[#This Row],[Carteirinha]],Tabela2[Cart],0))</f>
        <v>2958</v>
      </c>
      <c r="B742" s="5" t="s">
        <v>536</v>
      </c>
      <c r="C742" s="5" t="s">
        <v>537</v>
      </c>
      <c r="D742" s="5">
        <v>57670420</v>
      </c>
      <c r="E742" s="6">
        <v>45604</v>
      </c>
      <c r="F742" s="5">
        <v>945215285</v>
      </c>
      <c r="G742" s="6">
        <v>47524</v>
      </c>
      <c r="H742" s="5">
        <v>2250005170</v>
      </c>
      <c r="I742" s="5">
        <v>48</v>
      </c>
      <c r="J742" s="5">
        <v>18</v>
      </c>
      <c r="K7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42" s="4">
        <f>COUNTIFS(Tabela1[Paciente],Tabela1[[#This Row],[Paciente]],Tabela1[Código_Terapia],Tabela1[[#This Row],[Código_Terapia]])</f>
        <v>2</v>
      </c>
      <c r="M742" s="4">
        <f>Tabela1[[#This Row],[Sessões Autrizadas]]-Tabela1[[#This Row],[Solicitado]]</f>
        <v>-30</v>
      </c>
    </row>
    <row r="743" spans="1:13" hidden="1" x14ac:dyDescent="0.3">
      <c r="A743" s="4">
        <f>INDEX(Tabela2[Id],MATCH(Tabela1[[#This Row],[Carteirinha]],Tabela2[Cart],0))</f>
        <v>2958</v>
      </c>
      <c r="B743" s="5" t="s">
        <v>536</v>
      </c>
      <c r="C743" s="5" t="s">
        <v>537</v>
      </c>
      <c r="D743" s="5">
        <v>56627247</v>
      </c>
      <c r="E743" s="6">
        <v>45565</v>
      </c>
      <c r="F743" s="5">
        <v>944252733</v>
      </c>
      <c r="G743" s="6">
        <v>47545</v>
      </c>
      <c r="H743" s="5">
        <v>2250005103</v>
      </c>
      <c r="I743" s="5">
        <v>135</v>
      </c>
      <c r="J743" s="5">
        <v>86</v>
      </c>
      <c r="K7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8.4375</v>
      </c>
      <c r="L743" s="4">
        <f>COUNTIFS(Tabela1[Paciente],Tabela1[[#This Row],[Paciente]],Tabela1[Código_Terapia],Tabela1[[#This Row],[Código_Terapia]])</f>
        <v>3</v>
      </c>
      <c r="M743" s="4">
        <f>Tabela1[[#This Row],[Sessões Autrizadas]]-Tabela1[[#This Row],[Solicitado]]</f>
        <v>-49</v>
      </c>
    </row>
    <row r="744" spans="1:13" hidden="1" x14ac:dyDescent="0.3">
      <c r="A744" s="4">
        <f>INDEX(Tabela2[Id],MATCH(Tabela1[[#This Row],[Carteirinha]],Tabela2[Cart],0))</f>
        <v>2958</v>
      </c>
      <c r="B744" s="5" t="s">
        <v>536</v>
      </c>
      <c r="C744" s="5" t="s">
        <v>537</v>
      </c>
      <c r="D744" s="5">
        <v>56627246</v>
      </c>
      <c r="E744" s="6">
        <v>45565</v>
      </c>
      <c r="F744" s="5">
        <v>944252732</v>
      </c>
      <c r="G744" s="6">
        <v>46285</v>
      </c>
      <c r="H744" s="5">
        <v>50001213</v>
      </c>
      <c r="I744" s="5">
        <v>30</v>
      </c>
      <c r="J744" s="5">
        <v>19</v>
      </c>
      <c r="K7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744" s="4">
        <f>COUNTIFS(Tabela1[Paciente],Tabela1[[#This Row],[Paciente]],Tabela1[Código_Terapia],Tabela1[[#This Row],[Código_Terapia]])</f>
        <v>3</v>
      </c>
      <c r="M744" s="4">
        <f>Tabela1[[#This Row],[Sessões Autrizadas]]-Tabela1[[#This Row],[Solicitado]]</f>
        <v>-11</v>
      </c>
    </row>
    <row r="745" spans="1:13" hidden="1" x14ac:dyDescent="0.3">
      <c r="A745" s="4">
        <f>INDEX(Tabela2[Id],MATCH(Tabela1[[#This Row],[Carteirinha]],Tabela2[Cart],0))</f>
        <v>2112</v>
      </c>
      <c r="B745" s="5" t="s">
        <v>1169</v>
      </c>
      <c r="C745" s="5" t="s">
        <v>1170</v>
      </c>
      <c r="D745" s="5">
        <v>60139069</v>
      </c>
      <c r="E745" s="6">
        <v>45705</v>
      </c>
      <c r="F745" s="5">
        <v>947494539</v>
      </c>
      <c r="G745" s="6">
        <v>46845</v>
      </c>
      <c r="H745" s="5">
        <v>2250005189</v>
      </c>
      <c r="I745" s="5">
        <v>96</v>
      </c>
      <c r="J745" s="5">
        <v>78</v>
      </c>
      <c r="K7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745" s="4">
        <f>COUNTIFS(Tabela1[Paciente],Tabela1[[#This Row],[Paciente]],Tabela1[Código_Terapia],Tabela1[[#This Row],[Código_Terapia]])</f>
        <v>3</v>
      </c>
      <c r="M745" s="4">
        <f>Tabela1[[#This Row],[Sessões Autrizadas]]-Tabela1[[#This Row],[Solicitado]]</f>
        <v>-18</v>
      </c>
    </row>
    <row r="746" spans="1:13" hidden="1" x14ac:dyDescent="0.3">
      <c r="A746" s="4">
        <f>INDEX(Tabela2[Id],MATCH(Tabela1[[#This Row],[Carteirinha]],Tabela2[Cart],0))</f>
        <v>2112</v>
      </c>
      <c r="B746" s="5" t="s">
        <v>1169</v>
      </c>
      <c r="C746" s="5" t="s">
        <v>1170</v>
      </c>
      <c r="D746" s="5">
        <v>60139068</v>
      </c>
      <c r="E746" s="6">
        <v>45705</v>
      </c>
      <c r="F746" s="5">
        <v>947494538</v>
      </c>
      <c r="G746" s="6">
        <v>47025</v>
      </c>
      <c r="H746" s="5">
        <v>2250005103</v>
      </c>
      <c r="I746" s="5">
        <v>128</v>
      </c>
      <c r="J746" s="5">
        <v>104</v>
      </c>
      <c r="K7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746" s="4">
        <f>COUNTIFS(Tabela1[Paciente],Tabela1[[#This Row],[Paciente]],Tabela1[Código_Terapia],Tabela1[[#This Row],[Código_Terapia]])</f>
        <v>4</v>
      </c>
      <c r="M746" s="4">
        <f>Tabela1[[#This Row],[Sessões Autrizadas]]-Tabela1[[#This Row],[Solicitado]]</f>
        <v>-24</v>
      </c>
    </row>
    <row r="747" spans="1:13" hidden="1" x14ac:dyDescent="0.3">
      <c r="A747" s="4">
        <f>INDEX(Tabela2[Id],MATCH(Tabela1[[#This Row],[Carteirinha]],Tabela2[Cart],0))</f>
        <v>2112</v>
      </c>
      <c r="B747" s="5" t="s">
        <v>1169</v>
      </c>
      <c r="C747" s="5" t="s">
        <v>1170</v>
      </c>
      <c r="D747" s="5">
        <v>60139067</v>
      </c>
      <c r="E747" s="6">
        <v>45705</v>
      </c>
      <c r="F747" s="5">
        <v>947494537</v>
      </c>
      <c r="G747" s="6">
        <v>46965</v>
      </c>
      <c r="H747" s="5">
        <v>2250005278</v>
      </c>
      <c r="I747" s="5">
        <v>112</v>
      </c>
      <c r="J747" s="5">
        <v>90</v>
      </c>
      <c r="K7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747" s="4">
        <f>COUNTIFS(Tabela1[Paciente],Tabela1[[#This Row],[Paciente]],Tabela1[Código_Terapia],Tabela1[[#This Row],[Código_Terapia]])</f>
        <v>4</v>
      </c>
      <c r="M747" s="4">
        <f>Tabela1[[#This Row],[Sessões Autrizadas]]-Tabela1[[#This Row],[Solicitado]]</f>
        <v>-22</v>
      </c>
    </row>
    <row r="748" spans="1:13" hidden="1" x14ac:dyDescent="0.3">
      <c r="A748" s="4">
        <f>INDEX(Tabela2[Id],MATCH(Tabela1[[#This Row],[Carteirinha]],Tabela2[Cart],0))</f>
        <v>2112</v>
      </c>
      <c r="B748" s="5" t="s">
        <v>1169</v>
      </c>
      <c r="C748" s="5" t="s">
        <v>1170</v>
      </c>
      <c r="D748" s="5">
        <v>60139066</v>
      </c>
      <c r="E748" s="6">
        <v>45705</v>
      </c>
      <c r="F748" s="5">
        <v>947494536</v>
      </c>
      <c r="G748" s="6">
        <v>46005</v>
      </c>
      <c r="H748" s="5">
        <v>50001213</v>
      </c>
      <c r="I748" s="5">
        <v>16</v>
      </c>
      <c r="J748" s="5">
        <v>12</v>
      </c>
      <c r="K7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48" s="4">
        <f>COUNTIFS(Tabela1[Paciente],Tabela1[[#This Row],[Paciente]],Tabela1[Código_Terapia],Tabela1[[#This Row],[Código_Terapia]])</f>
        <v>4</v>
      </c>
      <c r="M748" s="4">
        <f>Tabela1[[#This Row],[Sessões Autrizadas]]-Tabela1[[#This Row],[Solicitado]]</f>
        <v>-4</v>
      </c>
    </row>
    <row r="749" spans="1:13" hidden="1" x14ac:dyDescent="0.3">
      <c r="A749" s="4">
        <f>INDEX(Tabela2[Id],MATCH(Tabela1[[#This Row],[Carteirinha]],Tabela2[Cart],0))</f>
        <v>2112</v>
      </c>
      <c r="B749" s="5" t="s">
        <v>1169</v>
      </c>
      <c r="C749" s="5" t="s">
        <v>1170</v>
      </c>
      <c r="D749" s="5">
        <v>60139065</v>
      </c>
      <c r="E749" s="6">
        <v>45705</v>
      </c>
      <c r="F749" s="5">
        <v>947494535</v>
      </c>
      <c r="G749" s="6">
        <v>46365</v>
      </c>
      <c r="H749" s="5">
        <v>50000012</v>
      </c>
      <c r="I749" s="5">
        <v>112</v>
      </c>
      <c r="J749" s="5">
        <v>102</v>
      </c>
      <c r="K7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749" s="4">
        <f>COUNTIFS(Tabela1[Paciente],Tabela1[[#This Row],[Paciente]],Tabela1[Código_Terapia],Tabela1[[#This Row],[Código_Terapia]])</f>
        <v>4</v>
      </c>
      <c r="M749" s="4">
        <f>Tabela1[[#This Row],[Sessões Autrizadas]]-Tabela1[[#This Row],[Solicitado]]</f>
        <v>-10</v>
      </c>
    </row>
    <row r="750" spans="1:13" hidden="1" x14ac:dyDescent="0.3">
      <c r="A750" s="4">
        <f>INDEX(Tabela2[Id],MATCH(Tabela1[[#This Row],[Carteirinha]],Tabela2[Cart],0))</f>
        <v>2112</v>
      </c>
      <c r="B750" s="5" t="s">
        <v>1169</v>
      </c>
      <c r="C750" s="5" t="s">
        <v>1170</v>
      </c>
      <c r="D750" s="5">
        <v>60139064</v>
      </c>
      <c r="E750" s="6">
        <v>45705</v>
      </c>
      <c r="F750" s="5">
        <v>947494534</v>
      </c>
      <c r="G750" s="6">
        <v>46005</v>
      </c>
      <c r="H750" s="5">
        <v>2250005170</v>
      </c>
      <c r="I750" s="5">
        <v>80</v>
      </c>
      <c r="J750" s="5">
        <v>72</v>
      </c>
      <c r="K7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50" s="4">
        <f>COUNTIFS(Tabela1[Paciente],Tabela1[[#This Row],[Paciente]],Tabela1[Código_Terapia],Tabela1[[#This Row],[Código_Terapia]])</f>
        <v>2</v>
      </c>
      <c r="M750" s="4">
        <f>Tabela1[[#This Row],[Sessões Autrizadas]]-Tabela1[[#This Row],[Solicitado]]</f>
        <v>-8</v>
      </c>
    </row>
    <row r="751" spans="1:13" hidden="1" x14ac:dyDescent="0.3">
      <c r="A751" s="4">
        <f>INDEX(Tabela2[Id],MATCH(Tabela1[[#This Row],[Carteirinha]],Tabela2[Cart],0))</f>
        <v>2112</v>
      </c>
      <c r="B751" s="5" t="s">
        <v>1169</v>
      </c>
      <c r="C751" s="5" t="s">
        <v>1170</v>
      </c>
      <c r="D751" s="5">
        <v>59133072</v>
      </c>
      <c r="E751" s="6">
        <v>45670</v>
      </c>
      <c r="F751" s="5">
        <v>946562040</v>
      </c>
      <c r="G751" s="6">
        <v>46690</v>
      </c>
      <c r="H751" s="5">
        <v>2250005189</v>
      </c>
      <c r="I751" s="5">
        <v>64</v>
      </c>
      <c r="J751" s="5">
        <v>46</v>
      </c>
      <c r="K7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51" s="4">
        <f>COUNTIFS(Tabela1[Paciente],Tabela1[[#This Row],[Paciente]],Tabela1[Código_Terapia],Tabela1[[#This Row],[Código_Terapia]])</f>
        <v>3</v>
      </c>
      <c r="M751" s="4">
        <f>Tabela1[[#This Row],[Sessões Autrizadas]]-Tabela1[[#This Row],[Solicitado]]</f>
        <v>-18</v>
      </c>
    </row>
    <row r="752" spans="1:13" hidden="1" x14ac:dyDescent="0.3">
      <c r="A752" s="4">
        <f>INDEX(Tabela2[Id],MATCH(Tabela1[[#This Row],[Carteirinha]],Tabela2[Cart],0))</f>
        <v>2112</v>
      </c>
      <c r="B752" s="5" t="s">
        <v>1169</v>
      </c>
      <c r="C752" s="5" t="s">
        <v>1170</v>
      </c>
      <c r="D752" s="5">
        <v>59133071</v>
      </c>
      <c r="E752" s="6">
        <v>45670</v>
      </c>
      <c r="F752" s="5">
        <v>946562039</v>
      </c>
      <c r="G752" s="6">
        <v>46570</v>
      </c>
      <c r="H752" s="5">
        <v>2250005103</v>
      </c>
      <c r="I752" s="5">
        <v>64</v>
      </c>
      <c r="J752" s="5">
        <v>47</v>
      </c>
      <c r="K7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52" s="4">
        <f>COUNTIFS(Tabela1[Paciente],Tabela1[[#This Row],[Paciente]],Tabela1[Código_Terapia],Tabela1[[#This Row],[Código_Terapia]])</f>
        <v>4</v>
      </c>
      <c r="M752" s="4">
        <f>Tabela1[[#This Row],[Sessões Autrizadas]]-Tabela1[[#This Row],[Solicitado]]</f>
        <v>-17</v>
      </c>
    </row>
    <row r="753" spans="1:13" hidden="1" x14ac:dyDescent="0.3">
      <c r="A753" s="4">
        <f>INDEX(Tabela2[Id],MATCH(Tabela1[[#This Row],[Carteirinha]],Tabela2[Cart],0))</f>
        <v>2112</v>
      </c>
      <c r="B753" s="5" t="s">
        <v>1169</v>
      </c>
      <c r="C753" s="5" t="s">
        <v>1170</v>
      </c>
      <c r="D753" s="5">
        <v>59133070</v>
      </c>
      <c r="E753" s="6">
        <v>45670</v>
      </c>
      <c r="F753" s="5">
        <v>946562038</v>
      </c>
      <c r="G753" s="6">
        <v>46630</v>
      </c>
      <c r="H753" s="5">
        <v>2250005278</v>
      </c>
      <c r="I753" s="5">
        <v>48</v>
      </c>
      <c r="J753" s="5">
        <v>35</v>
      </c>
      <c r="K7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53" s="4">
        <f>COUNTIFS(Tabela1[Paciente],Tabela1[[#This Row],[Paciente]],Tabela1[Código_Terapia],Tabela1[[#This Row],[Código_Terapia]])</f>
        <v>4</v>
      </c>
      <c r="M753" s="4">
        <f>Tabela1[[#This Row],[Sessões Autrizadas]]-Tabela1[[#This Row],[Solicitado]]</f>
        <v>-13</v>
      </c>
    </row>
    <row r="754" spans="1:13" hidden="1" x14ac:dyDescent="0.3">
      <c r="A754" s="4">
        <f>INDEX(Tabela2[Id],MATCH(Tabela1[[#This Row],[Carteirinha]],Tabela2[Cart],0))</f>
        <v>2112</v>
      </c>
      <c r="B754" s="5" t="s">
        <v>1169</v>
      </c>
      <c r="C754" s="5" t="s">
        <v>1170</v>
      </c>
      <c r="D754" s="5">
        <v>59133069</v>
      </c>
      <c r="E754" s="6">
        <v>45670</v>
      </c>
      <c r="F754" s="5">
        <v>946562037</v>
      </c>
      <c r="G754" s="6">
        <v>46570</v>
      </c>
      <c r="H754" s="5">
        <v>50001213</v>
      </c>
      <c r="I754" s="5">
        <v>32</v>
      </c>
      <c r="J754" s="5">
        <v>18</v>
      </c>
      <c r="K7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54" s="4">
        <f>COUNTIFS(Tabela1[Paciente],Tabela1[[#This Row],[Paciente]],Tabela1[Código_Terapia],Tabela1[[#This Row],[Código_Terapia]])</f>
        <v>4</v>
      </c>
      <c r="M754" s="4">
        <f>Tabela1[[#This Row],[Sessões Autrizadas]]-Tabela1[[#This Row],[Solicitado]]</f>
        <v>-14</v>
      </c>
    </row>
    <row r="755" spans="1:13" hidden="1" x14ac:dyDescent="0.3">
      <c r="A755" s="4">
        <f>INDEX(Tabela2[Id],MATCH(Tabela1[[#This Row],[Carteirinha]],Tabela2[Cart],0))</f>
        <v>2112</v>
      </c>
      <c r="B755" s="5" t="s">
        <v>1169</v>
      </c>
      <c r="C755" s="5" t="s">
        <v>1170</v>
      </c>
      <c r="D755" s="5">
        <v>59133068</v>
      </c>
      <c r="E755" s="6">
        <v>45670</v>
      </c>
      <c r="F755" s="5">
        <v>946562036</v>
      </c>
      <c r="G755" s="6">
        <v>46210</v>
      </c>
      <c r="H755" s="5">
        <v>50000012</v>
      </c>
      <c r="I755" s="5">
        <v>32</v>
      </c>
      <c r="J755" s="5">
        <v>23</v>
      </c>
      <c r="K7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55" s="4">
        <f>COUNTIFS(Tabela1[Paciente],Tabela1[[#This Row],[Paciente]],Tabela1[Código_Terapia],Tabela1[[#This Row],[Código_Terapia]])</f>
        <v>4</v>
      </c>
      <c r="M755" s="4">
        <f>Tabela1[[#This Row],[Sessões Autrizadas]]-Tabela1[[#This Row],[Solicitado]]</f>
        <v>-9</v>
      </c>
    </row>
    <row r="756" spans="1:13" hidden="1" x14ac:dyDescent="0.3">
      <c r="A756" s="4">
        <f>INDEX(Tabela2[Id],MATCH(Tabela1[[#This Row],[Carteirinha]],Tabela2[Cart],0))</f>
        <v>2112</v>
      </c>
      <c r="B756" s="5" t="s">
        <v>1169</v>
      </c>
      <c r="C756" s="5" t="s">
        <v>1170</v>
      </c>
      <c r="D756" s="5">
        <v>57631825</v>
      </c>
      <c r="E756" s="6">
        <v>45617</v>
      </c>
      <c r="F756" s="5">
        <v>945179613</v>
      </c>
      <c r="G756" s="6">
        <v>46157</v>
      </c>
      <c r="H756" s="5">
        <v>2250005189</v>
      </c>
      <c r="I756" s="5">
        <v>96</v>
      </c>
      <c r="J756" s="5">
        <v>20</v>
      </c>
      <c r="K7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756" s="4">
        <f>COUNTIFS(Tabela1[Paciente],Tabela1[[#This Row],[Paciente]],Tabela1[Código_Terapia],Tabela1[[#This Row],[Código_Terapia]])</f>
        <v>3</v>
      </c>
      <c r="M756" s="4">
        <f>Tabela1[[#This Row],[Sessões Autrizadas]]-Tabela1[[#This Row],[Solicitado]]</f>
        <v>-76</v>
      </c>
    </row>
    <row r="757" spans="1:13" hidden="1" x14ac:dyDescent="0.3">
      <c r="A757" s="4">
        <f>INDEX(Tabela2[Id],MATCH(Tabela1[[#This Row],[Carteirinha]],Tabela2[Cart],0))</f>
        <v>2112</v>
      </c>
      <c r="B757" s="5" t="s">
        <v>1169</v>
      </c>
      <c r="C757" s="5" t="s">
        <v>1170</v>
      </c>
      <c r="D757" s="5">
        <v>57631824</v>
      </c>
      <c r="E757" s="6">
        <v>45617</v>
      </c>
      <c r="F757" s="5">
        <v>945179612</v>
      </c>
      <c r="G757" s="6">
        <v>46757</v>
      </c>
      <c r="H757" s="5">
        <v>2250005103</v>
      </c>
      <c r="I757" s="5">
        <v>128</v>
      </c>
      <c r="J757" s="5">
        <v>37</v>
      </c>
      <c r="K7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757" s="4">
        <f>COUNTIFS(Tabela1[Paciente],Tabela1[[#This Row],[Paciente]],Tabela1[Código_Terapia],Tabela1[[#This Row],[Código_Terapia]])</f>
        <v>4</v>
      </c>
      <c r="M757" s="4">
        <f>Tabela1[[#This Row],[Sessões Autrizadas]]-Tabela1[[#This Row],[Solicitado]]</f>
        <v>-91</v>
      </c>
    </row>
    <row r="758" spans="1:13" hidden="1" x14ac:dyDescent="0.3">
      <c r="A758" s="4">
        <f>INDEX(Tabela2[Id],MATCH(Tabela1[[#This Row],[Carteirinha]],Tabela2[Cart],0))</f>
        <v>2112</v>
      </c>
      <c r="B758" s="5" t="s">
        <v>1169</v>
      </c>
      <c r="C758" s="5" t="s">
        <v>1170</v>
      </c>
      <c r="D758" s="5">
        <v>57631823</v>
      </c>
      <c r="E758" s="6">
        <v>45617</v>
      </c>
      <c r="F758" s="5">
        <v>945179611</v>
      </c>
      <c r="G758" s="6">
        <v>47297</v>
      </c>
      <c r="H758" s="5">
        <v>2250005278</v>
      </c>
      <c r="I758" s="5">
        <v>112</v>
      </c>
      <c r="J758" s="5">
        <v>18</v>
      </c>
      <c r="K7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758" s="4">
        <f>COUNTIFS(Tabela1[Paciente],Tabela1[[#This Row],[Paciente]],Tabela1[Código_Terapia],Tabela1[[#This Row],[Código_Terapia]])</f>
        <v>4</v>
      </c>
      <c r="M758" s="4">
        <f>Tabela1[[#This Row],[Sessões Autrizadas]]-Tabela1[[#This Row],[Solicitado]]</f>
        <v>-94</v>
      </c>
    </row>
    <row r="759" spans="1:13" hidden="1" x14ac:dyDescent="0.3">
      <c r="A759" s="4">
        <f>INDEX(Tabela2[Id],MATCH(Tabela1[[#This Row],[Carteirinha]],Tabela2[Cart],0))</f>
        <v>2112</v>
      </c>
      <c r="B759" s="5" t="s">
        <v>1169</v>
      </c>
      <c r="C759" s="5" t="s">
        <v>1170</v>
      </c>
      <c r="D759" s="5">
        <v>57631822</v>
      </c>
      <c r="E759" s="6">
        <v>45617</v>
      </c>
      <c r="F759" s="5">
        <v>945179610</v>
      </c>
      <c r="G759" s="6">
        <v>45797</v>
      </c>
      <c r="H759" s="5">
        <v>50001213</v>
      </c>
      <c r="I759" s="5">
        <v>16</v>
      </c>
      <c r="J759" s="5">
        <v>14</v>
      </c>
      <c r="K7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59" s="4">
        <f>COUNTIFS(Tabela1[Paciente],Tabela1[[#This Row],[Paciente]],Tabela1[Código_Terapia],Tabela1[[#This Row],[Código_Terapia]])</f>
        <v>4</v>
      </c>
      <c r="M759" s="4">
        <f>Tabela1[[#This Row],[Sessões Autrizadas]]-Tabela1[[#This Row],[Solicitado]]</f>
        <v>-2</v>
      </c>
    </row>
    <row r="760" spans="1:13" hidden="1" x14ac:dyDescent="0.3">
      <c r="A760" s="4">
        <f>INDEX(Tabela2[Id],MATCH(Tabela1[[#This Row],[Carteirinha]],Tabela2[Cart],0))</f>
        <v>2112</v>
      </c>
      <c r="B760" s="5" t="s">
        <v>1169</v>
      </c>
      <c r="C760" s="5" t="s">
        <v>1170</v>
      </c>
      <c r="D760" s="5">
        <v>57631821</v>
      </c>
      <c r="E760" s="6">
        <v>45617</v>
      </c>
      <c r="F760" s="5">
        <v>945179609</v>
      </c>
      <c r="G760" s="6">
        <v>45977</v>
      </c>
      <c r="H760" s="5">
        <v>50000012</v>
      </c>
      <c r="I760" s="5">
        <v>112</v>
      </c>
      <c r="J760" s="5">
        <v>11</v>
      </c>
      <c r="K7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760" s="4">
        <f>COUNTIFS(Tabela1[Paciente],Tabela1[[#This Row],[Paciente]],Tabela1[Código_Terapia],Tabela1[[#This Row],[Código_Terapia]])</f>
        <v>4</v>
      </c>
      <c r="M760" s="4">
        <f>Tabela1[[#This Row],[Sessões Autrizadas]]-Tabela1[[#This Row],[Solicitado]]</f>
        <v>-101</v>
      </c>
    </row>
    <row r="761" spans="1:13" hidden="1" x14ac:dyDescent="0.3">
      <c r="A761" s="4">
        <f>INDEX(Tabela2[Id],MATCH(Tabela1[[#This Row],[Carteirinha]],Tabela2[Cart],0))</f>
        <v>2112</v>
      </c>
      <c r="B761" s="5" t="s">
        <v>1169</v>
      </c>
      <c r="C761" s="5" t="s">
        <v>1170</v>
      </c>
      <c r="D761" s="5">
        <v>57631820</v>
      </c>
      <c r="E761" s="6">
        <v>45617</v>
      </c>
      <c r="F761" s="5">
        <v>945179608</v>
      </c>
      <c r="G761" s="6">
        <v>46517</v>
      </c>
      <c r="H761" s="5">
        <v>2250005170</v>
      </c>
      <c r="I761" s="5">
        <v>80</v>
      </c>
      <c r="J761" s="5">
        <v>12</v>
      </c>
      <c r="K7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61" s="4">
        <f>COUNTIFS(Tabela1[Paciente],Tabela1[[#This Row],[Paciente]],Tabela1[Código_Terapia],Tabela1[[#This Row],[Código_Terapia]])</f>
        <v>2</v>
      </c>
      <c r="M761" s="4">
        <f>Tabela1[[#This Row],[Sessões Autrizadas]]-Tabela1[[#This Row],[Solicitado]]</f>
        <v>-68</v>
      </c>
    </row>
    <row r="762" spans="1:13" hidden="1" x14ac:dyDescent="0.3">
      <c r="A762" s="4">
        <f>INDEX(Tabela2[Id],MATCH(Tabela1[[#This Row],[Carteirinha]],Tabela2[Cart],0))</f>
        <v>2112</v>
      </c>
      <c r="B762" s="5" t="s">
        <v>1169</v>
      </c>
      <c r="C762" s="5" t="s">
        <v>1170</v>
      </c>
      <c r="D762" s="5">
        <v>57501789</v>
      </c>
      <c r="E762" s="6">
        <v>45602</v>
      </c>
      <c r="F762" s="5">
        <v>945061860</v>
      </c>
      <c r="G762" s="6">
        <v>46682</v>
      </c>
      <c r="H762" s="5">
        <v>2250005103</v>
      </c>
      <c r="I762" s="5">
        <v>32</v>
      </c>
      <c r="J762" s="5">
        <v>102</v>
      </c>
      <c r="K7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62" s="4">
        <f>COUNTIFS(Tabela1[Paciente],Tabela1[[#This Row],[Paciente]],Tabela1[Código_Terapia],Tabela1[[#This Row],[Código_Terapia]])</f>
        <v>4</v>
      </c>
      <c r="M762" s="4">
        <f>Tabela1[[#This Row],[Sessões Autrizadas]]-Tabela1[[#This Row],[Solicitado]]</f>
        <v>70</v>
      </c>
    </row>
    <row r="763" spans="1:13" hidden="1" x14ac:dyDescent="0.3">
      <c r="A763" s="4">
        <f>INDEX(Tabela2[Id],MATCH(Tabela1[[#This Row],[Carteirinha]],Tabela2[Cart],0))</f>
        <v>2112</v>
      </c>
      <c r="B763" s="5" t="s">
        <v>1169</v>
      </c>
      <c r="C763" s="5" t="s">
        <v>1170</v>
      </c>
      <c r="D763" s="5">
        <v>57501786</v>
      </c>
      <c r="E763" s="6">
        <v>45597</v>
      </c>
      <c r="F763" s="5">
        <v>945061859</v>
      </c>
      <c r="G763" s="6">
        <v>46497</v>
      </c>
      <c r="H763" s="5">
        <v>50000012</v>
      </c>
      <c r="I763" s="5">
        <v>32</v>
      </c>
      <c r="J763" s="5">
        <v>18</v>
      </c>
      <c r="K7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63" s="4">
        <f>COUNTIFS(Tabela1[Paciente],Tabela1[[#This Row],[Paciente]],Tabela1[Código_Terapia],Tabela1[[#This Row],[Código_Terapia]])</f>
        <v>4</v>
      </c>
      <c r="M763" s="4">
        <f>Tabela1[[#This Row],[Sessões Autrizadas]]-Tabela1[[#This Row],[Solicitado]]</f>
        <v>-14</v>
      </c>
    </row>
    <row r="764" spans="1:13" hidden="1" x14ac:dyDescent="0.3">
      <c r="A764" s="4">
        <f>INDEX(Tabela2[Id],MATCH(Tabela1[[#This Row],[Carteirinha]],Tabela2[Cart],0))</f>
        <v>2112</v>
      </c>
      <c r="B764" s="5" t="s">
        <v>1169</v>
      </c>
      <c r="C764" s="5" t="s">
        <v>1170</v>
      </c>
      <c r="D764" s="5">
        <v>57408981</v>
      </c>
      <c r="E764" s="6">
        <v>45597</v>
      </c>
      <c r="F764" s="5">
        <v>944976669</v>
      </c>
      <c r="G764" s="6">
        <v>46437</v>
      </c>
      <c r="H764" s="5">
        <v>50001213</v>
      </c>
      <c r="I764" s="5">
        <v>32</v>
      </c>
      <c r="J764" s="5">
        <v>18</v>
      </c>
      <c r="K7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64" s="4">
        <f>COUNTIFS(Tabela1[Paciente],Tabela1[[#This Row],[Paciente]],Tabela1[Código_Terapia],Tabela1[[#This Row],[Código_Terapia]])</f>
        <v>4</v>
      </c>
      <c r="M764" s="4">
        <f>Tabela1[[#This Row],[Sessões Autrizadas]]-Tabela1[[#This Row],[Solicitado]]</f>
        <v>-14</v>
      </c>
    </row>
    <row r="765" spans="1:13" hidden="1" x14ac:dyDescent="0.3">
      <c r="A765" s="4">
        <f>INDEX(Tabela2[Id],MATCH(Tabela1[[#This Row],[Carteirinha]],Tabela2[Cart],0))</f>
        <v>2112</v>
      </c>
      <c r="B765" s="5" t="s">
        <v>1169</v>
      </c>
      <c r="C765" s="5" t="s">
        <v>1170</v>
      </c>
      <c r="D765" s="5">
        <v>56662810</v>
      </c>
      <c r="E765" s="6">
        <v>45565</v>
      </c>
      <c r="F765" s="5">
        <v>944285489</v>
      </c>
      <c r="G765" s="6">
        <v>47905</v>
      </c>
      <c r="H765" s="5">
        <v>2250005278</v>
      </c>
      <c r="I765" s="5">
        <v>105</v>
      </c>
      <c r="J765" s="5">
        <v>63</v>
      </c>
      <c r="K7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6.5625</v>
      </c>
      <c r="L765" s="4">
        <f>COUNTIFS(Tabela1[Paciente],Tabela1[[#This Row],[Paciente]],Tabela1[Código_Terapia],Tabela1[[#This Row],[Código_Terapia]])</f>
        <v>4</v>
      </c>
      <c r="M765" s="4">
        <f>Tabela1[[#This Row],[Sessões Autrizadas]]-Tabela1[[#This Row],[Solicitado]]</f>
        <v>-42</v>
      </c>
    </row>
    <row r="766" spans="1:13" hidden="1" x14ac:dyDescent="0.3">
      <c r="A766" s="4">
        <f>INDEX(Tabela2[Id],MATCH(Tabela1[[#This Row],[Carteirinha]],Tabela2[Cart],0))</f>
        <v>1282</v>
      </c>
      <c r="B766" s="5" t="s">
        <v>507</v>
      </c>
      <c r="C766" s="5" t="s">
        <v>508</v>
      </c>
      <c r="D766" s="5">
        <v>59512832</v>
      </c>
      <c r="E766" s="6">
        <v>45684</v>
      </c>
      <c r="F766" s="5">
        <v>946914172</v>
      </c>
      <c r="G766" s="6">
        <v>46404</v>
      </c>
      <c r="H766" s="5">
        <v>2250005189</v>
      </c>
      <c r="I766" s="5">
        <v>32</v>
      </c>
      <c r="J766" s="5">
        <v>21</v>
      </c>
      <c r="K7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66" s="4">
        <f>COUNTIFS(Tabela1[Paciente],Tabela1[[#This Row],[Paciente]],Tabela1[Código_Terapia],Tabela1[[#This Row],[Código_Terapia]])</f>
        <v>2</v>
      </c>
      <c r="M766" s="4">
        <f>Tabela1[[#This Row],[Sessões Autrizadas]]-Tabela1[[#This Row],[Solicitado]]</f>
        <v>-11</v>
      </c>
    </row>
    <row r="767" spans="1:13" hidden="1" x14ac:dyDescent="0.3">
      <c r="A767" s="4">
        <f>INDEX(Tabela2[Id],MATCH(Tabela1[[#This Row],[Carteirinha]],Tabela2[Cart],0))</f>
        <v>1282</v>
      </c>
      <c r="B767" s="5" t="s">
        <v>507</v>
      </c>
      <c r="C767" s="5" t="s">
        <v>508</v>
      </c>
      <c r="D767" s="5">
        <v>59512831</v>
      </c>
      <c r="E767" s="6">
        <v>45684</v>
      </c>
      <c r="F767" s="5">
        <v>946914171</v>
      </c>
      <c r="G767" s="6">
        <v>47904</v>
      </c>
      <c r="H767" s="5">
        <v>2250005103</v>
      </c>
      <c r="I767" s="5">
        <v>96</v>
      </c>
      <c r="J767" s="5">
        <v>46</v>
      </c>
      <c r="K7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767" s="4">
        <f>COUNTIFS(Tabela1[Paciente],Tabela1[[#This Row],[Paciente]],Tabela1[Código_Terapia],Tabela1[[#This Row],[Código_Terapia]])</f>
        <v>2</v>
      </c>
      <c r="M767" s="4">
        <f>Tabela1[[#This Row],[Sessões Autrizadas]]-Tabela1[[#This Row],[Solicitado]]</f>
        <v>-50</v>
      </c>
    </row>
    <row r="768" spans="1:13" hidden="1" x14ac:dyDescent="0.3">
      <c r="A768" s="4">
        <f>INDEX(Tabela2[Id],MATCH(Tabela1[[#This Row],[Carteirinha]],Tabela2[Cart],0))</f>
        <v>1282</v>
      </c>
      <c r="B768" s="5" t="s">
        <v>507</v>
      </c>
      <c r="C768" s="5" t="s">
        <v>508</v>
      </c>
      <c r="D768" s="5">
        <v>59512830</v>
      </c>
      <c r="E768" s="6">
        <v>45684</v>
      </c>
      <c r="F768" s="5">
        <v>946914170</v>
      </c>
      <c r="G768" s="6">
        <v>46284</v>
      </c>
      <c r="H768" s="5">
        <v>2250005170</v>
      </c>
      <c r="I768" s="5">
        <v>16</v>
      </c>
      <c r="J768" s="5">
        <v>7</v>
      </c>
      <c r="K7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68" s="4">
        <f>COUNTIFS(Tabela1[Paciente],Tabela1[[#This Row],[Paciente]],Tabela1[Código_Terapia],Tabela1[[#This Row],[Código_Terapia]])</f>
        <v>2</v>
      </c>
      <c r="M768" s="4">
        <f>Tabela1[[#This Row],[Sessões Autrizadas]]-Tabela1[[#This Row],[Solicitado]]</f>
        <v>-9</v>
      </c>
    </row>
    <row r="769" spans="1:13" hidden="1" x14ac:dyDescent="0.3">
      <c r="A769" s="4">
        <f>INDEX(Tabela2[Id],MATCH(Tabela1[[#This Row],[Carteirinha]],Tabela2[Cart],0))</f>
        <v>1282</v>
      </c>
      <c r="B769" s="5" t="s">
        <v>507</v>
      </c>
      <c r="C769" s="5" t="s">
        <v>508</v>
      </c>
      <c r="D769" s="5">
        <v>58111641</v>
      </c>
      <c r="E769" s="6">
        <v>45622</v>
      </c>
      <c r="F769" s="5">
        <v>945621738</v>
      </c>
      <c r="G769" s="6">
        <v>46282</v>
      </c>
      <c r="H769" s="5">
        <v>2250005189</v>
      </c>
      <c r="I769" s="5">
        <v>32</v>
      </c>
      <c r="J769" s="5">
        <v>22</v>
      </c>
      <c r="K7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69" s="4">
        <f>COUNTIFS(Tabela1[Paciente],Tabela1[[#This Row],[Paciente]],Tabela1[Código_Terapia],Tabela1[[#This Row],[Código_Terapia]])</f>
        <v>2</v>
      </c>
      <c r="M769" s="4">
        <f>Tabela1[[#This Row],[Sessões Autrizadas]]-Tabela1[[#This Row],[Solicitado]]</f>
        <v>-10</v>
      </c>
    </row>
    <row r="770" spans="1:13" hidden="1" x14ac:dyDescent="0.3">
      <c r="A770" s="4">
        <f>INDEX(Tabela2[Id],MATCH(Tabela1[[#This Row],[Carteirinha]],Tabela2[Cart],0))</f>
        <v>1282</v>
      </c>
      <c r="B770" s="5" t="s">
        <v>507</v>
      </c>
      <c r="C770" s="5" t="s">
        <v>508</v>
      </c>
      <c r="D770" s="5">
        <v>58111640</v>
      </c>
      <c r="E770" s="6">
        <v>45622</v>
      </c>
      <c r="F770" s="5">
        <v>945621737</v>
      </c>
      <c r="G770" s="6">
        <v>47362</v>
      </c>
      <c r="H770" s="5">
        <v>2250005103</v>
      </c>
      <c r="I770" s="5">
        <v>96</v>
      </c>
      <c r="J770" s="5">
        <v>52</v>
      </c>
      <c r="K7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770" s="4">
        <f>COUNTIFS(Tabela1[Paciente],Tabela1[[#This Row],[Paciente]],Tabela1[Código_Terapia],Tabela1[[#This Row],[Código_Terapia]])</f>
        <v>2</v>
      </c>
      <c r="M770" s="4">
        <f>Tabela1[[#This Row],[Sessões Autrizadas]]-Tabela1[[#This Row],[Solicitado]]</f>
        <v>-44</v>
      </c>
    </row>
    <row r="771" spans="1:13" hidden="1" x14ac:dyDescent="0.3">
      <c r="A771" s="4">
        <f>INDEX(Tabela2[Id],MATCH(Tabela1[[#This Row],[Carteirinha]],Tabela2[Cart],0))</f>
        <v>1282</v>
      </c>
      <c r="B771" s="5" t="s">
        <v>507</v>
      </c>
      <c r="C771" s="5" t="s">
        <v>508</v>
      </c>
      <c r="D771" s="5">
        <v>58111639</v>
      </c>
      <c r="E771" s="6">
        <v>45622</v>
      </c>
      <c r="F771" s="5">
        <v>945621736</v>
      </c>
      <c r="G771" s="6">
        <v>46102</v>
      </c>
      <c r="H771" s="5">
        <v>50000012</v>
      </c>
      <c r="I771" s="5">
        <v>16</v>
      </c>
      <c r="J771" s="5">
        <v>9</v>
      </c>
      <c r="K7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71" s="4">
        <f>COUNTIFS(Tabela1[Paciente],Tabela1[[#This Row],[Paciente]],Tabela1[Código_Terapia],Tabela1[[#This Row],[Código_Terapia]])</f>
        <v>1</v>
      </c>
      <c r="M771" s="4">
        <f>Tabela1[[#This Row],[Sessões Autrizadas]]-Tabela1[[#This Row],[Solicitado]]</f>
        <v>-7</v>
      </c>
    </row>
    <row r="772" spans="1:13" hidden="1" x14ac:dyDescent="0.3">
      <c r="A772" s="4">
        <f>INDEX(Tabela2[Id],MATCH(Tabela1[[#This Row],[Carteirinha]],Tabela2[Cart],0))</f>
        <v>1282</v>
      </c>
      <c r="B772" s="5" t="s">
        <v>507</v>
      </c>
      <c r="C772" s="5" t="s">
        <v>508</v>
      </c>
      <c r="D772" s="5">
        <v>58111637</v>
      </c>
      <c r="E772" s="6">
        <v>45622</v>
      </c>
      <c r="F772" s="5">
        <v>945621734</v>
      </c>
      <c r="G772" s="6">
        <v>46042</v>
      </c>
      <c r="H772" s="5">
        <v>2250005170</v>
      </c>
      <c r="I772" s="5">
        <v>16</v>
      </c>
      <c r="J772" s="5">
        <v>10</v>
      </c>
      <c r="K7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72" s="4">
        <f>COUNTIFS(Tabela1[Paciente],Tabela1[[#This Row],[Paciente]],Tabela1[Código_Terapia],Tabela1[[#This Row],[Código_Terapia]])</f>
        <v>2</v>
      </c>
      <c r="M772" s="4">
        <f>Tabela1[[#This Row],[Sessões Autrizadas]]-Tabela1[[#This Row],[Solicitado]]</f>
        <v>-6</v>
      </c>
    </row>
    <row r="773" spans="1:13" hidden="1" x14ac:dyDescent="0.3">
      <c r="A773" s="4">
        <f>INDEX(Tabela2[Id],MATCH(Tabela1[[#This Row],[Carteirinha]],Tabela2[Cart],0))</f>
        <v>4288</v>
      </c>
      <c r="B773" s="5" t="s">
        <v>1406</v>
      </c>
      <c r="C773" s="5" t="s">
        <v>1405</v>
      </c>
      <c r="D773" s="5">
        <v>58280033</v>
      </c>
      <c r="E773" s="6">
        <v>45629</v>
      </c>
      <c r="F773" s="5">
        <v>945777690</v>
      </c>
      <c r="G773" s="6">
        <v>46109</v>
      </c>
      <c r="H773" s="5">
        <v>2250005189</v>
      </c>
      <c r="I773" s="5">
        <v>32</v>
      </c>
      <c r="J773" s="5">
        <v>25</v>
      </c>
      <c r="K7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73" s="4">
        <f>COUNTIFS(Tabela1[Paciente],Tabela1[[#This Row],[Paciente]],Tabela1[Código_Terapia],Tabela1[[#This Row],[Código_Terapia]])</f>
        <v>3</v>
      </c>
      <c r="M773" s="4">
        <f>Tabela1[[#This Row],[Sessões Autrizadas]]-Tabela1[[#This Row],[Solicitado]]</f>
        <v>-7</v>
      </c>
    </row>
    <row r="774" spans="1:13" hidden="1" x14ac:dyDescent="0.3">
      <c r="A774" s="4">
        <f>INDEX(Tabela2[Id],MATCH(Tabela1[[#This Row],[Carteirinha]],Tabela2[Cart],0))</f>
        <v>4288</v>
      </c>
      <c r="B774" s="5" t="s">
        <v>1406</v>
      </c>
      <c r="C774" s="5" t="s">
        <v>1405</v>
      </c>
      <c r="D774" s="5">
        <v>58280032</v>
      </c>
      <c r="E774" s="6">
        <v>45629</v>
      </c>
      <c r="F774" s="5">
        <v>945777689</v>
      </c>
      <c r="G774" s="6">
        <v>46829</v>
      </c>
      <c r="H774" s="5">
        <v>2250005103</v>
      </c>
      <c r="I774" s="5">
        <v>64</v>
      </c>
      <c r="J774" s="5">
        <v>41</v>
      </c>
      <c r="K7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74" s="4">
        <f>COUNTIFS(Tabela1[Paciente],Tabela1[[#This Row],[Paciente]],Tabela1[Código_Terapia],Tabela1[[#This Row],[Código_Terapia]])</f>
        <v>1</v>
      </c>
      <c r="M774" s="4">
        <f>Tabela1[[#This Row],[Sessões Autrizadas]]-Tabela1[[#This Row],[Solicitado]]</f>
        <v>-23</v>
      </c>
    </row>
    <row r="775" spans="1:13" hidden="1" x14ac:dyDescent="0.3">
      <c r="A775" s="4">
        <f>INDEX(Tabela2[Id],MATCH(Tabela1[[#This Row],[Carteirinha]],Tabela2[Cart],0))</f>
        <v>4288</v>
      </c>
      <c r="B775" s="5" t="s">
        <v>1406</v>
      </c>
      <c r="C775" s="5" t="s">
        <v>1405</v>
      </c>
      <c r="D775" s="5">
        <v>58280031</v>
      </c>
      <c r="E775" s="6">
        <v>45629</v>
      </c>
      <c r="F775" s="5">
        <v>945777688</v>
      </c>
      <c r="G775" s="6">
        <v>46169</v>
      </c>
      <c r="H775" s="5">
        <v>50001213</v>
      </c>
      <c r="I775" s="5">
        <v>16</v>
      </c>
      <c r="J775" s="5">
        <v>8</v>
      </c>
      <c r="K7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75" s="4">
        <f>COUNTIFS(Tabela1[Paciente],Tabela1[[#This Row],[Paciente]],Tabela1[Código_Terapia],Tabela1[[#This Row],[Código_Terapia]])</f>
        <v>1</v>
      </c>
      <c r="M775" s="4">
        <f>Tabela1[[#This Row],[Sessões Autrizadas]]-Tabela1[[#This Row],[Solicitado]]</f>
        <v>-8</v>
      </c>
    </row>
    <row r="776" spans="1:13" hidden="1" x14ac:dyDescent="0.3">
      <c r="A776" s="4">
        <f>INDEX(Tabela2[Id],MATCH(Tabela1[[#This Row],[Carteirinha]],Tabela2[Cart],0))</f>
        <v>4288</v>
      </c>
      <c r="B776" s="5" t="s">
        <v>1406</v>
      </c>
      <c r="C776" s="5" t="s">
        <v>1405</v>
      </c>
      <c r="D776" s="5">
        <v>57366289</v>
      </c>
      <c r="E776" s="6">
        <v>45594</v>
      </c>
      <c r="F776" s="5">
        <v>944936911</v>
      </c>
      <c r="G776" s="6">
        <v>45954</v>
      </c>
      <c r="H776" s="5">
        <v>2250005189</v>
      </c>
      <c r="I776" s="5">
        <v>32</v>
      </c>
      <c r="J776" s="5">
        <v>27</v>
      </c>
      <c r="K7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76" s="4">
        <f>COUNTIFS(Tabela1[Paciente],Tabela1[[#This Row],[Paciente]],Tabela1[Código_Terapia],Tabela1[[#This Row],[Código_Terapia]])</f>
        <v>3</v>
      </c>
      <c r="M776" s="4">
        <f>Tabela1[[#This Row],[Sessões Autrizadas]]-Tabela1[[#This Row],[Solicitado]]</f>
        <v>-5</v>
      </c>
    </row>
    <row r="777" spans="1:13" hidden="1" x14ac:dyDescent="0.3">
      <c r="A777" s="4">
        <f>INDEX(Tabela2[Id],MATCH(Tabela1[[#This Row],[Carteirinha]],Tabela2[Cart],0))</f>
        <v>1155</v>
      </c>
      <c r="B777" s="5" t="s">
        <v>407</v>
      </c>
      <c r="C777" s="5" t="s">
        <v>408</v>
      </c>
      <c r="D777" s="5">
        <v>61062427</v>
      </c>
      <c r="E777" s="6">
        <v>45743</v>
      </c>
      <c r="F777" s="5">
        <v>948349436</v>
      </c>
      <c r="G777" s="6">
        <v>45803</v>
      </c>
      <c r="H777" s="5">
        <v>2250005189</v>
      </c>
      <c r="I777" s="5">
        <v>48</v>
      </c>
      <c r="J777" s="5">
        <v>48</v>
      </c>
      <c r="K7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77" s="4">
        <f>COUNTIFS(Tabela1[Paciente],Tabela1[[#This Row],[Paciente]],Tabela1[Código_Terapia],Tabela1[[#This Row],[Código_Terapia]])</f>
        <v>2</v>
      </c>
      <c r="M777" s="4">
        <f>Tabela1[[#This Row],[Sessões Autrizadas]]-Tabela1[[#This Row],[Solicitado]]</f>
        <v>0</v>
      </c>
    </row>
    <row r="778" spans="1:13" hidden="1" x14ac:dyDescent="0.3">
      <c r="A778" s="4">
        <f>INDEX(Tabela2[Id],MATCH(Tabela1[[#This Row],[Carteirinha]],Tabela2[Cart],0))</f>
        <v>1155</v>
      </c>
      <c r="B778" s="5" t="s">
        <v>407</v>
      </c>
      <c r="C778" s="5" t="s">
        <v>408</v>
      </c>
      <c r="D778" s="5">
        <v>61062426</v>
      </c>
      <c r="E778" s="6">
        <v>45743</v>
      </c>
      <c r="F778" s="5">
        <v>948349435</v>
      </c>
      <c r="G778" s="6">
        <v>45923</v>
      </c>
      <c r="H778" s="5">
        <v>2250005103</v>
      </c>
      <c r="I778" s="5">
        <v>64</v>
      </c>
      <c r="J778" s="5">
        <v>60</v>
      </c>
      <c r="K7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78" s="4">
        <f>COUNTIFS(Tabela1[Paciente],Tabela1[[#This Row],[Paciente]],Tabela1[Código_Terapia],Tabela1[[#This Row],[Código_Terapia]])</f>
        <v>2</v>
      </c>
      <c r="M778" s="4">
        <f>Tabela1[[#This Row],[Sessões Autrizadas]]-Tabela1[[#This Row],[Solicitado]]</f>
        <v>-4</v>
      </c>
    </row>
    <row r="779" spans="1:13" hidden="1" x14ac:dyDescent="0.3">
      <c r="A779" s="4">
        <f>INDEX(Tabela2[Id],MATCH(Tabela1[[#This Row],[Carteirinha]],Tabela2[Cart],0))</f>
        <v>1155</v>
      </c>
      <c r="B779" s="5" t="s">
        <v>407</v>
      </c>
      <c r="C779" s="5" t="s">
        <v>408</v>
      </c>
      <c r="D779" s="5">
        <v>61062425</v>
      </c>
      <c r="E779" s="6">
        <v>45743</v>
      </c>
      <c r="F779" s="5">
        <v>948349434</v>
      </c>
      <c r="G779" s="6">
        <v>45803</v>
      </c>
      <c r="H779" s="5">
        <v>2250005278</v>
      </c>
      <c r="I779" s="5">
        <v>64</v>
      </c>
      <c r="J779" s="5">
        <v>64</v>
      </c>
      <c r="K7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79" s="4">
        <f>COUNTIFS(Tabela1[Paciente],Tabela1[[#This Row],[Paciente]],Tabela1[Código_Terapia],Tabela1[[#This Row],[Código_Terapia]])</f>
        <v>2</v>
      </c>
      <c r="M779" s="4">
        <f>Tabela1[[#This Row],[Sessões Autrizadas]]-Tabela1[[#This Row],[Solicitado]]</f>
        <v>0</v>
      </c>
    </row>
    <row r="780" spans="1:13" hidden="1" x14ac:dyDescent="0.3">
      <c r="A780" s="4">
        <f>INDEX(Tabela2[Id],MATCH(Tabela1[[#This Row],[Carteirinha]],Tabela2[Cart],0))</f>
        <v>1155</v>
      </c>
      <c r="B780" s="5" t="s">
        <v>407</v>
      </c>
      <c r="C780" s="5" t="s">
        <v>408</v>
      </c>
      <c r="D780" s="5">
        <v>61062424</v>
      </c>
      <c r="E780" s="6">
        <v>45743</v>
      </c>
      <c r="F780" s="5">
        <v>948349433</v>
      </c>
      <c r="G780" s="6">
        <v>45863</v>
      </c>
      <c r="H780" s="5">
        <v>50000012</v>
      </c>
      <c r="I780" s="5">
        <v>16</v>
      </c>
      <c r="J780" s="5">
        <v>15</v>
      </c>
      <c r="K7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80" s="4">
        <f>COUNTIFS(Tabela1[Paciente],Tabela1[[#This Row],[Paciente]],Tabela1[Código_Terapia],Tabela1[[#This Row],[Código_Terapia]])</f>
        <v>3</v>
      </c>
      <c r="M780" s="4">
        <f>Tabela1[[#This Row],[Sessões Autrizadas]]-Tabela1[[#This Row],[Solicitado]]</f>
        <v>-1</v>
      </c>
    </row>
    <row r="781" spans="1:13" hidden="1" x14ac:dyDescent="0.3">
      <c r="A781" s="4">
        <f>INDEX(Tabela2[Id],MATCH(Tabela1[[#This Row],[Carteirinha]],Tabela2[Cart],0))</f>
        <v>1155</v>
      </c>
      <c r="B781" s="5" t="s">
        <v>407</v>
      </c>
      <c r="C781" s="5" t="s">
        <v>408</v>
      </c>
      <c r="D781" s="5">
        <v>61062423</v>
      </c>
      <c r="E781" s="6">
        <v>45743</v>
      </c>
      <c r="F781" s="5">
        <v>948349432</v>
      </c>
      <c r="G781" s="6">
        <v>45863</v>
      </c>
      <c r="H781" s="5">
        <v>50001213</v>
      </c>
      <c r="I781" s="5">
        <v>16</v>
      </c>
      <c r="J781" s="5">
        <v>15</v>
      </c>
      <c r="K7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81" s="4">
        <f>COUNTIFS(Tabela1[Paciente],Tabela1[[#This Row],[Paciente]],Tabela1[Código_Terapia],Tabela1[[#This Row],[Código_Terapia]])</f>
        <v>3</v>
      </c>
      <c r="M781" s="4">
        <f>Tabela1[[#This Row],[Sessões Autrizadas]]-Tabela1[[#This Row],[Solicitado]]</f>
        <v>-1</v>
      </c>
    </row>
    <row r="782" spans="1:13" hidden="1" x14ac:dyDescent="0.3">
      <c r="A782" s="4">
        <f>INDEX(Tabela2[Id],MATCH(Tabela1[[#This Row],[Carteirinha]],Tabela2[Cart],0))</f>
        <v>1155</v>
      </c>
      <c r="B782" s="5" t="s">
        <v>407</v>
      </c>
      <c r="C782" s="5" t="s">
        <v>408</v>
      </c>
      <c r="D782" s="5">
        <v>61062422</v>
      </c>
      <c r="E782" s="6">
        <v>45743</v>
      </c>
      <c r="F782" s="5">
        <v>948349431</v>
      </c>
      <c r="G782" s="6">
        <v>45803</v>
      </c>
      <c r="H782" s="5">
        <v>2250005170</v>
      </c>
      <c r="I782" s="5">
        <v>16</v>
      </c>
      <c r="J782" s="5">
        <v>16</v>
      </c>
      <c r="K7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82" s="4">
        <f>COUNTIFS(Tabela1[Paciente],Tabela1[[#This Row],[Paciente]],Tabela1[Código_Terapia],Tabela1[[#This Row],[Código_Terapia]])</f>
        <v>1</v>
      </c>
      <c r="M782" s="4">
        <f>Tabela1[[#This Row],[Sessões Autrizadas]]-Tabela1[[#This Row],[Solicitado]]</f>
        <v>0</v>
      </c>
    </row>
    <row r="783" spans="1:13" hidden="1" x14ac:dyDescent="0.3">
      <c r="A783" s="4">
        <f>INDEX(Tabela2[Id],MATCH(Tabela1[[#This Row],[Carteirinha]],Tabela2[Cart],0))</f>
        <v>1155</v>
      </c>
      <c r="B783" s="5" t="s">
        <v>407</v>
      </c>
      <c r="C783" s="5" t="s">
        <v>408</v>
      </c>
      <c r="D783" s="5">
        <v>58211334</v>
      </c>
      <c r="E783" s="6">
        <v>45625</v>
      </c>
      <c r="F783" s="5">
        <v>945714130</v>
      </c>
      <c r="G783" s="6">
        <v>46045</v>
      </c>
      <c r="H783" s="5">
        <v>2250005189</v>
      </c>
      <c r="I783" s="5">
        <v>48</v>
      </c>
      <c r="J783" s="5">
        <v>42</v>
      </c>
      <c r="K7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83" s="4">
        <f>COUNTIFS(Tabela1[Paciente],Tabela1[[#This Row],[Paciente]],Tabela1[Código_Terapia],Tabela1[[#This Row],[Código_Terapia]])</f>
        <v>2</v>
      </c>
      <c r="M783" s="4">
        <f>Tabela1[[#This Row],[Sessões Autrizadas]]-Tabela1[[#This Row],[Solicitado]]</f>
        <v>-6</v>
      </c>
    </row>
    <row r="784" spans="1:13" hidden="1" x14ac:dyDescent="0.3">
      <c r="A784" s="4">
        <f>INDEX(Tabela2[Id],MATCH(Tabela1[[#This Row],[Carteirinha]],Tabela2[Cart],0))</f>
        <v>1155</v>
      </c>
      <c r="B784" s="5" t="s">
        <v>407</v>
      </c>
      <c r="C784" s="5" t="s">
        <v>408</v>
      </c>
      <c r="D784" s="5">
        <v>58211333</v>
      </c>
      <c r="E784" s="6">
        <v>45625</v>
      </c>
      <c r="F784" s="5">
        <v>945714129</v>
      </c>
      <c r="G784" s="6">
        <v>46945</v>
      </c>
      <c r="H784" s="5">
        <v>2250005103</v>
      </c>
      <c r="I784" s="5">
        <v>64</v>
      </c>
      <c r="J784" s="5">
        <v>30</v>
      </c>
      <c r="K7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84" s="4">
        <f>COUNTIFS(Tabela1[Paciente],Tabela1[[#This Row],[Paciente]],Tabela1[Código_Terapia],Tabela1[[#This Row],[Código_Terapia]])</f>
        <v>2</v>
      </c>
      <c r="M784" s="4">
        <f>Tabela1[[#This Row],[Sessões Autrizadas]]-Tabela1[[#This Row],[Solicitado]]</f>
        <v>-34</v>
      </c>
    </row>
    <row r="785" spans="1:13" hidden="1" x14ac:dyDescent="0.3">
      <c r="A785" s="4">
        <f>INDEX(Tabela2[Id],MATCH(Tabela1[[#This Row],[Carteirinha]],Tabela2[Cart],0))</f>
        <v>1155</v>
      </c>
      <c r="B785" s="5" t="s">
        <v>407</v>
      </c>
      <c r="C785" s="5" t="s">
        <v>408</v>
      </c>
      <c r="D785" s="5">
        <v>58211332</v>
      </c>
      <c r="E785" s="6">
        <v>45625</v>
      </c>
      <c r="F785" s="5">
        <v>945714128</v>
      </c>
      <c r="G785" s="6">
        <v>46405</v>
      </c>
      <c r="H785" s="5">
        <v>2250005278</v>
      </c>
      <c r="I785" s="5">
        <v>64</v>
      </c>
      <c r="J785" s="5">
        <v>48</v>
      </c>
      <c r="K7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85" s="4">
        <f>COUNTIFS(Tabela1[Paciente],Tabela1[[#This Row],[Paciente]],Tabela1[Código_Terapia],Tabela1[[#This Row],[Código_Terapia]])</f>
        <v>2</v>
      </c>
      <c r="M785" s="4">
        <f>Tabela1[[#This Row],[Sessões Autrizadas]]-Tabela1[[#This Row],[Solicitado]]</f>
        <v>-16</v>
      </c>
    </row>
    <row r="786" spans="1:13" hidden="1" x14ac:dyDescent="0.3">
      <c r="A786" s="4">
        <f>INDEX(Tabela2[Id],MATCH(Tabela1[[#This Row],[Carteirinha]],Tabela2[Cart],0))</f>
        <v>1155</v>
      </c>
      <c r="B786" s="5" t="s">
        <v>407</v>
      </c>
      <c r="C786" s="5" t="s">
        <v>408</v>
      </c>
      <c r="D786" s="5">
        <v>58211331</v>
      </c>
      <c r="E786" s="6">
        <v>45625</v>
      </c>
      <c r="F786" s="5">
        <v>945714127</v>
      </c>
      <c r="G786" s="6">
        <v>45925</v>
      </c>
      <c r="H786" s="5">
        <v>50000012</v>
      </c>
      <c r="I786" s="5">
        <v>16</v>
      </c>
      <c r="J786" s="5">
        <v>12</v>
      </c>
      <c r="K7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86" s="4">
        <f>COUNTIFS(Tabela1[Paciente],Tabela1[[#This Row],[Paciente]],Tabela1[Código_Terapia],Tabela1[[#This Row],[Código_Terapia]])</f>
        <v>3</v>
      </c>
      <c r="M786" s="4">
        <f>Tabela1[[#This Row],[Sessões Autrizadas]]-Tabela1[[#This Row],[Solicitado]]</f>
        <v>-4</v>
      </c>
    </row>
    <row r="787" spans="1:13" hidden="1" x14ac:dyDescent="0.3">
      <c r="A787" s="4">
        <f>INDEX(Tabela2[Id],MATCH(Tabela1[[#This Row],[Carteirinha]],Tabela2[Cart],0))</f>
        <v>1155</v>
      </c>
      <c r="B787" s="5" t="s">
        <v>407</v>
      </c>
      <c r="C787" s="5" t="s">
        <v>408</v>
      </c>
      <c r="D787" s="5">
        <v>58211330</v>
      </c>
      <c r="E787" s="6">
        <v>45625</v>
      </c>
      <c r="F787" s="5">
        <v>945714126</v>
      </c>
      <c r="G787" s="6">
        <v>46225</v>
      </c>
      <c r="H787" s="5">
        <v>50001213</v>
      </c>
      <c r="I787" s="5">
        <v>16</v>
      </c>
      <c r="J787" s="5">
        <v>7</v>
      </c>
      <c r="K7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87" s="4">
        <f>COUNTIFS(Tabela1[Paciente],Tabela1[[#This Row],[Paciente]],Tabela1[Código_Terapia],Tabela1[[#This Row],[Código_Terapia]])</f>
        <v>3</v>
      </c>
      <c r="M787" s="4">
        <f>Tabela1[[#This Row],[Sessões Autrizadas]]-Tabela1[[#This Row],[Solicitado]]</f>
        <v>-9</v>
      </c>
    </row>
    <row r="788" spans="1:13" hidden="1" x14ac:dyDescent="0.3">
      <c r="A788" s="4">
        <f>INDEX(Tabela2[Id],MATCH(Tabela1[[#This Row],[Carteirinha]],Tabela2[Cart],0))</f>
        <v>1155</v>
      </c>
      <c r="B788" s="5" t="s">
        <v>407</v>
      </c>
      <c r="C788" s="5" t="s">
        <v>408</v>
      </c>
      <c r="D788" s="5">
        <v>57056422</v>
      </c>
      <c r="E788" s="6">
        <v>45581</v>
      </c>
      <c r="F788" s="5">
        <v>944650042</v>
      </c>
      <c r="G788" s="6">
        <v>45881</v>
      </c>
      <c r="H788" s="5">
        <v>50000012</v>
      </c>
      <c r="I788" s="5">
        <v>16</v>
      </c>
      <c r="J788" s="5">
        <v>12</v>
      </c>
      <c r="K7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788" s="4">
        <f>COUNTIFS(Tabela1[Paciente],Tabela1[[#This Row],[Paciente]],Tabela1[Código_Terapia],Tabela1[[#This Row],[Código_Terapia]])</f>
        <v>3</v>
      </c>
      <c r="M788" s="4">
        <f>Tabela1[[#This Row],[Sessões Autrizadas]]-Tabela1[[#This Row],[Solicitado]]</f>
        <v>-4</v>
      </c>
    </row>
    <row r="789" spans="1:13" hidden="1" x14ac:dyDescent="0.3">
      <c r="A789" s="4">
        <f>INDEX(Tabela2[Id],MATCH(Tabela1[[#This Row],[Carteirinha]],Tabela2[Cart],0))</f>
        <v>1155</v>
      </c>
      <c r="B789" s="5" t="s">
        <v>407</v>
      </c>
      <c r="C789" s="5" t="s">
        <v>408</v>
      </c>
      <c r="D789" s="5">
        <v>57016015</v>
      </c>
      <c r="E789" s="6">
        <v>45579</v>
      </c>
      <c r="F789" s="5">
        <v>944612436</v>
      </c>
      <c r="G789" s="6">
        <v>46059</v>
      </c>
      <c r="H789" s="5">
        <v>50001213</v>
      </c>
      <c r="I789" s="5">
        <v>20</v>
      </c>
      <c r="J789" s="5">
        <v>13</v>
      </c>
      <c r="K7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789" s="4">
        <f>COUNTIFS(Tabela1[Paciente],Tabela1[[#This Row],[Paciente]],Tabela1[Código_Terapia],Tabela1[[#This Row],[Código_Terapia]])</f>
        <v>3</v>
      </c>
      <c r="M789" s="4">
        <f>Tabela1[[#This Row],[Sessões Autrizadas]]-Tabela1[[#This Row],[Solicitado]]</f>
        <v>-7</v>
      </c>
    </row>
    <row r="790" spans="1:13" hidden="1" x14ac:dyDescent="0.3">
      <c r="A790" s="4">
        <f>INDEX(Tabela2[Id],MATCH(Tabela1[[#This Row],[Carteirinha]],Tabela2[Cart],0))</f>
        <v>3266</v>
      </c>
      <c r="B790" s="5" t="s">
        <v>498</v>
      </c>
      <c r="C790" s="5" t="s">
        <v>499</v>
      </c>
      <c r="D790" s="5">
        <v>58868186</v>
      </c>
      <c r="E790" s="6">
        <v>45659</v>
      </c>
      <c r="F790" s="5">
        <v>946317407</v>
      </c>
      <c r="G790" s="6">
        <v>46259</v>
      </c>
      <c r="H790" s="5">
        <v>2250005278</v>
      </c>
      <c r="I790" s="5">
        <v>32</v>
      </c>
      <c r="J790" s="5">
        <v>23</v>
      </c>
      <c r="K7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90" s="4">
        <f>COUNTIFS(Tabela1[Paciente],Tabela1[[#This Row],[Paciente]],Tabela1[Código_Terapia],Tabela1[[#This Row],[Código_Terapia]])</f>
        <v>1</v>
      </c>
      <c r="M790" s="4">
        <f>Tabela1[[#This Row],[Sessões Autrizadas]]-Tabela1[[#This Row],[Solicitado]]</f>
        <v>-9</v>
      </c>
    </row>
    <row r="791" spans="1:13" hidden="1" x14ac:dyDescent="0.3">
      <c r="A791" s="4">
        <f>INDEX(Tabela2[Id],MATCH(Tabela1[[#This Row],[Carteirinha]],Tabela2[Cart],0))</f>
        <v>3327</v>
      </c>
      <c r="B791" s="5" t="s">
        <v>390</v>
      </c>
      <c r="C791" s="5" t="s">
        <v>391</v>
      </c>
      <c r="D791" s="5">
        <v>59162448</v>
      </c>
      <c r="E791" s="6">
        <v>45671</v>
      </c>
      <c r="F791" s="5">
        <v>946589324</v>
      </c>
      <c r="G791" s="6">
        <v>46811</v>
      </c>
      <c r="H791" s="5">
        <v>2250005103</v>
      </c>
      <c r="I791" s="5">
        <v>80</v>
      </c>
      <c r="J791" s="5">
        <v>58</v>
      </c>
      <c r="K7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91" s="4">
        <f>COUNTIFS(Tabela1[Paciente],Tabela1[[#This Row],[Paciente]],Tabela1[Código_Terapia],Tabela1[[#This Row],[Código_Terapia]])</f>
        <v>2</v>
      </c>
      <c r="M791" s="4">
        <f>Tabela1[[#This Row],[Sessões Autrizadas]]-Tabela1[[#This Row],[Solicitado]]</f>
        <v>-22</v>
      </c>
    </row>
    <row r="792" spans="1:13" hidden="1" x14ac:dyDescent="0.3">
      <c r="A792" s="4">
        <f>INDEX(Tabela2[Id],MATCH(Tabela1[[#This Row],[Carteirinha]],Tabela2[Cart],0))</f>
        <v>3327</v>
      </c>
      <c r="B792" s="5" t="s">
        <v>390</v>
      </c>
      <c r="C792" s="5" t="s">
        <v>391</v>
      </c>
      <c r="D792" s="5">
        <v>59162447</v>
      </c>
      <c r="E792" s="6">
        <v>45671</v>
      </c>
      <c r="F792" s="5">
        <v>946589323</v>
      </c>
      <c r="G792" s="6">
        <v>46451</v>
      </c>
      <c r="H792" s="5">
        <v>2250005278</v>
      </c>
      <c r="I792" s="5">
        <v>48</v>
      </c>
      <c r="J792" s="5">
        <v>28</v>
      </c>
      <c r="K7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92" s="4">
        <f>COUNTIFS(Tabela1[Paciente],Tabela1[[#This Row],[Paciente]],Tabela1[Código_Terapia],Tabela1[[#This Row],[Código_Terapia]])</f>
        <v>2</v>
      </c>
      <c r="M792" s="4">
        <f>Tabela1[[#This Row],[Sessões Autrizadas]]-Tabela1[[#This Row],[Solicitado]]</f>
        <v>-20</v>
      </c>
    </row>
    <row r="793" spans="1:13" hidden="1" x14ac:dyDescent="0.3">
      <c r="A793" s="4">
        <f>INDEX(Tabela2[Id],MATCH(Tabela1[[#This Row],[Carteirinha]],Tabela2[Cart],0))</f>
        <v>3327</v>
      </c>
      <c r="B793" s="5" t="s">
        <v>390</v>
      </c>
      <c r="C793" s="5" t="s">
        <v>391</v>
      </c>
      <c r="D793" s="5">
        <v>59162446</v>
      </c>
      <c r="E793" s="6">
        <v>45671</v>
      </c>
      <c r="F793" s="5">
        <v>946589322</v>
      </c>
      <c r="G793" s="6">
        <v>46811</v>
      </c>
      <c r="H793" s="5">
        <v>50001213</v>
      </c>
      <c r="I793" s="5">
        <v>32</v>
      </c>
      <c r="J793" s="5">
        <v>13</v>
      </c>
      <c r="K7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93" s="4">
        <f>COUNTIFS(Tabela1[Paciente],Tabela1[[#This Row],[Paciente]],Tabela1[Código_Terapia],Tabela1[[#This Row],[Código_Terapia]])</f>
        <v>2</v>
      </c>
      <c r="M793" s="4">
        <f>Tabela1[[#This Row],[Sessões Autrizadas]]-Tabela1[[#This Row],[Solicitado]]</f>
        <v>-19</v>
      </c>
    </row>
    <row r="794" spans="1:13" hidden="1" x14ac:dyDescent="0.3">
      <c r="A794" s="4">
        <f>INDEX(Tabela2[Id],MATCH(Tabela1[[#This Row],[Carteirinha]],Tabela2[Cart],0))</f>
        <v>3327</v>
      </c>
      <c r="B794" s="5" t="s">
        <v>390</v>
      </c>
      <c r="C794" s="5" t="s">
        <v>391</v>
      </c>
      <c r="D794" s="5">
        <v>59162445</v>
      </c>
      <c r="E794" s="6">
        <v>45671</v>
      </c>
      <c r="F794" s="5">
        <v>946589321</v>
      </c>
      <c r="G794" s="6">
        <v>46331</v>
      </c>
      <c r="H794" s="5">
        <v>50000012</v>
      </c>
      <c r="I794" s="5">
        <v>32</v>
      </c>
      <c r="J794" s="5">
        <v>22</v>
      </c>
      <c r="K7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94" s="4">
        <f>COUNTIFS(Tabela1[Paciente],Tabela1[[#This Row],[Paciente]],Tabela1[Código_Terapia],Tabela1[[#This Row],[Código_Terapia]])</f>
        <v>1</v>
      </c>
      <c r="M794" s="4">
        <f>Tabela1[[#This Row],[Sessões Autrizadas]]-Tabela1[[#This Row],[Solicitado]]</f>
        <v>-10</v>
      </c>
    </row>
    <row r="795" spans="1:13" hidden="1" x14ac:dyDescent="0.3">
      <c r="A795" s="4">
        <f>INDEX(Tabela2[Id],MATCH(Tabela1[[#This Row],[Carteirinha]],Tabela2[Cart],0))</f>
        <v>3327</v>
      </c>
      <c r="B795" s="5" t="s">
        <v>390</v>
      </c>
      <c r="C795" s="5" t="s">
        <v>391</v>
      </c>
      <c r="D795" s="5">
        <v>58101558</v>
      </c>
      <c r="E795" s="6">
        <v>45622</v>
      </c>
      <c r="F795" s="5">
        <v>945612336</v>
      </c>
      <c r="G795" s="6">
        <v>46522</v>
      </c>
      <c r="H795" s="5">
        <v>2250005278</v>
      </c>
      <c r="I795" s="5">
        <v>64</v>
      </c>
      <c r="J795" s="5">
        <v>44</v>
      </c>
      <c r="K7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795" s="4">
        <f>COUNTIFS(Tabela1[Paciente],Tabela1[[#This Row],[Paciente]],Tabela1[Código_Terapia],Tabela1[[#This Row],[Código_Terapia]])</f>
        <v>2</v>
      </c>
      <c r="M795" s="4">
        <f>Tabela1[[#This Row],[Sessões Autrizadas]]-Tabela1[[#This Row],[Solicitado]]</f>
        <v>-20</v>
      </c>
    </row>
    <row r="796" spans="1:13" hidden="1" x14ac:dyDescent="0.3">
      <c r="A796" s="4">
        <f>INDEX(Tabela2[Id],MATCH(Tabela1[[#This Row],[Carteirinha]],Tabela2[Cart],0))</f>
        <v>3327</v>
      </c>
      <c r="B796" s="5" t="s">
        <v>390</v>
      </c>
      <c r="C796" s="5" t="s">
        <v>391</v>
      </c>
      <c r="D796" s="5">
        <v>58101557</v>
      </c>
      <c r="E796" s="6">
        <v>45622</v>
      </c>
      <c r="F796" s="5">
        <v>945612335</v>
      </c>
      <c r="G796" s="6">
        <v>46222</v>
      </c>
      <c r="H796" s="5">
        <v>50001213</v>
      </c>
      <c r="I796" s="5">
        <v>32</v>
      </c>
      <c r="J796" s="5">
        <v>22</v>
      </c>
      <c r="K7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96" s="4">
        <f>COUNTIFS(Tabela1[Paciente],Tabela1[[#This Row],[Paciente]],Tabela1[Código_Terapia],Tabela1[[#This Row],[Código_Terapia]])</f>
        <v>2</v>
      </c>
      <c r="M796" s="4">
        <f>Tabela1[[#This Row],[Sessões Autrizadas]]-Tabela1[[#This Row],[Solicitado]]</f>
        <v>-10</v>
      </c>
    </row>
    <row r="797" spans="1:13" hidden="1" x14ac:dyDescent="0.3">
      <c r="A797" s="4">
        <f>INDEX(Tabela2[Id],MATCH(Tabela1[[#This Row],[Carteirinha]],Tabela2[Cart],0))</f>
        <v>3327</v>
      </c>
      <c r="B797" s="5" t="s">
        <v>390</v>
      </c>
      <c r="C797" s="5" t="s">
        <v>391</v>
      </c>
      <c r="D797" s="5">
        <v>57918574</v>
      </c>
      <c r="E797" s="6">
        <v>45622</v>
      </c>
      <c r="F797" s="5">
        <v>945443657</v>
      </c>
      <c r="G797" s="6">
        <v>47062</v>
      </c>
      <c r="H797" s="5">
        <v>2250005103</v>
      </c>
      <c r="I797" s="5">
        <v>80</v>
      </c>
      <c r="J797" s="5">
        <v>51</v>
      </c>
      <c r="K7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797" s="4">
        <f>COUNTIFS(Tabela1[Paciente],Tabela1[[#This Row],[Paciente]],Tabela1[Código_Terapia],Tabela1[[#This Row],[Código_Terapia]])</f>
        <v>2</v>
      </c>
      <c r="M797" s="4">
        <f>Tabela1[[#This Row],[Sessões Autrizadas]]-Tabela1[[#This Row],[Solicitado]]</f>
        <v>-29</v>
      </c>
    </row>
    <row r="798" spans="1:13" hidden="1" x14ac:dyDescent="0.3">
      <c r="A798" s="4">
        <f>INDEX(Tabela2[Id],MATCH(Tabela1[[#This Row],[Carteirinha]],Tabela2[Cart],0))</f>
        <v>3035</v>
      </c>
      <c r="B798" s="5" t="s">
        <v>302</v>
      </c>
      <c r="C798" s="5" t="s">
        <v>303</v>
      </c>
      <c r="D798" s="5">
        <v>59698472</v>
      </c>
      <c r="E798" s="6">
        <v>45688</v>
      </c>
      <c r="F798" s="5">
        <v>947086058</v>
      </c>
      <c r="G798" s="6">
        <v>46228</v>
      </c>
      <c r="H798" s="5">
        <v>2250005103</v>
      </c>
      <c r="I798" s="5">
        <v>48</v>
      </c>
      <c r="J798" s="5">
        <v>40</v>
      </c>
      <c r="K7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798" s="4">
        <f>COUNTIFS(Tabela1[Paciente],Tabela1[[#This Row],[Paciente]],Tabela1[Código_Terapia],Tabela1[[#This Row],[Código_Terapia]])</f>
        <v>3</v>
      </c>
      <c r="M798" s="4">
        <f>Tabela1[[#This Row],[Sessões Autrizadas]]-Tabela1[[#This Row],[Solicitado]]</f>
        <v>-8</v>
      </c>
    </row>
    <row r="799" spans="1:13" hidden="1" x14ac:dyDescent="0.3">
      <c r="A799" s="4">
        <f>INDEX(Tabela2[Id],MATCH(Tabela1[[#This Row],[Carteirinha]],Tabela2[Cart],0))</f>
        <v>3035</v>
      </c>
      <c r="B799" s="5" t="s">
        <v>302</v>
      </c>
      <c r="C799" s="5" t="s">
        <v>303</v>
      </c>
      <c r="D799" s="5">
        <v>59698471</v>
      </c>
      <c r="E799" s="6">
        <v>45688</v>
      </c>
      <c r="F799" s="5">
        <v>947086057</v>
      </c>
      <c r="G799" s="6">
        <v>46048</v>
      </c>
      <c r="H799" s="5">
        <v>50001213</v>
      </c>
      <c r="I799" s="5">
        <v>32</v>
      </c>
      <c r="J799" s="5">
        <v>28</v>
      </c>
      <c r="K7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799" s="4">
        <f>COUNTIFS(Tabela1[Paciente],Tabela1[[#This Row],[Paciente]],Tabela1[Código_Terapia],Tabela1[[#This Row],[Código_Terapia]])</f>
        <v>2</v>
      </c>
      <c r="M799" s="4">
        <f>Tabela1[[#This Row],[Sessões Autrizadas]]-Tabela1[[#This Row],[Solicitado]]</f>
        <v>-4</v>
      </c>
    </row>
    <row r="800" spans="1:13" hidden="1" x14ac:dyDescent="0.3">
      <c r="A800" s="4">
        <f>INDEX(Tabela2[Id],MATCH(Tabela1[[#This Row],[Carteirinha]],Tabela2[Cart],0))</f>
        <v>3035</v>
      </c>
      <c r="B800" s="5" t="s">
        <v>302</v>
      </c>
      <c r="C800" s="5" t="s">
        <v>303</v>
      </c>
      <c r="D800" s="5">
        <v>59698470</v>
      </c>
      <c r="E800" s="6">
        <v>45688</v>
      </c>
      <c r="F800" s="5">
        <v>947086056</v>
      </c>
      <c r="G800" s="6">
        <v>45748</v>
      </c>
      <c r="H800" s="5">
        <v>50000012</v>
      </c>
      <c r="I800" s="5">
        <v>48</v>
      </c>
      <c r="J800" s="5">
        <v>48</v>
      </c>
      <c r="K8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00" s="4">
        <f>COUNTIFS(Tabela1[Paciente],Tabela1[[#This Row],[Paciente]],Tabela1[Código_Terapia],Tabela1[[#This Row],[Código_Terapia]])</f>
        <v>1</v>
      </c>
      <c r="M800" s="4">
        <f>Tabela1[[#This Row],[Sessões Autrizadas]]-Tabela1[[#This Row],[Solicitado]]</f>
        <v>0</v>
      </c>
    </row>
    <row r="801" spans="1:13" hidden="1" x14ac:dyDescent="0.3">
      <c r="A801" s="4">
        <f>INDEX(Tabela2[Id],MATCH(Tabela1[[#This Row],[Carteirinha]],Tabela2[Cart],0))</f>
        <v>3035</v>
      </c>
      <c r="B801" s="5" t="s">
        <v>302</v>
      </c>
      <c r="C801" s="5" t="s">
        <v>303</v>
      </c>
      <c r="D801" s="5">
        <v>59698469</v>
      </c>
      <c r="E801" s="6">
        <v>45688</v>
      </c>
      <c r="F801" s="5">
        <v>947086055</v>
      </c>
      <c r="G801" s="6">
        <v>45868</v>
      </c>
      <c r="H801" s="5">
        <v>2250005170</v>
      </c>
      <c r="I801" s="5">
        <v>16</v>
      </c>
      <c r="J801" s="5">
        <v>14</v>
      </c>
      <c r="K8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801" s="4">
        <f>COUNTIFS(Tabela1[Paciente],Tabela1[[#This Row],[Paciente]],Tabela1[Código_Terapia],Tabela1[[#This Row],[Código_Terapia]])</f>
        <v>2</v>
      </c>
      <c r="M801" s="4">
        <f>Tabela1[[#This Row],[Sessões Autrizadas]]-Tabela1[[#This Row],[Solicitado]]</f>
        <v>-2</v>
      </c>
    </row>
    <row r="802" spans="1:13" hidden="1" x14ac:dyDescent="0.3">
      <c r="A802" s="4">
        <f>INDEX(Tabela2[Id],MATCH(Tabela1[[#This Row],[Carteirinha]],Tabela2[Cart],0))</f>
        <v>3035</v>
      </c>
      <c r="B802" s="5" t="s">
        <v>302</v>
      </c>
      <c r="C802" s="5" t="s">
        <v>303</v>
      </c>
      <c r="D802" s="5">
        <v>57380998</v>
      </c>
      <c r="E802" s="6">
        <v>45594</v>
      </c>
      <c r="F802" s="5">
        <v>944950571</v>
      </c>
      <c r="G802" s="6">
        <v>46494</v>
      </c>
      <c r="H802" s="5">
        <v>2250005103</v>
      </c>
      <c r="I802" s="5">
        <v>64</v>
      </c>
      <c r="J802" s="5">
        <v>51</v>
      </c>
      <c r="K8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02" s="4">
        <f>COUNTIFS(Tabela1[Paciente],Tabela1[[#This Row],[Paciente]],Tabela1[Código_Terapia],Tabela1[[#This Row],[Código_Terapia]])</f>
        <v>3</v>
      </c>
      <c r="M802" s="4">
        <f>Tabela1[[#This Row],[Sessões Autrizadas]]-Tabela1[[#This Row],[Solicitado]]</f>
        <v>-13</v>
      </c>
    </row>
    <row r="803" spans="1:13" hidden="1" x14ac:dyDescent="0.3">
      <c r="A803" s="4">
        <f>INDEX(Tabela2[Id],MATCH(Tabela1[[#This Row],[Carteirinha]],Tabela2[Cart],0))</f>
        <v>3035</v>
      </c>
      <c r="B803" s="5" t="s">
        <v>302</v>
      </c>
      <c r="C803" s="5" t="s">
        <v>303</v>
      </c>
      <c r="D803" s="5">
        <v>57380996</v>
      </c>
      <c r="E803" s="6">
        <v>45594</v>
      </c>
      <c r="F803" s="5">
        <v>944950569</v>
      </c>
      <c r="G803" s="6">
        <v>45954</v>
      </c>
      <c r="H803" s="5">
        <v>2250005170</v>
      </c>
      <c r="I803" s="5">
        <v>32</v>
      </c>
      <c r="J803" s="5">
        <v>27</v>
      </c>
      <c r="K8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03" s="4">
        <f>COUNTIFS(Tabela1[Paciente],Tabela1[[#This Row],[Paciente]],Tabela1[Código_Terapia],Tabela1[[#This Row],[Código_Terapia]])</f>
        <v>2</v>
      </c>
      <c r="M803" s="4">
        <f>Tabela1[[#This Row],[Sessões Autrizadas]]-Tabela1[[#This Row],[Solicitado]]</f>
        <v>-5</v>
      </c>
    </row>
    <row r="804" spans="1:13" hidden="1" x14ac:dyDescent="0.3">
      <c r="A804" s="4">
        <f>INDEX(Tabela2[Id],MATCH(Tabela1[[#This Row],[Carteirinha]],Tabela2[Cart],0))</f>
        <v>3035</v>
      </c>
      <c r="B804" s="5" t="s">
        <v>302</v>
      </c>
      <c r="C804" s="5" t="s">
        <v>303</v>
      </c>
      <c r="D804" s="5">
        <v>55695625</v>
      </c>
      <c r="E804" s="6">
        <v>45531</v>
      </c>
      <c r="F804" s="5">
        <v>943393699</v>
      </c>
      <c r="G804" s="6">
        <v>46071</v>
      </c>
      <c r="H804" s="5">
        <v>2250005103</v>
      </c>
      <c r="I804" s="5">
        <v>20</v>
      </c>
      <c r="J804" s="5">
        <v>9</v>
      </c>
      <c r="K8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804" s="4">
        <f>COUNTIFS(Tabela1[Paciente],Tabela1[[#This Row],[Paciente]],Tabela1[Código_Terapia],Tabela1[[#This Row],[Código_Terapia]])</f>
        <v>3</v>
      </c>
      <c r="M804" s="4">
        <f>Tabela1[[#This Row],[Sessões Autrizadas]]-Tabela1[[#This Row],[Solicitado]]</f>
        <v>-11</v>
      </c>
    </row>
    <row r="805" spans="1:13" hidden="1" x14ac:dyDescent="0.3">
      <c r="A805" s="4">
        <f>INDEX(Tabela2[Id],MATCH(Tabela1[[#This Row],[Carteirinha]],Tabela2[Cart],0))</f>
        <v>3035</v>
      </c>
      <c r="B805" s="5" t="s">
        <v>302</v>
      </c>
      <c r="C805" s="5" t="s">
        <v>303</v>
      </c>
      <c r="D805" s="5">
        <v>55695624</v>
      </c>
      <c r="E805" s="6">
        <v>45531</v>
      </c>
      <c r="F805" s="5">
        <v>943393698</v>
      </c>
      <c r="G805" s="6">
        <v>46011</v>
      </c>
      <c r="H805" s="5">
        <v>50001213</v>
      </c>
      <c r="I805" s="5">
        <v>20</v>
      </c>
      <c r="J805" s="5">
        <v>17</v>
      </c>
      <c r="K8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805" s="4">
        <f>COUNTIFS(Tabela1[Paciente],Tabela1[[#This Row],[Paciente]],Tabela1[Código_Terapia],Tabela1[[#This Row],[Código_Terapia]])</f>
        <v>2</v>
      </c>
      <c r="M805" s="4">
        <f>Tabela1[[#This Row],[Sessões Autrizadas]]-Tabela1[[#This Row],[Solicitado]]</f>
        <v>-3</v>
      </c>
    </row>
    <row r="806" spans="1:13" hidden="1" x14ac:dyDescent="0.3">
      <c r="A806" s="4">
        <f>INDEX(Tabela2[Id],MATCH(Tabela1[[#This Row],[Carteirinha]],Tabela2[Cart],0))</f>
        <v>2054</v>
      </c>
      <c r="B806" s="5" t="s">
        <v>292</v>
      </c>
      <c r="C806" s="5" t="s">
        <v>293</v>
      </c>
      <c r="D806" s="5">
        <v>60583369</v>
      </c>
      <c r="E806" s="6">
        <v>45723</v>
      </c>
      <c r="F806" s="5">
        <v>83107958</v>
      </c>
      <c r="G806" s="6">
        <v>45783</v>
      </c>
      <c r="H806" s="5">
        <v>2250005189</v>
      </c>
      <c r="I806" s="5">
        <v>16</v>
      </c>
      <c r="J806" s="5">
        <v>16</v>
      </c>
      <c r="K8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06" s="4">
        <f>COUNTIFS(Tabela1[Paciente],Tabela1[[#This Row],[Paciente]],Tabela1[Código_Terapia],Tabela1[[#This Row],[Código_Terapia]])</f>
        <v>2</v>
      </c>
      <c r="M806" s="4">
        <f>Tabela1[[#This Row],[Sessões Autrizadas]]-Tabela1[[#This Row],[Solicitado]]</f>
        <v>0</v>
      </c>
    </row>
    <row r="807" spans="1:13" hidden="1" x14ac:dyDescent="0.3">
      <c r="A807" s="4">
        <f>INDEX(Tabela2[Id],MATCH(Tabela1[[#This Row],[Carteirinha]],Tabela2[Cart],0))</f>
        <v>2054</v>
      </c>
      <c r="B807" s="5" t="s">
        <v>292</v>
      </c>
      <c r="C807" s="5" t="s">
        <v>293</v>
      </c>
      <c r="D807" s="5">
        <v>60583368</v>
      </c>
      <c r="E807" s="6">
        <v>45723</v>
      </c>
      <c r="F807" s="5">
        <v>83107954</v>
      </c>
      <c r="G807" s="6">
        <v>45783</v>
      </c>
      <c r="H807" s="5">
        <v>2250005103</v>
      </c>
      <c r="I807" s="5">
        <v>48</v>
      </c>
      <c r="J807" s="5">
        <v>41</v>
      </c>
      <c r="K8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807" s="4">
        <f>COUNTIFS(Tabela1[Paciente],Tabela1[[#This Row],[Paciente]],Tabela1[Código_Terapia],Tabela1[[#This Row],[Código_Terapia]])</f>
        <v>3</v>
      </c>
      <c r="M807" s="4">
        <f>Tabela1[[#This Row],[Sessões Autrizadas]]-Tabela1[[#This Row],[Solicitado]]</f>
        <v>-7</v>
      </c>
    </row>
    <row r="808" spans="1:13" hidden="1" x14ac:dyDescent="0.3">
      <c r="A808" s="4">
        <f>INDEX(Tabela2[Id],MATCH(Tabela1[[#This Row],[Carteirinha]],Tabela2[Cart],0))</f>
        <v>2054</v>
      </c>
      <c r="B808" s="5" t="s">
        <v>292</v>
      </c>
      <c r="C808" s="5" t="s">
        <v>293</v>
      </c>
      <c r="D808" s="5">
        <v>60583367</v>
      </c>
      <c r="E808" s="6">
        <v>45723</v>
      </c>
      <c r="F808" s="5">
        <v>83107942</v>
      </c>
      <c r="G808" s="6">
        <v>45783</v>
      </c>
      <c r="H808" s="5">
        <v>2250005278</v>
      </c>
      <c r="I808" s="5">
        <v>16</v>
      </c>
      <c r="J808" s="5">
        <v>3</v>
      </c>
      <c r="K8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08" s="4">
        <f>COUNTIFS(Tabela1[Paciente],Tabela1[[#This Row],[Paciente]],Tabela1[Código_Terapia],Tabela1[[#This Row],[Código_Terapia]])</f>
        <v>2</v>
      </c>
      <c r="M808" s="4">
        <f>Tabela1[[#This Row],[Sessões Autrizadas]]-Tabela1[[#This Row],[Solicitado]]</f>
        <v>-13</v>
      </c>
    </row>
    <row r="809" spans="1:13" hidden="1" x14ac:dyDescent="0.3">
      <c r="A809" s="4">
        <f>INDEX(Tabela2[Id],MATCH(Tabela1[[#This Row],[Carteirinha]],Tabela2[Cart],0))</f>
        <v>2054</v>
      </c>
      <c r="B809" s="5" t="s">
        <v>292</v>
      </c>
      <c r="C809" s="5" t="s">
        <v>293</v>
      </c>
      <c r="D809" s="5">
        <v>60583366</v>
      </c>
      <c r="E809" s="6">
        <v>45723</v>
      </c>
      <c r="F809" s="5">
        <v>83107936</v>
      </c>
      <c r="G809" s="6">
        <v>45783</v>
      </c>
      <c r="H809" s="5">
        <v>50001213</v>
      </c>
      <c r="I809" s="5">
        <v>8</v>
      </c>
      <c r="J809" s="5">
        <v>4</v>
      </c>
      <c r="K8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09" s="4">
        <f>COUNTIFS(Tabela1[Paciente],Tabela1[[#This Row],[Paciente]],Tabela1[Código_Terapia],Tabela1[[#This Row],[Código_Terapia]])</f>
        <v>2</v>
      </c>
      <c r="M809" s="4">
        <f>Tabela1[[#This Row],[Sessões Autrizadas]]-Tabela1[[#This Row],[Solicitado]]</f>
        <v>-4</v>
      </c>
    </row>
    <row r="810" spans="1:13" hidden="1" x14ac:dyDescent="0.3">
      <c r="A810" s="4">
        <f>INDEX(Tabela2[Id],MATCH(Tabela1[[#This Row],[Carteirinha]],Tabela2[Cart],0))</f>
        <v>2054</v>
      </c>
      <c r="B810" s="5" t="s">
        <v>292</v>
      </c>
      <c r="C810" s="5" t="s">
        <v>293</v>
      </c>
      <c r="D810" s="5">
        <v>60583364</v>
      </c>
      <c r="E810" s="6">
        <v>45723</v>
      </c>
      <c r="F810" s="5">
        <v>83107905</v>
      </c>
      <c r="G810" s="6">
        <v>45783</v>
      </c>
      <c r="H810" s="5">
        <v>2250005170</v>
      </c>
      <c r="I810" s="5">
        <v>10</v>
      </c>
      <c r="J810" s="5">
        <v>10</v>
      </c>
      <c r="K8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810" s="4">
        <f>COUNTIFS(Tabela1[Paciente],Tabela1[[#This Row],[Paciente]],Tabela1[Código_Terapia],Tabela1[[#This Row],[Código_Terapia]])</f>
        <v>3</v>
      </c>
      <c r="M810" s="4">
        <f>Tabela1[[#This Row],[Sessões Autrizadas]]-Tabela1[[#This Row],[Solicitado]]</f>
        <v>0</v>
      </c>
    </row>
    <row r="811" spans="1:13" hidden="1" x14ac:dyDescent="0.3">
      <c r="A811" s="4">
        <f>INDEX(Tabela2[Id],MATCH(Tabela1[[#This Row],[Carteirinha]],Tabela2[Cart],0))</f>
        <v>2054</v>
      </c>
      <c r="B811" s="5" t="s">
        <v>292</v>
      </c>
      <c r="C811" s="5" t="s">
        <v>293</v>
      </c>
      <c r="D811" s="5">
        <v>60583363</v>
      </c>
      <c r="E811" s="6">
        <v>45723</v>
      </c>
      <c r="F811" s="5">
        <v>83107899</v>
      </c>
      <c r="G811" s="6">
        <v>45783</v>
      </c>
      <c r="H811" s="5">
        <v>2250005111</v>
      </c>
      <c r="I811" s="5">
        <v>8</v>
      </c>
      <c r="J811" s="5">
        <v>7</v>
      </c>
      <c r="K8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11" s="4">
        <f>COUNTIFS(Tabela1[Paciente],Tabela1[[#This Row],[Paciente]],Tabela1[Código_Terapia],Tabela1[[#This Row],[Código_Terapia]])</f>
        <v>2</v>
      </c>
      <c r="M811" s="4">
        <f>Tabela1[[#This Row],[Sessões Autrizadas]]-Tabela1[[#This Row],[Solicitado]]</f>
        <v>-1</v>
      </c>
    </row>
    <row r="812" spans="1:13" hidden="1" x14ac:dyDescent="0.3">
      <c r="A812" s="4">
        <f>INDEX(Tabela2[Id],MATCH(Tabela1[[#This Row],[Carteirinha]],Tabela2[Cart],0))</f>
        <v>2054</v>
      </c>
      <c r="B812" s="5" t="s">
        <v>292</v>
      </c>
      <c r="C812" s="5" t="s">
        <v>293</v>
      </c>
      <c r="D812" s="5">
        <v>60583365</v>
      </c>
      <c r="E812" s="6">
        <v>45723</v>
      </c>
      <c r="F812" s="5">
        <v>83107872</v>
      </c>
      <c r="G812" s="6">
        <v>45783</v>
      </c>
      <c r="H812" s="5">
        <v>50000012</v>
      </c>
      <c r="I812" s="5">
        <v>8</v>
      </c>
      <c r="J812" s="5">
        <v>1</v>
      </c>
      <c r="K8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12" s="4">
        <f>COUNTIFS(Tabela1[Paciente],Tabela1[[#This Row],[Paciente]],Tabela1[Código_Terapia],Tabela1[[#This Row],[Código_Terapia]])</f>
        <v>1</v>
      </c>
      <c r="M812" s="4">
        <f>Tabela1[[#This Row],[Sessões Autrizadas]]-Tabela1[[#This Row],[Solicitado]]</f>
        <v>-7</v>
      </c>
    </row>
    <row r="813" spans="1:13" hidden="1" x14ac:dyDescent="0.3">
      <c r="A813" s="4">
        <f>INDEX(Tabela2[Id],MATCH(Tabela1[[#This Row],[Carteirinha]],Tabela2[Cart],0))</f>
        <v>2054</v>
      </c>
      <c r="B813" s="5" t="s">
        <v>292</v>
      </c>
      <c r="C813" s="5" t="s">
        <v>293</v>
      </c>
      <c r="D813" s="5">
        <v>59954920</v>
      </c>
      <c r="E813" s="6">
        <v>45699</v>
      </c>
      <c r="F813" s="5">
        <v>82365895</v>
      </c>
      <c r="G813" s="6">
        <v>45759</v>
      </c>
      <c r="H813" s="5">
        <v>2250005189</v>
      </c>
      <c r="I813" s="5">
        <v>16</v>
      </c>
      <c r="J813" s="5">
        <v>11</v>
      </c>
      <c r="K8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13" s="4">
        <f>COUNTIFS(Tabela1[Paciente],Tabela1[[#This Row],[Paciente]],Tabela1[Código_Terapia],Tabela1[[#This Row],[Código_Terapia]])</f>
        <v>2</v>
      </c>
      <c r="M813" s="4">
        <f>Tabela1[[#This Row],[Sessões Autrizadas]]-Tabela1[[#This Row],[Solicitado]]</f>
        <v>-5</v>
      </c>
    </row>
    <row r="814" spans="1:13" hidden="1" x14ac:dyDescent="0.3">
      <c r="A814" s="4">
        <f>INDEX(Tabela2[Id],MATCH(Tabela1[[#This Row],[Carteirinha]],Tabela2[Cart],0))</f>
        <v>2054</v>
      </c>
      <c r="B814" s="5" t="s">
        <v>292</v>
      </c>
      <c r="C814" s="5" t="s">
        <v>293</v>
      </c>
      <c r="D814" s="5">
        <v>59954919</v>
      </c>
      <c r="E814" s="6">
        <v>45699</v>
      </c>
      <c r="F814" s="5">
        <v>82365843</v>
      </c>
      <c r="G814" s="6">
        <v>45759</v>
      </c>
      <c r="H814" s="5">
        <v>2250005103</v>
      </c>
      <c r="I814" s="5">
        <v>48</v>
      </c>
      <c r="J814" s="5">
        <v>30</v>
      </c>
      <c r="K8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814" s="4">
        <f>COUNTIFS(Tabela1[Paciente],Tabela1[[#This Row],[Paciente]],Tabela1[Código_Terapia],Tabela1[[#This Row],[Código_Terapia]])</f>
        <v>3</v>
      </c>
      <c r="M814" s="4">
        <f>Tabela1[[#This Row],[Sessões Autrizadas]]-Tabela1[[#This Row],[Solicitado]]</f>
        <v>-18</v>
      </c>
    </row>
    <row r="815" spans="1:13" hidden="1" x14ac:dyDescent="0.3">
      <c r="A815" s="4">
        <f>INDEX(Tabela2[Id],MATCH(Tabela1[[#This Row],[Carteirinha]],Tabela2[Cart],0))</f>
        <v>2054</v>
      </c>
      <c r="B815" s="5" t="s">
        <v>292</v>
      </c>
      <c r="C815" s="5" t="s">
        <v>293</v>
      </c>
      <c r="D815" s="5">
        <v>59954918</v>
      </c>
      <c r="E815" s="6">
        <v>45699</v>
      </c>
      <c r="F815" s="5">
        <v>82365788</v>
      </c>
      <c r="G815" s="6">
        <v>45759</v>
      </c>
      <c r="H815" s="5">
        <v>2250005278</v>
      </c>
      <c r="I815" s="5">
        <v>16</v>
      </c>
      <c r="J815" s="5">
        <v>5</v>
      </c>
      <c r="K8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15" s="4">
        <f>COUNTIFS(Tabela1[Paciente],Tabela1[[#This Row],[Paciente]],Tabela1[Código_Terapia],Tabela1[[#This Row],[Código_Terapia]])</f>
        <v>2</v>
      </c>
      <c r="M815" s="4">
        <f>Tabela1[[#This Row],[Sessões Autrizadas]]-Tabela1[[#This Row],[Solicitado]]</f>
        <v>-11</v>
      </c>
    </row>
    <row r="816" spans="1:13" hidden="1" x14ac:dyDescent="0.3">
      <c r="A816" s="4">
        <f>INDEX(Tabela2[Id],MATCH(Tabela1[[#This Row],[Carteirinha]],Tabela2[Cart],0))</f>
        <v>2054</v>
      </c>
      <c r="B816" s="5" t="s">
        <v>292</v>
      </c>
      <c r="C816" s="5" t="s">
        <v>293</v>
      </c>
      <c r="D816" s="5">
        <v>59954916</v>
      </c>
      <c r="E816" s="6">
        <v>45699</v>
      </c>
      <c r="F816" s="5">
        <v>82365769</v>
      </c>
      <c r="G816" s="6">
        <v>45759</v>
      </c>
      <c r="H816" s="5">
        <v>50001213</v>
      </c>
      <c r="I816" s="5">
        <v>8</v>
      </c>
      <c r="J816" s="5">
        <v>6</v>
      </c>
      <c r="K8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16" s="4">
        <f>COUNTIFS(Tabela1[Paciente],Tabela1[[#This Row],[Paciente]],Tabela1[Código_Terapia],Tabela1[[#This Row],[Código_Terapia]])</f>
        <v>2</v>
      </c>
      <c r="M816" s="4">
        <f>Tabela1[[#This Row],[Sessões Autrizadas]]-Tabela1[[#This Row],[Solicitado]]</f>
        <v>-2</v>
      </c>
    </row>
    <row r="817" spans="1:13" hidden="1" x14ac:dyDescent="0.3">
      <c r="A817" s="4">
        <f>INDEX(Tabela2[Id],MATCH(Tabela1[[#This Row],[Carteirinha]],Tabela2[Cart],0))</f>
        <v>2054</v>
      </c>
      <c r="B817" s="5" t="s">
        <v>292</v>
      </c>
      <c r="C817" s="5" t="s">
        <v>293</v>
      </c>
      <c r="D817" s="5">
        <v>59954915</v>
      </c>
      <c r="E817" s="6">
        <v>45699</v>
      </c>
      <c r="F817" s="5">
        <v>82365673</v>
      </c>
      <c r="G817" s="6">
        <v>45759</v>
      </c>
      <c r="H817" s="5">
        <v>2250005170</v>
      </c>
      <c r="I817" s="5">
        <v>10</v>
      </c>
      <c r="J817" s="5">
        <v>10</v>
      </c>
      <c r="K8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817" s="4">
        <f>COUNTIFS(Tabela1[Paciente],Tabela1[[#This Row],[Paciente]],Tabela1[Código_Terapia],Tabela1[[#This Row],[Código_Terapia]])</f>
        <v>3</v>
      </c>
      <c r="M817" s="4">
        <f>Tabela1[[#This Row],[Sessões Autrizadas]]-Tabela1[[#This Row],[Solicitado]]</f>
        <v>0</v>
      </c>
    </row>
    <row r="818" spans="1:13" hidden="1" x14ac:dyDescent="0.3">
      <c r="A818" s="4">
        <f>INDEX(Tabela2[Id],MATCH(Tabela1[[#This Row],[Carteirinha]],Tabela2[Cart],0))</f>
        <v>2054</v>
      </c>
      <c r="B818" s="5" t="s">
        <v>292</v>
      </c>
      <c r="C818" s="5" t="s">
        <v>293</v>
      </c>
      <c r="D818" s="5">
        <v>59954914</v>
      </c>
      <c r="E818" s="6">
        <v>45699</v>
      </c>
      <c r="F818" s="5">
        <v>82365608</v>
      </c>
      <c r="G818" s="6">
        <v>45759</v>
      </c>
      <c r="H818" s="5">
        <v>2250005111</v>
      </c>
      <c r="I818" s="5">
        <v>8</v>
      </c>
      <c r="J818" s="5">
        <v>6</v>
      </c>
      <c r="K8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18" s="4">
        <f>COUNTIFS(Tabela1[Paciente],Tabela1[[#This Row],[Paciente]],Tabela1[Código_Terapia],Tabela1[[#This Row],[Código_Terapia]])</f>
        <v>2</v>
      </c>
      <c r="M818" s="4">
        <f>Tabela1[[#This Row],[Sessões Autrizadas]]-Tabela1[[#This Row],[Solicitado]]</f>
        <v>-2</v>
      </c>
    </row>
    <row r="819" spans="1:13" hidden="1" x14ac:dyDescent="0.3">
      <c r="A819" s="4">
        <f>INDEX(Tabela2[Id],MATCH(Tabela1[[#This Row],[Carteirinha]],Tabela2[Cart],0))</f>
        <v>131</v>
      </c>
      <c r="B819" s="5" t="s">
        <v>360</v>
      </c>
      <c r="C819" s="5" t="s">
        <v>361</v>
      </c>
      <c r="D819" s="5">
        <v>61014843</v>
      </c>
      <c r="E819" s="6">
        <v>45737</v>
      </c>
      <c r="F819" s="5">
        <v>948305735</v>
      </c>
      <c r="G819" s="6">
        <v>45857</v>
      </c>
      <c r="H819" s="5">
        <v>2250005103</v>
      </c>
      <c r="I819" s="5">
        <v>80</v>
      </c>
      <c r="J819" s="5">
        <v>77</v>
      </c>
      <c r="K8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819" s="4">
        <f>COUNTIFS(Tabela1[Paciente],Tabela1[[#This Row],[Paciente]],Tabela1[Código_Terapia],Tabela1[[#This Row],[Código_Terapia]])</f>
        <v>2</v>
      </c>
      <c r="M819" s="4">
        <f>Tabela1[[#This Row],[Sessões Autrizadas]]-Tabela1[[#This Row],[Solicitado]]</f>
        <v>-3</v>
      </c>
    </row>
    <row r="820" spans="1:13" hidden="1" x14ac:dyDescent="0.3">
      <c r="A820" s="4">
        <f>INDEX(Tabela2[Id],MATCH(Tabela1[[#This Row],[Carteirinha]],Tabela2[Cart],0))</f>
        <v>131</v>
      </c>
      <c r="B820" s="5" t="s">
        <v>360</v>
      </c>
      <c r="C820" s="5" t="s">
        <v>361</v>
      </c>
      <c r="D820" s="5">
        <v>61014842</v>
      </c>
      <c r="E820" s="6">
        <v>45737</v>
      </c>
      <c r="F820" s="5">
        <v>948305734</v>
      </c>
      <c r="G820" s="6">
        <v>45797</v>
      </c>
      <c r="H820" s="5">
        <v>2250005170</v>
      </c>
      <c r="I820" s="5">
        <v>48</v>
      </c>
      <c r="J820" s="5">
        <v>48</v>
      </c>
      <c r="K8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20" s="4">
        <f>COUNTIFS(Tabela1[Paciente],Tabela1[[#This Row],[Paciente]],Tabela1[Código_Terapia],Tabela1[[#This Row],[Código_Terapia]])</f>
        <v>1</v>
      </c>
      <c r="M820" s="4">
        <f>Tabela1[[#This Row],[Sessões Autrizadas]]-Tabela1[[#This Row],[Solicitado]]</f>
        <v>0</v>
      </c>
    </row>
    <row r="821" spans="1:13" hidden="1" x14ac:dyDescent="0.3">
      <c r="A821" s="4">
        <f>INDEX(Tabela2[Id],MATCH(Tabela1[[#This Row],[Carteirinha]],Tabela2[Cart],0))</f>
        <v>131</v>
      </c>
      <c r="B821" s="5" t="s">
        <v>360</v>
      </c>
      <c r="C821" s="5" t="s">
        <v>361</v>
      </c>
      <c r="D821" s="5">
        <v>58259375</v>
      </c>
      <c r="E821" s="6">
        <v>45628</v>
      </c>
      <c r="F821" s="5">
        <v>945758535</v>
      </c>
      <c r="G821" s="6">
        <v>47308</v>
      </c>
      <c r="H821" s="5">
        <v>2250005103</v>
      </c>
      <c r="I821" s="5">
        <v>80</v>
      </c>
      <c r="J821" s="5">
        <v>48</v>
      </c>
      <c r="K8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821" s="4">
        <f>COUNTIFS(Tabela1[Paciente],Tabela1[[#This Row],[Paciente]],Tabela1[Código_Terapia],Tabela1[[#This Row],[Código_Terapia]])</f>
        <v>2</v>
      </c>
      <c r="M821" s="4">
        <f>Tabela1[[#This Row],[Sessões Autrizadas]]-Tabela1[[#This Row],[Solicitado]]</f>
        <v>-32</v>
      </c>
    </row>
    <row r="822" spans="1:13" hidden="1" x14ac:dyDescent="0.3">
      <c r="A822" s="4">
        <f>INDEX(Tabela2[Id],MATCH(Tabela1[[#This Row],[Carteirinha]],Tabela2[Cart],0))</f>
        <v>3256</v>
      </c>
      <c r="B822" s="5" t="s">
        <v>512</v>
      </c>
      <c r="C822" s="5" t="s">
        <v>513</v>
      </c>
      <c r="D822" s="5">
        <v>57901098</v>
      </c>
      <c r="E822" s="6">
        <v>45615</v>
      </c>
      <c r="F822" s="5">
        <v>945427535</v>
      </c>
      <c r="G822" s="6">
        <v>46335</v>
      </c>
      <c r="H822" s="5">
        <v>2250005189</v>
      </c>
      <c r="I822" s="5">
        <v>64</v>
      </c>
      <c r="J822" s="5">
        <v>53</v>
      </c>
      <c r="K8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22" s="4">
        <f>COUNTIFS(Tabela1[Paciente],Tabela1[[#This Row],[Paciente]],Tabela1[Código_Terapia],Tabela1[[#This Row],[Código_Terapia]])</f>
        <v>1</v>
      </c>
      <c r="M822" s="4">
        <f>Tabela1[[#This Row],[Sessões Autrizadas]]-Tabela1[[#This Row],[Solicitado]]</f>
        <v>-11</v>
      </c>
    </row>
    <row r="823" spans="1:13" hidden="1" x14ac:dyDescent="0.3">
      <c r="A823" s="4">
        <f>INDEX(Tabela2[Id],MATCH(Tabela1[[#This Row],[Carteirinha]],Tabela2[Cart],0))</f>
        <v>3256</v>
      </c>
      <c r="B823" s="5" t="s">
        <v>512</v>
      </c>
      <c r="C823" s="5" t="s">
        <v>513</v>
      </c>
      <c r="D823" s="5">
        <v>57901097</v>
      </c>
      <c r="E823" s="6">
        <v>45615</v>
      </c>
      <c r="F823" s="5">
        <v>945427534</v>
      </c>
      <c r="G823" s="6">
        <v>48435</v>
      </c>
      <c r="H823" s="5">
        <v>2250005103</v>
      </c>
      <c r="I823" s="5">
        <v>128</v>
      </c>
      <c r="J823" s="5">
        <v>57</v>
      </c>
      <c r="K8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823" s="4">
        <f>COUNTIFS(Tabela1[Paciente],Tabela1[[#This Row],[Paciente]],Tabela1[Código_Terapia],Tabela1[[#This Row],[Código_Terapia]])</f>
        <v>1</v>
      </c>
      <c r="M823" s="4">
        <f>Tabela1[[#This Row],[Sessões Autrizadas]]-Tabela1[[#This Row],[Solicitado]]</f>
        <v>-71</v>
      </c>
    </row>
    <row r="824" spans="1:13" hidden="1" x14ac:dyDescent="0.3">
      <c r="A824" s="4">
        <f>INDEX(Tabela2[Id],MATCH(Tabela1[[#This Row],[Carteirinha]],Tabela2[Cart],0))</f>
        <v>3256</v>
      </c>
      <c r="B824" s="5" t="s">
        <v>512</v>
      </c>
      <c r="C824" s="5" t="s">
        <v>513</v>
      </c>
      <c r="D824" s="5">
        <v>57901096</v>
      </c>
      <c r="E824" s="6">
        <v>45615</v>
      </c>
      <c r="F824" s="5">
        <v>945427533</v>
      </c>
      <c r="G824" s="6">
        <v>46635</v>
      </c>
      <c r="H824" s="5">
        <v>2250005278</v>
      </c>
      <c r="I824" s="5">
        <v>32</v>
      </c>
      <c r="J824" s="5">
        <v>7</v>
      </c>
      <c r="K8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24" s="4">
        <f>COUNTIFS(Tabela1[Paciente],Tabela1[[#This Row],[Paciente]],Tabela1[Código_Terapia],Tabela1[[#This Row],[Código_Terapia]])</f>
        <v>1</v>
      </c>
      <c r="M824" s="4">
        <f>Tabela1[[#This Row],[Sessões Autrizadas]]-Tabela1[[#This Row],[Solicitado]]</f>
        <v>-25</v>
      </c>
    </row>
    <row r="825" spans="1:13" hidden="1" x14ac:dyDescent="0.3">
      <c r="A825" s="4">
        <f>INDEX(Tabela2[Id],MATCH(Tabela1[[#This Row],[Carteirinha]],Tabela2[Cart],0))</f>
        <v>3256</v>
      </c>
      <c r="B825" s="5" t="s">
        <v>512</v>
      </c>
      <c r="C825" s="5" t="s">
        <v>513</v>
      </c>
      <c r="D825" s="5">
        <v>57901094</v>
      </c>
      <c r="E825" s="6">
        <v>45615</v>
      </c>
      <c r="F825" s="5">
        <v>945427531</v>
      </c>
      <c r="G825" s="6">
        <v>47115</v>
      </c>
      <c r="H825" s="5">
        <v>50000012</v>
      </c>
      <c r="I825" s="5">
        <v>64</v>
      </c>
      <c r="J825" s="5">
        <v>40</v>
      </c>
      <c r="K8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25" s="4">
        <f>COUNTIFS(Tabela1[Paciente],Tabela1[[#This Row],[Paciente]],Tabela1[Código_Terapia],Tabela1[[#This Row],[Código_Terapia]])</f>
        <v>1</v>
      </c>
      <c r="M825" s="4">
        <f>Tabela1[[#This Row],[Sessões Autrizadas]]-Tabela1[[#This Row],[Solicitado]]</f>
        <v>-24</v>
      </c>
    </row>
    <row r="826" spans="1:13" hidden="1" x14ac:dyDescent="0.3">
      <c r="A826" s="4">
        <f>INDEX(Tabela2[Id],MATCH(Tabela1[[#This Row],[Carteirinha]],Tabela2[Cart],0))</f>
        <v>1751</v>
      </c>
      <c r="B826" s="5" t="s">
        <v>424</v>
      </c>
      <c r="C826" s="5" t="s">
        <v>425</v>
      </c>
      <c r="D826" s="5">
        <v>57910713</v>
      </c>
      <c r="E826" s="6">
        <v>45621</v>
      </c>
      <c r="F826" s="5">
        <v>945436407</v>
      </c>
      <c r="G826" s="6">
        <v>47301</v>
      </c>
      <c r="H826" s="5">
        <v>2250005103</v>
      </c>
      <c r="I826" s="5">
        <v>80</v>
      </c>
      <c r="J826" s="5">
        <v>28</v>
      </c>
      <c r="K8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826" s="4">
        <f>COUNTIFS(Tabela1[Paciente],Tabela1[[#This Row],[Paciente]],Tabela1[Código_Terapia],Tabela1[[#This Row],[Código_Terapia]])</f>
        <v>1</v>
      </c>
      <c r="M826" s="4">
        <f>Tabela1[[#This Row],[Sessões Autrizadas]]-Tabela1[[#This Row],[Solicitado]]</f>
        <v>-52</v>
      </c>
    </row>
    <row r="827" spans="1:13" hidden="1" x14ac:dyDescent="0.3">
      <c r="A827" s="4">
        <f>INDEX(Tabela2[Id],MATCH(Tabela1[[#This Row],[Carteirinha]],Tabela2[Cart],0))</f>
        <v>1751</v>
      </c>
      <c r="B827" s="5" t="s">
        <v>424</v>
      </c>
      <c r="C827" s="5" t="s">
        <v>425</v>
      </c>
      <c r="D827" s="5">
        <v>57910712</v>
      </c>
      <c r="E827" s="6">
        <v>45621</v>
      </c>
      <c r="F827" s="5">
        <v>945436406</v>
      </c>
      <c r="G827" s="6">
        <v>47301</v>
      </c>
      <c r="H827" s="5">
        <v>2250005278</v>
      </c>
      <c r="I827" s="5">
        <v>80</v>
      </c>
      <c r="J827" s="5">
        <v>12</v>
      </c>
      <c r="K8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827" s="4">
        <f>COUNTIFS(Tabela1[Paciente],Tabela1[[#This Row],[Paciente]],Tabela1[Código_Terapia],Tabela1[[#This Row],[Código_Terapia]])</f>
        <v>1</v>
      </c>
      <c r="M827" s="4">
        <f>Tabela1[[#This Row],[Sessões Autrizadas]]-Tabela1[[#This Row],[Solicitado]]</f>
        <v>-68</v>
      </c>
    </row>
    <row r="828" spans="1:13" hidden="1" x14ac:dyDescent="0.3">
      <c r="A828" s="4">
        <f>INDEX(Tabela2[Id],MATCH(Tabela1[[#This Row],[Carteirinha]],Tabela2[Cart],0))</f>
        <v>2244</v>
      </c>
      <c r="B828" s="5" t="s">
        <v>103</v>
      </c>
      <c r="C828" s="5" t="s">
        <v>1216</v>
      </c>
      <c r="D828" s="5">
        <v>61009055</v>
      </c>
      <c r="E828" s="6">
        <v>45743</v>
      </c>
      <c r="F828" s="5">
        <v>347870951</v>
      </c>
      <c r="G828" s="6">
        <v>45803</v>
      </c>
      <c r="H828" s="5">
        <v>2250005103</v>
      </c>
      <c r="I828" s="5">
        <v>40</v>
      </c>
      <c r="J828" s="5">
        <v>20</v>
      </c>
      <c r="K8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828" s="4">
        <f>COUNTIFS(Tabela1[Paciente],Tabela1[[#This Row],[Paciente]],Tabela1[Código_Terapia],Tabela1[[#This Row],[Código_Terapia]])</f>
        <v>2</v>
      </c>
      <c r="M828" s="4">
        <f>Tabela1[[#This Row],[Sessões Autrizadas]]-Tabela1[[#This Row],[Solicitado]]</f>
        <v>-20</v>
      </c>
    </row>
    <row r="829" spans="1:13" hidden="1" x14ac:dyDescent="0.3">
      <c r="A829" s="4">
        <f>INDEX(Tabela2[Id],MATCH(Tabela1[[#This Row],[Carteirinha]],Tabela2[Cart],0))</f>
        <v>2244</v>
      </c>
      <c r="B829" s="5" t="s">
        <v>103</v>
      </c>
      <c r="C829" s="5" t="s">
        <v>1216</v>
      </c>
      <c r="D829" s="5">
        <v>61009054</v>
      </c>
      <c r="E829" s="6">
        <v>45740</v>
      </c>
      <c r="F829" s="5">
        <v>347870223</v>
      </c>
      <c r="G829" s="6">
        <v>45800</v>
      </c>
      <c r="H829" s="5">
        <v>50001213</v>
      </c>
      <c r="I829" s="5">
        <v>8</v>
      </c>
      <c r="J829" s="5">
        <v>8</v>
      </c>
      <c r="K8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29" s="4">
        <f>COUNTIFS(Tabela1[Paciente],Tabela1[[#This Row],[Paciente]],Tabela1[Código_Terapia],Tabela1[[#This Row],[Código_Terapia]])</f>
        <v>2</v>
      </c>
      <c r="M829" s="4">
        <f>Tabela1[[#This Row],[Sessões Autrizadas]]-Tabela1[[#This Row],[Solicitado]]</f>
        <v>0</v>
      </c>
    </row>
    <row r="830" spans="1:13" hidden="1" x14ac:dyDescent="0.3">
      <c r="A830" s="4">
        <f>INDEX(Tabela2[Id],MATCH(Tabela1[[#This Row],[Carteirinha]],Tabela2[Cart],0))</f>
        <v>2244</v>
      </c>
      <c r="B830" s="5" t="s">
        <v>103</v>
      </c>
      <c r="C830" s="5" t="s">
        <v>1216</v>
      </c>
      <c r="D830" s="5">
        <v>61009053</v>
      </c>
      <c r="E830" s="6">
        <v>45743</v>
      </c>
      <c r="F830" s="5">
        <v>347870165</v>
      </c>
      <c r="G830" s="6">
        <v>45803</v>
      </c>
      <c r="H830" s="5">
        <v>2250005170</v>
      </c>
      <c r="I830" s="5">
        <v>12</v>
      </c>
      <c r="J830" s="5">
        <v>12</v>
      </c>
      <c r="K8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30" s="4">
        <f>COUNTIFS(Tabela1[Paciente],Tabela1[[#This Row],[Paciente]],Tabela1[Código_Terapia],Tabela1[[#This Row],[Código_Terapia]])</f>
        <v>3</v>
      </c>
      <c r="M830" s="4">
        <f>Tabela1[[#This Row],[Sessões Autrizadas]]-Tabela1[[#This Row],[Solicitado]]</f>
        <v>0</v>
      </c>
    </row>
    <row r="831" spans="1:13" hidden="1" x14ac:dyDescent="0.3">
      <c r="A831" s="4">
        <f>INDEX(Tabela2[Id],MATCH(Tabela1[[#This Row],[Carteirinha]],Tabela2[Cart],0))</f>
        <v>2244</v>
      </c>
      <c r="B831" s="5" t="s">
        <v>103</v>
      </c>
      <c r="C831" s="5" t="s">
        <v>1216</v>
      </c>
      <c r="D831" s="5">
        <v>61009051</v>
      </c>
      <c r="E831" s="6">
        <v>45743</v>
      </c>
      <c r="F831" s="5">
        <v>347869308</v>
      </c>
      <c r="G831" s="6">
        <v>45803</v>
      </c>
      <c r="H831" s="5">
        <v>2250005111</v>
      </c>
      <c r="I831" s="5">
        <v>8</v>
      </c>
      <c r="J831" s="5">
        <v>8</v>
      </c>
      <c r="K8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31" s="4">
        <f>COUNTIFS(Tabela1[Paciente],Tabela1[[#This Row],[Paciente]],Tabela1[Código_Terapia],Tabela1[[#This Row],[Código_Terapia]])</f>
        <v>2</v>
      </c>
      <c r="M831" s="4">
        <f>Tabela1[[#This Row],[Sessões Autrizadas]]-Tabela1[[#This Row],[Solicitado]]</f>
        <v>0</v>
      </c>
    </row>
    <row r="832" spans="1:13" hidden="1" x14ac:dyDescent="0.3">
      <c r="A832" s="4">
        <f>INDEX(Tabela2[Id],MATCH(Tabela1[[#This Row],[Carteirinha]],Tabela2[Cart],0))</f>
        <v>2244</v>
      </c>
      <c r="B832" s="5" t="s">
        <v>103</v>
      </c>
      <c r="C832" s="5" t="s">
        <v>1216</v>
      </c>
      <c r="D832" s="5">
        <v>59896965</v>
      </c>
      <c r="E832" s="6">
        <v>45709</v>
      </c>
      <c r="F832" s="5">
        <v>345046372</v>
      </c>
      <c r="G832" s="6">
        <v>45769</v>
      </c>
      <c r="H832" s="5">
        <v>2250005189</v>
      </c>
      <c r="I832" s="5">
        <v>16</v>
      </c>
      <c r="J832" s="5">
        <v>7</v>
      </c>
      <c r="K8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32" s="4">
        <f>COUNTIFS(Tabela1[Paciente],Tabela1[[#This Row],[Paciente]],Tabela1[Código_Terapia],Tabela1[[#This Row],[Código_Terapia]])</f>
        <v>2</v>
      </c>
      <c r="M832" s="4">
        <f>Tabela1[[#This Row],[Sessões Autrizadas]]-Tabela1[[#This Row],[Solicitado]]</f>
        <v>-9</v>
      </c>
    </row>
    <row r="833" spans="1:13" hidden="1" x14ac:dyDescent="0.3">
      <c r="A833" s="4">
        <f>INDEX(Tabela2[Id],MATCH(Tabela1[[#This Row],[Carteirinha]],Tabela2[Cart],0))</f>
        <v>2244</v>
      </c>
      <c r="B833" s="5" t="s">
        <v>103</v>
      </c>
      <c r="C833" s="5" t="s">
        <v>1216</v>
      </c>
      <c r="D833" s="5">
        <v>59896964</v>
      </c>
      <c r="E833" s="6">
        <v>45709</v>
      </c>
      <c r="F833" s="5">
        <v>345046294</v>
      </c>
      <c r="G833" s="6">
        <v>45769</v>
      </c>
      <c r="H833" s="5">
        <v>2250005103</v>
      </c>
      <c r="I833" s="5">
        <v>40</v>
      </c>
      <c r="J833" s="5">
        <v>16</v>
      </c>
      <c r="K8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833" s="4">
        <f>COUNTIFS(Tabela1[Paciente],Tabela1[[#This Row],[Paciente]],Tabela1[Código_Terapia],Tabela1[[#This Row],[Código_Terapia]])</f>
        <v>2</v>
      </c>
      <c r="M833" s="4">
        <f>Tabela1[[#This Row],[Sessões Autrizadas]]-Tabela1[[#This Row],[Solicitado]]</f>
        <v>-24</v>
      </c>
    </row>
    <row r="834" spans="1:13" hidden="1" x14ac:dyDescent="0.3">
      <c r="A834" s="4">
        <f>INDEX(Tabela2[Id],MATCH(Tabela1[[#This Row],[Carteirinha]],Tabela2[Cart],0))</f>
        <v>2244</v>
      </c>
      <c r="B834" s="5" t="s">
        <v>103</v>
      </c>
      <c r="C834" s="5" t="s">
        <v>1216</v>
      </c>
      <c r="D834" s="5">
        <v>59896963</v>
      </c>
      <c r="E834" s="6">
        <v>45709</v>
      </c>
      <c r="F834" s="5">
        <v>345046231</v>
      </c>
      <c r="G834" s="6">
        <v>45769</v>
      </c>
      <c r="H834" s="5">
        <v>50001213</v>
      </c>
      <c r="I834" s="5">
        <v>8</v>
      </c>
      <c r="J834" s="5">
        <v>3</v>
      </c>
      <c r="K8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34" s="4">
        <f>COUNTIFS(Tabela1[Paciente],Tabela1[[#This Row],[Paciente]],Tabela1[Código_Terapia],Tabela1[[#This Row],[Código_Terapia]])</f>
        <v>2</v>
      </c>
      <c r="M834" s="4">
        <f>Tabela1[[#This Row],[Sessões Autrizadas]]-Tabela1[[#This Row],[Solicitado]]</f>
        <v>-5</v>
      </c>
    </row>
    <row r="835" spans="1:13" hidden="1" x14ac:dyDescent="0.3">
      <c r="A835" s="4">
        <f>INDEX(Tabela2[Id],MATCH(Tabela1[[#This Row],[Carteirinha]],Tabela2[Cart],0))</f>
        <v>2244</v>
      </c>
      <c r="B835" s="5" t="s">
        <v>103</v>
      </c>
      <c r="C835" s="5" t="s">
        <v>1216</v>
      </c>
      <c r="D835" s="5">
        <v>59896962</v>
      </c>
      <c r="E835" s="6">
        <v>45709</v>
      </c>
      <c r="F835" s="5">
        <v>345046146</v>
      </c>
      <c r="G835" s="6">
        <v>45769</v>
      </c>
      <c r="H835" s="5">
        <v>2250005170</v>
      </c>
      <c r="I835" s="5">
        <v>12</v>
      </c>
      <c r="J835" s="5">
        <v>10</v>
      </c>
      <c r="K8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35" s="4">
        <f>COUNTIFS(Tabela1[Paciente],Tabela1[[#This Row],[Paciente]],Tabela1[Código_Terapia],Tabela1[[#This Row],[Código_Terapia]])</f>
        <v>3</v>
      </c>
      <c r="M835" s="4">
        <f>Tabela1[[#This Row],[Sessões Autrizadas]]-Tabela1[[#This Row],[Solicitado]]</f>
        <v>-2</v>
      </c>
    </row>
    <row r="836" spans="1:13" hidden="1" x14ac:dyDescent="0.3">
      <c r="A836" s="4">
        <f>INDEX(Tabela2[Id],MATCH(Tabela1[[#This Row],[Carteirinha]],Tabela2[Cart],0))</f>
        <v>2244</v>
      </c>
      <c r="B836" s="5" t="s">
        <v>103</v>
      </c>
      <c r="C836" s="5" t="s">
        <v>1216</v>
      </c>
      <c r="D836" s="5">
        <v>59896961</v>
      </c>
      <c r="E836" s="6">
        <v>45709</v>
      </c>
      <c r="F836" s="5">
        <v>345045924</v>
      </c>
      <c r="G836" s="6">
        <v>45769</v>
      </c>
      <c r="H836" s="5">
        <v>2250005111</v>
      </c>
      <c r="I836" s="5">
        <v>8</v>
      </c>
      <c r="J836" s="5">
        <v>1</v>
      </c>
      <c r="K8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36" s="4">
        <f>COUNTIFS(Tabela1[Paciente],Tabela1[[#This Row],[Paciente]],Tabela1[Código_Terapia],Tabela1[[#This Row],[Código_Terapia]])</f>
        <v>2</v>
      </c>
      <c r="M836" s="4">
        <f>Tabela1[[#This Row],[Sessões Autrizadas]]-Tabela1[[#This Row],[Solicitado]]</f>
        <v>-7</v>
      </c>
    </row>
    <row r="837" spans="1:13" hidden="1" x14ac:dyDescent="0.3">
      <c r="A837" s="4">
        <f>INDEX(Tabela2[Id],MATCH(Tabela1[[#This Row],[Carteirinha]],Tabela2[Cart],0))</f>
        <v>2784</v>
      </c>
      <c r="B837" s="5" t="s">
        <v>311</v>
      </c>
      <c r="C837" s="5" t="s">
        <v>312</v>
      </c>
      <c r="D837" s="5">
        <v>61015852</v>
      </c>
      <c r="E837" s="6">
        <v>45737</v>
      </c>
      <c r="F837" s="5">
        <v>83610472</v>
      </c>
      <c r="G837" s="6">
        <v>45797</v>
      </c>
      <c r="H837" s="5">
        <v>2250005189</v>
      </c>
      <c r="I837" s="5">
        <v>12</v>
      </c>
      <c r="J837" s="5">
        <v>8</v>
      </c>
      <c r="K8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37" s="4">
        <f>COUNTIFS(Tabela1[Paciente],Tabela1[[#This Row],[Paciente]],Tabela1[Código_Terapia],Tabela1[[#This Row],[Código_Terapia]])</f>
        <v>3</v>
      </c>
      <c r="M837" s="4">
        <f>Tabela1[[#This Row],[Sessões Autrizadas]]-Tabela1[[#This Row],[Solicitado]]</f>
        <v>-4</v>
      </c>
    </row>
    <row r="838" spans="1:13" hidden="1" x14ac:dyDescent="0.3">
      <c r="A838" s="4">
        <f>INDEX(Tabela2[Id],MATCH(Tabela1[[#This Row],[Carteirinha]],Tabela2[Cart],0))</f>
        <v>2784</v>
      </c>
      <c r="B838" s="5" t="s">
        <v>311</v>
      </c>
      <c r="C838" s="5" t="s">
        <v>312</v>
      </c>
      <c r="D838" s="5">
        <v>61015851</v>
      </c>
      <c r="E838" s="6">
        <v>45737</v>
      </c>
      <c r="F838" s="5">
        <v>83610438</v>
      </c>
      <c r="G838" s="6">
        <v>45797</v>
      </c>
      <c r="H838" s="5">
        <v>2250005103</v>
      </c>
      <c r="I838" s="5">
        <v>8</v>
      </c>
      <c r="J838" s="5">
        <v>6</v>
      </c>
      <c r="K8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38" s="4">
        <f>COUNTIFS(Tabela1[Paciente],Tabela1[[#This Row],[Paciente]],Tabela1[Código_Terapia],Tabela1[[#This Row],[Código_Terapia]])</f>
        <v>3</v>
      </c>
      <c r="M838" s="4">
        <f>Tabela1[[#This Row],[Sessões Autrizadas]]-Tabela1[[#This Row],[Solicitado]]</f>
        <v>-2</v>
      </c>
    </row>
    <row r="839" spans="1:13" hidden="1" x14ac:dyDescent="0.3">
      <c r="A839" s="4">
        <f>INDEX(Tabela2[Id],MATCH(Tabela1[[#This Row],[Carteirinha]],Tabela2[Cart],0))</f>
        <v>2784</v>
      </c>
      <c r="B839" s="5" t="s">
        <v>311</v>
      </c>
      <c r="C839" s="5" t="s">
        <v>312</v>
      </c>
      <c r="D839" s="5">
        <v>61015850</v>
      </c>
      <c r="E839" s="6">
        <v>45737</v>
      </c>
      <c r="F839" s="5">
        <v>83610414</v>
      </c>
      <c r="G839" s="6">
        <v>45797</v>
      </c>
      <c r="H839" s="5">
        <v>2250005278</v>
      </c>
      <c r="I839" s="5">
        <v>16</v>
      </c>
      <c r="J839" s="5">
        <v>11</v>
      </c>
      <c r="K8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39" s="4">
        <f>COUNTIFS(Tabela1[Paciente],Tabela1[[#This Row],[Paciente]],Tabela1[Código_Terapia],Tabela1[[#This Row],[Código_Terapia]])</f>
        <v>3</v>
      </c>
      <c r="M839" s="4">
        <f>Tabela1[[#This Row],[Sessões Autrizadas]]-Tabela1[[#This Row],[Solicitado]]</f>
        <v>-5</v>
      </c>
    </row>
    <row r="840" spans="1:13" hidden="1" x14ac:dyDescent="0.3">
      <c r="A840" s="4">
        <f>INDEX(Tabela2[Id],MATCH(Tabela1[[#This Row],[Carteirinha]],Tabela2[Cart],0))</f>
        <v>2784</v>
      </c>
      <c r="B840" s="5" t="s">
        <v>311</v>
      </c>
      <c r="C840" s="5" t="s">
        <v>312</v>
      </c>
      <c r="D840" s="5">
        <v>61015848</v>
      </c>
      <c r="E840" s="6">
        <v>45737</v>
      </c>
      <c r="F840" s="5">
        <v>83610394</v>
      </c>
      <c r="G840" s="6">
        <v>45797</v>
      </c>
      <c r="H840" s="5">
        <v>2250005170</v>
      </c>
      <c r="I840" s="5">
        <v>8</v>
      </c>
      <c r="J840" s="5">
        <v>8</v>
      </c>
      <c r="K8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40" s="4">
        <f>COUNTIFS(Tabela1[Paciente],Tabela1[[#This Row],[Paciente]],Tabela1[Código_Terapia],Tabela1[[#This Row],[Código_Terapia]])</f>
        <v>3</v>
      </c>
      <c r="M840" s="4">
        <f>Tabela1[[#This Row],[Sessões Autrizadas]]-Tabela1[[#This Row],[Solicitado]]</f>
        <v>0</v>
      </c>
    </row>
    <row r="841" spans="1:13" hidden="1" x14ac:dyDescent="0.3">
      <c r="A841" s="4">
        <f>INDEX(Tabela2[Id],MATCH(Tabela1[[#This Row],[Carteirinha]],Tabela2[Cart],0))</f>
        <v>2784</v>
      </c>
      <c r="B841" s="5" t="s">
        <v>311</v>
      </c>
      <c r="C841" s="5" t="s">
        <v>312</v>
      </c>
      <c r="D841" s="5">
        <v>61015847</v>
      </c>
      <c r="E841" s="6">
        <v>45737</v>
      </c>
      <c r="F841" s="5">
        <v>83610362</v>
      </c>
      <c r="G841" s="6">
        <v>45797</v>
      </c>
      <c r="H841" s="5">
        <v>2250005111</v>
      </c>
      <c r="I841" s="5">
        <v>4</v>
      </c>
      <c r="J841" s="5">
        <v>4</v>
      </c>
      <c r="K8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841" s="4">
        <f>COUNTIFS(Tabela1[Paciente],Tabela1[[#This Row],[Paciente]],Tabela1[Código_Terapia],Tabela1[[#This Row],[Código_Terapia]])</f>
        <v>1</v>
      </c>
      <c r="M841" s="4">
        <f>Tabela1[[#This Row],[Sessões Autrizadas]]-Tabela1[[#This Row],[Solicitado]]</f>
        <v>0</v>
      </c>
    </row>
    <row r="842" spans="1:13" hidden="1" x14ac:dyDescent="0.3">
      <c r="A842" s="4">
        <f>INDEX(Tabela2[Id],MATCH(Tabela1[[#This Row],[Carteirinha]],Tabela2[Cart],0))</f>
        <v>2784</v>
      </c>
      <c r="B842" s="5" t="s">
        <v>311</v>
      </c>
      <c r="C842" s="5" t="s">
        <v>312</v>
      </c>
      <c r="D842" s="5">
        <v>61015849</v>
      </c>
      <c r="E842" s="6">
        <v>45737</v>
      </c>
      <c r="F842" s="5">
        <v>83610349</v>
      </c>
      <c r="G842" s="6">
        <v>45797</v>
      </c>
      <c r="H842" s="5">
        <v>50000012</v>
      </c>
      <c r="I842" s="5">
        <v>4</v>
      </c>
      <c r="J842" s="5">
        <v>2</v>
      </c>
      <c r="K8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842" s="4">
        <f>COUNTIFS(Tabela1[Paciente],Tabela1[[#This Row],[Paciente]],Tabela1[Código_Terapia],Tabela1[[#This Row],[Código_Terapia]])</f>
        <v>3</v>
      </c>
      <c r="M842" s="4">
        <f>Tabela1[[#This Row],[Sessões Autrizadas]]-Tabela1[[#This Row],[Solicitado]]</f>
        <v>-2</v>
      </c>
    </row>
    <row r="843" spans="1:13" hidden="1" x14ac:dyDescent="0.3">
      <c r="A843" s="4">
        <f>INDEX(Tabela2[Id],MATCH(Tabela1[[#This Row],[Carteirinha]],Tabela2[Cart],0))</f>
        <v>2784</v>
      </c>
      <c r="B843" s="5" t="s">
        <v>311</v>
      </c>
      <c r="C843" s="5" t="s">
        <v>312</v>
      </c>
      <c r="D843" s="5">
        <v>60522904</v>
      </c>
      <c r="E843" s="6">
        <v>45721</v>
      </c>
      <c r="F843" s="5">
        <v>83048909</v>
      </c>
      <c r="G843" s="6">
        <v>45781</v>
      </c>
      <c r="H843" s="5">
        <v>2250005189</v>
      </c>
      <c r="I843" s="5">
        <v>16</v>
      </c>
      <c r="J843" s="5">
        <v>16</v>
      </c>
      <c r="K8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43" s="4">
        <f>COUNTIFS(Tabela1[Paciente],Tabela1[[#This Row],[Paciente]],Tabela1[Código_Terapia],Tabela1[[#This Row],[Código_Terapia]])</f>
        <v>3</v>
      </c>
      <c r="M843" s="4">
        <f>Tabela1[[#This Row],[Sessões Autrizadas]]-Tabela1[[#This Row],[Solicitado]]</f>
        <v>0</v>
      </c>
    </row>
    <row r="844" spans="1:13" hidden="1" x14ac:dyDescent="0.3">
      <c r="A844" s="4">
        <f>INDEX(Tabela2[Id],MATCH(Tabela1[[#This Row],[Carteirinha]],Tabela2[Cart],0))</f>
        <v>2784</v>
      </c>
      <c r="B844" s="5" t="s">
        <v>311</v>
      </c>
      <c r="C844" s="5" t="s">
        <v>312</v>
      </c>
      <c r="D844" s="5">
        <v>60522903</v>
      </c>
      <c r="E844" s="6">
        <v>45721</v>
      </c>
      <c r="F844" s="5">
        <v>83048885</v>
      </c>
      <c r="G844" s="6">
        <v>45781</v>
      </c>
      <c r="H844" s="5">
        <v>2250005103</v>
      </c>
      <c r="I844" s="5">
        <v>16</v>
      </c>
      <c r="J844" s="5">
        <v>11</v>
      </c>
      <c r="K8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44" s="4">
        <f>COUNTIFS(Tabela1[Paciente],Tabela1[[#This Row],[Paciente]],Tabela1[Código_Terapia],Tabela1[[#This Row],[Código_Terapia]])</f>
        <v>3</v>
      </c>
      <c r="M844" s="4">
        <f>Tabela1[[#This Row],[Sessões Autrizadas]]-Tabela1[[#This Row],[Solicitado]]</f>
        <v>-5</v>
      </c>
    </row>
    <row r="845" spans="1:13" hidden="1" x14ac:dyDescent="0.3">
      <c r="A845" s="4">
        <f>INDEX(Tabela2[Id],MATCH(Tabela1[[#This Row],[Carteirinha]],Tabela2[Cart],0))</f>
        <v>2784</v>
      </c>
      <c r="B845" s="5" t="s">
        <v>311</v>
      </c>
      <c r="C845" s="5" t="s">
        <v>312</v>
      </c>
      <c r="D845" s="5">
        <v>60522902</v>
      </c>
      <c r="E845" s="6">
        <v>45721</v>
      </c>
      <c r="F845" s="5">
        <v>83048862</v>
      </c>
      <c r="G845" s="6">
        <v>45781</v>
      </c>
      <c r="H845" s="5">
        <v>2250005278</v>
      </c>
      <c r="I845" s="5">
        <v>12</v>
      </c>
      <c r="J845" s="5">
        <v>5</v>
      </c>
      <c r="K8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45" s="4">
        <f>COUNTIFS(Tabela1[Paciente],Tabela1[[#This Row],[Paciente]],Tabela1[Código_Terapia],Tabela1[[#This Row],[Código_Terapia]])</f>
        <v>3</v>
      </c>
      <c r="M845" s="4">
        <f>Tabela1[[#This Row],[Sessões Autrizadas]]-Tabela1[[#This Row],[Solicitado]]</f>
        <v>-7</v>
      </c>
    </row>
    <row r="846" spans="1:13" hidden="1" x14ac:dyDescent="0.3">
      <c r="A846" s="4">
        <f>INDEX(Tabela2[Id],MATCH(Tabela1[[#This Row],[Carteirinha]],Tabela2[Cart],0))</f>
        <v>2784</v>
      </c>
      <c r="B846" s="5" t="s">
        <v>311</v>
      </c>
      <c r="C846" s="5" t="s">
        <v>312</v>
      </c>
      <c r="D846" s="5">
        <v>60522900</v>
      </c>
      <c r="E846" s="6">
        <v>45721</v>
      </c>
      <c r="F846" s="5">
        <v>83048803</v>
      </c>
      <c r="G846" s="6">
        <v>45781</v>
      </c>
      <c r="H846" s="5">
        <v>2250005170</v>
      </c>
      <c r="I846" s="5">
        <v>8</v>
      </c>
      <c r="J846" s="5">
        <v>8</v>
      </c>
      <c r="K8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46" s="4">
        <f>COUNTIFS(Tabela1[Paciente],Tabela1[[#This Row],[Paciente]],Tabela1[Código_Terapia],Tabela1[[#This Row],[Código_Terapia]])</f>
        <v>3</v>
      </c>
      <c r="M846" s="4">
        <f>Tabela1[[#This Row],[Sessões Autrizadas]]-Tabela1[[#This Row],[Solicitado]]</f>
        <v>0</v>
      </c>
    </row>
    <row r="847" spans="1:13" hidden="1" x14ac:dyDescent="0.3">
      <c r="A847" s="4">
        <f>INDEX(Tabela2[Id],MATCH(Tabela1[[#This Row],[Carteirinha]],Tabela2[Cart],0))</f>
        <v>2784</v>
      </c>
      <c r="B847" s="5" t="s">
        <v>311</v>
      </c>
      <c r="C847" s="5" t="s">
        <v>312</v>
      </c>
      <c r="D847" s="5">
        <v>60522901</v>
      </c>
      <c r="E847" s="6">
        <v>45721</v>
      </c>
      <c r="F847" s="5">
        <v>83048727</v>
      </c>
      <c r="G847" s="6">
        <v>45781</v>
      </c>
      <c r="H847" s="5">
        <v>50000012</v>
      </c>
      <c r="I847" s="5">
        <v>8</v>
      </c>
      <c r="J847" s="5">
        <v>4</v>
      </c>
      <c r="K8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47" s="4">
        <f>COUNTIFS(Tabela1[Paciente],Tabela1[[#This Row],[Paciente]],Tabela1[Código_Terapia],Tabela1[[#This Row],[Código_Terapia]])</f>
        <v>3</v>
      </c>
      <c r="M847" s="4">
        <f>Tabela1[[#This Row],[Sessões Autrizadas]]-Tabela1[[#This Row],[Solicitado]]</f>
        <v>-4</v>
      </c>
    </row>
    <row r="848" spans="1:13" hidden="1" x14ac:dyDescent="0.3">
      <c r="A848" s="4">
        <f>INDEX(Tabela2[Id],MATCH(Tabela1[[#This Row],[Carteirinha]],Tabela2[Cart],0))</f>
        <v>2784</v>
      </c>
      <c r="B848" s="5" t="s">
        <v>311</v>
      </c>
      <c r="C848" s="5" t="s">
        <v>312</v>
      </c>
      <c r="D848" s="5">
        <v>59852057</v>
      </c>
      <c r="E848" s="6">
        <v>45694</v>
      </c>
      <c r="F848" s="5">
        <v>82243374</v>
      </c>
      <c r="G848" s="6">
        <v>45754</v>
      </c>
      <c r="H848" s="5">
        <v>2250005189</v>
      </c>
      <c r="I848" s="5">
        <v>16</v>
      </c>
      <c r="J848" s="5">
        <v>2</v>
      </c>
      <c r="K8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48" s="4">
        <f>COUNTIFS(Tabela1[Paciente],Tabela1[[#This Row],[Paciente]],Tabela1[Código_Terapia],Tabela1[[#This Row],[Código_Terapia]])</f>
        <v>3</v>
      </c>
      <c r="M848" s="4">
        <f>Tabela1[[#This Row],[Sessões Autrizadas]]-Tabela1[[#This Row],[Solicitado]]</f>
        <v>-14</v>
      </c>
    </row>
    <row r="849" spans="1:13" hidden="1" x14ac:dyDescent="0.3">
      <c r="A849" s="4">
        <f>INDEX(Tabela2[Id],MATCH(Tabela1[[#This Row],[Carteirinha]],Tabela2[Cart],0))</f>
        <v>2784</v>
      </c>
      <c r="B849" s="5" t="s">
        <v>311</v>
      </c>
      <c r="C849" s="5" t="s">
        <v>312</v>
      </c>
      <c r="D849" s="5">
        <v>59852056</v>
      </c>
      <c r="E849" s="6">
        <v>45694</v>
      </c>
      <c r="F849" s="5">
        <v>82243297</v>
      </c>
      <c r="G849" s="6">
        <v>45754</v>
      </c>
      <c r="H849" s="5">
        <v>2250005103</v>
      </c>
      <c r="I849" s="5">
        <v>16</v>
      </c>
      <c r="J849" s="5">
        <v>14</v>
      </c>
      <c r="K8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49" s="4">
        <f>COUNTIFS(Tabela1[Paciente],Tabela1[[#This Row],[Paciente]],Tabela1[Código_Terapia],Tabela1[[#This Row],[Código_Terapia]])</f>
        <v>3</v>
      </c>
      <c r="M849" s="4">
        <f>Tabela1[[#This Row],[Sessões Autrizadas]]-Tabela1[[#This Row],[Solicitado]]</f>
        <v>-2</v>
      </c>
    </row>
    <row r="850" spans="1:13" hidden="1" x14ac:dyDescent="0.3">
      <c r="A850" s="4">
        <f>INDEX(Tabela2[Id],MATCH(Tabela1[[#This Row],[Carteirinha]],Tabela2[Cart],0))</f>
        <v>2784</v>
      </c>
      <c r="B850" s="5" t="s">
        <v>311</v>
      </c>
      <c r="C850" s="5" t="s">
        <v>312</v>
      </c>
      <c r="D850" s="5">
        <v>59852055</v>
      </c>
      <c r="E850" s="6">
        <v>45694</v>
      </c>
      <c r="F850" s="5">
        <v>82243258</v>
      </c>
      <c r="G850" s="6">
        <v>45754</v>
      </c>
      <c r="H850" s="5">
        <v>2250005278</v>
      </c>
      <c r="I850" s="5">
        <v>12</v>
      </c>
      <c r="J850" s="5">
        <v>7</v>
      </c>
      <c r="K8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50" s="4">
        <f>COUNTIFS(Tabela1[Paciente],Tabela1[[#This Row],[Paciente]],Tabela1[Código_Terapia],Tabela1[[#This Row],[Código_Terapia]])</f>
        <v>3</v>
      </c>
      <c r="M850" s="4">
        <f>Tabela1[[#This Row],[Sessões Autrizadas]]-Tabela1[[#This Row],[Solicitado]]</f>
        <v>-5</v>
      </c>
    </row>
    <row r="851" spans="1:13" hidden="1" x14ac:dyDescent="0.3">
      <c r="A851" s="4">
        <f>INDEX(Tabela2[Id],MATCH(Tabela1[[#This Row],[Carteirinha]],Tabela2[Cart],0))</f>
        <v>2784</v>
      </c>
      <c r="B851" s="5" t="s">
        <v>311</v>
      </c>
      <c r="C851" s="5" t="s">
        <v>312</v>
      </c>
      <c r="D851" s="5">
        <v>59852048</v>
      </c>
      <c r="E851" s="6">
        <v>45694</v>
      </c>
      <c r="F851" s="5">
        <v>82243186</v>
      </c>
      <c r="G851" s="6">
        <v>45754</v>
      </c>
      <c r="H851" s="5">
        <v>2250005170</v>
      </c>
      <c r="I851" s="5">
        <v>8</v>
      </c>
      <c r="J851" s="5">
        <v>8</v>
      </c>
      <c r="K8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51" s="4">
        <f>COUNTIFS(Tabela1[Paciente],Tabela1[[#This Row],[Paciente]],Tabela1[Código_Terapia],Tabela1[[#This Row],[Código_Terapia]])</f>
        <v>3</v>
      </c>
      <c r="M851" s="4">
        <f>Tabela1[[#This Row],[Sessões Autrizadas]]-Tabela1[[#This Row],[Solicitado]]</f>
        <v>0</v>
      </c>
    </row>
    <row r="852" spans="1:13" hidden="1" x14ac:dyDescent="0.3">
      <c r="A852" s="4">
        <f>INDEX(Tabela2[Id],MATCH(Tabela1[[#This Row],[Carteirinha]],Tabela2[Cart],0))</f>
        <v>2784</v>
      </c>
      <c r="B852" s="5" t="s">
        <v>311</v>
      </c>
      <c r="C852" s="5" t="s">
        <v>312</v>
      </c>
      <c r="D852" s="5">
        <v>59852054</v>
      </c>
      <c r="E852" s="6">
        <v>45694</v>
      </c>
      <c r="F852" s="5">
        <v>82243107</v>
      </c>
      <c r="G852" s="6">
        <v>45754</v>
      </c>
      <c r="H852" s="5">
        <v>50000012</v>
      </c>
      <c r="I852" s="5">
        <v>8</v>
      </c>
      <c r="J852" s="5">
        <v>5</v>
      </c>
      <c r="K8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52" s="4">
        <f>COUNTIFS(Tabela1[Paciente],Tabela1[[#This Row],[Paciente]],Tabela1[Código_Terapia],Tabela1[[#This Row],[Código_Terapia]])</f>
        <v>3</v>
      </c>
      <c r="M852" s="4">
        <f>Tabela1[[#This Row],[Sessões Autrizadas]]-Tabela1[[#This Row],[Solicitado]]</f>
        <v>-3</v>
      </c>
    </row>
    <row r="853" spans="1:13" hidden="1" x14ac:dyDescent="0.3">
      <c r="A853" s="4">
        <f>INDEX(Tabela2[Id],MATCH(Tabela1[[#This Row],[Carteirinha]],Tabela2[Cart],0))</f>
        <v>1908</v>
      </c>
      <c r="B853" s="5" t="s">
        <v>228</v>
      </c>
      <c r="C853" s="5" t="s">
        <v>229</v>
      </c>
      <c r="D853" s="5">
        <v>57984481</v>
      </c>
      <c r="E853" s="6">
        <v>45617</v>
      </c>
      <c r="F853" s="5">
        <v>945504379</v>
      </c>
      <c r="G853" s="6">
        <v>46457</v>
      </c>
      <c r="H853" s="5">
        <v>2250005189</v>
      </c>
      <c r="I853" s="5">
        <v>48</v>
      </c>
      <c r="J853" s="5">
        <v>35</v>
      </c>
      <c r="K8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53" s="4">
        <f>COUNTIFS(Tabela1[Paciente],Tabela1[[#This Row],[Paciente]],Tabela1[Código_Terapia],Tabela1[[#This Row],[Código_Terapia]])</f>
        <v>1</v>
      </c>
      <c r="M853" s="4">
        <f>Tabela1[[#This Row],[Sessões Autrizadas]]-Tabela1[[#This Row],[Solicitado]]</f>
        <v>-13</v>
      </c>
    </row>
    <row r="854" spans="1:13" hidden="1" x14ac:dyDescent="0.3">
      <c r="A854" s="4">
        <f>INDEX(Tabela2[Id],MATCH(Tabela1[[#This Row],[Carteirinha]],Tabela2[Cart],0))</f>
        <v>1908</v>
      </c>
      <c r="B854" s="5" t="s">
        <v>228</v>
      </c>
      <c r="C854" s="5" t="s">
        <v>229</v>
      </c>
      <c r="D854" s="5">
        <v>57984480</v>
      </c>
      <c r="E854" s="6">
        <v>45617</v>
      </c>
      <c r="F854" s="5">
        <v>945504378</v>
      </c>
      <c r="G854" s="6">
        <v>47777</v>
      </c>
      <c r="H854" s="5">
        <v>2250005103</v>
      </c>
      <c r="I854" s="5">
        <v>192</v>
      </c>
      <c r="J854" s="5">
        <v>137</v>
      </c>
      <c r="K8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854" s="4">
        <f>COUNTIFS(Tabela1[Paciente],Tabela1[[#This Row],[Paciente]],Tabela1[Código_Terapia],Tabela1[[#This Row],[Código_Terapia]])</f>
        <v>1</v>
      </c>
      <c r="M854" s="4">
        <f>Tabela1[[#This Row],[Sessões Autrizadas]]-Tabela1[[#This Row],[Solicitado]]</f>
        <v>-55</v>
      </c>
    </row>
    <row r="855" spans="1:13" hidden="1" x14ac:dyDescent="0.3">
      <c r="A855" s="4">
        <f>INDEX(Tabela2[Id],MATCH(Tabela1[[#This Row],[Carteirinha]],Tabela2[Cart],0))</f>
        <v>1908</v>
      </c>
      <c r="B855" s="5" t="s">
        <v>228</v>
      </c>
      <c r="C855" s="5" t="s">
        <v>229</v>
      </c>
      <c r="D855" s="5">
        <v>57984479</v>
      </c>
      <c r="E855" s="6">
        <v>45617</v>
      </c>
      <c r="F855" s="5">
        <v>945504377</v>
      </c>
      <c r="G855" s="6">
        <v>46757</v>
      </c>
      <c r="H855" s="5">
        <v>2250005170</v>
      </c>
      <c r="I855" s="5">
        <v>48</v>
      </c>
      <c r="J855" s="5">
        <v>31</v>
      </c>
      <c r="K8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855" s="4">
        <f>COUNTIFS(Tabela1[Paciente],Tabela1[[#This Row],[Paciente]],Tabela1[Código_Terapia],Tabela1[[#This Row],[Código_Terapia]])</f>
        <v>1</v>
      </c>
      <c r="M855" s="4">
        <f>Tabela1[[#This Row],[Sessões Autrizadas]]-Tabela1[[#This Row],[Solicitado]]</f>
        <v>-17</v>
      </c>
    </row>
    <row r="856" spans="1:13" hidden="1" x14ac:dyDescent="0.3">
      <c r="A856" s="4">
        <f>INDEX(Tabela2[Id],MATCH(Tabela1[[#This Row],[Carteirinha]],Tabela2[Cart],0))</f>
        <v>2921</v>
      </c>
      <c r="B856" s="5" t="s">
        <v>128</v>
      </c>
      <c r="C856" s="5" t="s">
        <v>129</v>
      </c>
      <c r="D856" s="5">
        <v>60630856</v>
      </c>
      <c r="E856" s="6">
        <v>45726</v>
      </c>
      <c r="F856" s="5">
        <v>83168253</v>
      </c>
      <c r="G856" s="6">
        <v>45786</v>
      </c>
      <c r="H856" s="5">
        <v>2250005103</v>
      </c>
      <c r="I856" s="5">
        <v>8</v>
      </c>
      <c r="J856" s="5">
        <v>6</v>
      </c>
      <c r="K8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56" s="4">
        <f>COUNTIFS(Tabela1[Paciente],Tabela1[[#This Row],[Paciente]],Tabela1[Código_Terapia],Tabela1[[#This Row],[Código_Terapia]])</f>
        <v>3</v>
      </c>
      <c r="M856" s="4">
        <f>Tabela1[[#This Row],[Sessões Autrizadas]]-Tabela1[[#This Row],[Solicitado]]</f>
        <v>-2</v>
      </c>
    </row>
    <row r="857" spans="1:13" hidden="1" x14ac:dyDescent="0.3">
      <c r="A857" s="4">
        <f>INDEX(Tabela2[Id],MATCH(Tabela1[[#This Row],[Carteirinha]],Tabela2[Cart],0))</f>
        <v>2921</v>
      </c>
      <c r="B857" s="5" t="s">
        <v>128</v>
      </c>
      <c r="C857" s="5" t="s">
        <v>129</v>
      </c>
      <c r="D857" s="5">
        <v>60126820</v>
      </c>
      <c r="E857" s="6">
        <v>45705</v>
      </c>
      <c r="F857" s="5">
        <v>82571655</v>
      </c>
      <c r="G857" s="6">
        <v>45765</v>
      </c>
      <c r="H857" s="5">
        <v>2250005103</v>
      </c>
      <c r="I857" s="5">
        <v>8</v>
      </c>
      <c r="J857" s="5">
        <v>8</v>
      </c>
      <c r="K8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57" s="4">
        <f>COUNTIFS(Tabela1[Paciente],Tabela1[[#This Row],[Paciente]],Tabela1[Código_Terapia],Tabela1[[#This Row],[Código_Terapia]])</f>
        <v>3</v>
      </c>
      <c r="M857" s="4">
        <f>Tabela1[[#This Row],[Sessões Autrizadas]]-Tabela1[[#This Row],[Solicitado]]</f>
        <v>0</v>
      </c>
    </row>
    <row r="858" spans="1:13" hidden="1" x14ac:dyDescent="0.3">
      <c r="A858" s="4">
        <f>INDEX(Tabela2[Id],MATCH(Tabela1[[#This Row],[Carteirinha]],Tabela2[Cart],0))</f>
        <v>2921</v>
      </c>
      <c r="B858" s="5" t="s">
        <v>128</v>
      </c>
      <c r="C858" s="5" t="s">
        <v>129</v>
      </c>
      <c r="D858" s="5">
        <v>59727289</v>
      </c>
      <c r="E858" s="6">
        <v>45691</v>
      </c>
      <c r="F858" s="5">
        <v>82107594</v>
      </c>
      <c r="G858" s="6">
        <v>45751</v>
      </c>
      <c r="H858" s="5">
        <v>2250005103</v>
      </c>
      <c r="I858" s="5">
        <v>8</v>
      </c>
      <c r="J858" s="5">
        <v>1</v>
      </c>
      <c r="K8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58" s="4">
        <f>COUNTIFS(Tabela1[Paciente],Tabela1[[#This Row],[Paciente]],Tabela1[Código_Terapia],Tabela1[[#This Row],[Código_Terapia]])</f>
        <v>3</v>
      </c>
      <c r="M858" s="4">
        <f>Tabela1[[#This Row],[Sessões Autrizadas]]-Tabela1[[#This Row],[Solicitado]]</f>
        <v>-7</v>
      </c>
    </row>
    <row r="859" spans="1:13" hidden="1" x14ac:dyDescent="0.3">
      <c r="A859" s="4">
        <f>INDEX(Tabela2[Id],MATCH(Tabela1[[#This Row],[Carteirinha]],Tabela2[Cart],0))</f>
        <v>3504</v>
      </c>
      <c r="B859" s="5" t="s">
        <v>83</v>
      </c>
      <c r="C859" s="5" t="s">
        <v>84</v>
      </c>
      <c r="D859" s="5">
        <v>57893621</v>
      </c>
      <c r="E859" s="6">
        <v>45614</v>
      </c>
      <c r="F859" s="5">
        <v>945420601</v>
      </c>
      <c r="G859" s="6">
        <v>46274</v>
      </c>
      <c r="H859" s="5">
        <v>2250005189</v>
      </c>
      <c r="I859" s="5">
        <v>32</v>
      </c>
      <c r="J859" s="5">
        <v>22</v>
      </c>
      <c r="K8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59" s="4">
        <f>COUNTIFS(Tabela1[Paciente],Tabela1[[#This Row],[Paciente]],Tabela1[Código_Terapia],Tabela1[[#This Row],[Código_Terapia]])</f>
        <v>1</v>
      </c>
      <c r="M859" s="4">
        <f>Tabela1[[#This Row],[Sessões Autrizadas]]-Tabela1[[#This Row],[Solicitado]]</f>
        <v>-10</v>
      </c>
    </row>
    <row r="860" spans="1:13" hidden="1" x14ac:dyDescent="0.3">
      <c r="A860" s="4">
        <f>INDEX(Tabela2[Id],MATCH(Tabela1[[#This Row],[Carteirinha]],Tabela2[Cart],0))</f>
        <v>3504</v>
      </c>
      <c r="B860" s="5" t="s">
        <v>83</v>
      </c>
      <c r="C860" s="5" t="s">
        <v>84</v>
      </c>
      <c r="D860" s="5">
        <v>57893620</v>
      </c>
      <c r="E860" s="6">
        <v>45614</v>
      </c>
      <c r="F860" s="5">
        <v>945420600</v>
      </c>
      <c r="G860" s="6">
        <v>46694</v>
      </c>
      <c r="H860" s="5">
        <v>2250005103</v>
      </c>
      <c r="I860" s="5">
        <v>32</v>
      </c>
      <c r="J860" s="5">
        <v>13</v>
      </c>
      <c r="K8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60" s="4">
        <f>COUNTIFS(Tabela1[Paciente],Tabela1[[#This Row],[Paciente]],Tabela1[Código_Terapia],Tabela1[[#This Row],[Código_Terapia]])</f>
        <v>1</v>
      </c>
      <c r="M860" s="4">
        <f>Tabela1[[#This Row],[Sessões Autrizadas]]-Tabela1[[#This Row],[Solicitado]]</f>
        <v>-19</v>
      </c>
    </row>
    <row r="861" spans="1:13" hidden="1" x14ac:dyDescent="0.3">
      <c r="A861" s="4">
        <f>INDEX(Tabela2[Id],MATCH(Tabela1[[#This Row],[Carteirinha]],Tabela2[Cart],0))</f>
        <v>3504</v>
      </c>
      <c r="B861" s="5" t="s">
        <v>83</v>
      </c>
      <c r="C861" s="5" t="s">
        <v>84</v>
      </c>
      <c r="D861" s="5">
        <v>57893617</v>
      </c>
      <c r="E861" s="6">
        <v>45614</v>
      </c>
      <c r="F861" s="5">
        <v>945420599</v>
      </c>
      <c r="G861" s="6">
        <v>46214</v>
      </c>
      <c r="H861" s="5">
        <v>2250005170</v>
      </c>
      <c r="I861" s="5">
        <v>32</v>
      </c>
      <c r="J861" s="5">
        <v>23</v>
      </c>
      <c r="K8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61" s="4">
        <f>COUNTIFS(Tabela1[Paciente],Tabela1[[#This Row],[Paciente]],Tabela1[Código_Terapia],Tabela1[[#This Row],[Código_Terapia]])</f>
        <v>1</v>
      </c>
      <c r="M861" s="4">
        <f>Tabela1[[#This Row],[Sessões Autrizadas]]-Tabela1[[#This Row],[Solicitado]]</f>
        <v>-9</v>
      </c>
    </row>
    <row r="862" spans="1:13" hidden="1" x14ac:dyDescent="0.3">
      <c r="A862" s="4">
        <f>INDEX(Tabela2[Id],MATCH(Tabela1[[#This Row],[Carteirinha]],Tabela2[Cart],0))</f>
        <v>36</v>
      </c>
      <c r="B862" s="5" t="s">
        <v>1408</v>
      </c>
      <c r="C862" s="5" t="s">
        <v>1407</v>
      </c>
      <c r="D862" s="5">
        <v>57083227</v>
      </c>
      <c r="E862" s="6">
        <v>45582</v>
      </c>
      <c r="F862" s="5">
        <v>944674908</v>
      </c>
      <c r="G862" s="6">
        <v>49242</v>
      </c>
      <c r="H862" s="5">
        <v>2250005103</v>
      </c>
      <c r="I862" s="5">
        <v>112</v>
      </c>
      <c r="J862" s="5">
        <v>43</v>
      </c>
      <c r="K8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862" s="4">
        <f>COUNTIFS(Tabela1[Paciente],Tabela1[[#This Row],[Paciente]],Tabela1[Código_Terapia],Tabela1[[#This Row],[Código_Terapia]])</f>
        <v>1</v>
      </c>
      <c r="M862" s="4">
        <f>Tabela1[[#This Row],[Sessões Autrizadas]]-Tabela1[[#This Row],[Solicitado]]</f>
        <v>-69</v>
      </c>
    </row>
    <row r="863" spans="1:13" hidden="1" x14ac:dyDescent="0.3">
      <c r="A863" s="4">
        <f>INDEX(Tabela2[Id],MATCH(Tabela1[[#This Row],[Carteirinha]],Tabela2[Cart],0))</f>
        <v>36</v>
      </c>
      <c r="B863" s="5" t="s">
        <v>1408</v>
      </c>
      <c r="C863" s="5" t="s">
        <v>1407</v>
      </c>
      <c r="D863" s="5">
        <v>57083226</v>
      </c>
      <c r="E863" s="6">
        <v>45582</v>
      </c>
      <c r="F863" s="5">
        <v>944674907</v>
      </c>
      <c r="G863" s="6">
        <v>47562</v>
      </c>
      <c r="H863" s="5">
        <v>2250005278</v>
      </c>
      <c r="I863" s="5">
        <v>64</v>
      </c>
      <c r="J863" s="5">
        <v>32</v>
      </c>
      <c r="K8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63" s="4">
        <f>COUNTIFS(Tabela1[Paciente],Tabela1[[#This Row],[Paciente]],Tabela1[Código_Terapia],Tabela1[[#This Row],[Código_Terapia]])</f>
        <v>2</v>
      </c>
      <c r="M863" s="4">
        <f>Tabela1[[#This Row],[Sessões Autrizadas]]-Tabela1[[#This Row],[Solicitado]]</f>
        <v>-32</v>
      </c>
    </row>
    <row r="864" spans="1:13" hidden="1" x14ac:dyDescent="0.3">
      <c r="A864" s="4">
        <f>INDEX(Tabela2[Id],MATCH(Tabela1[[#This Row],[Carteirinha]],Tabela2[Cart],0))</f>
        <v>36</v>
      </c>
      <c r="B864" s="5" t="s">
        <v>1408</v>
      </c>
      <c r="C864" s="5" t="s">
        <v>1407</v>
      </c>
      <c r="D864" s="5">
        <v>57083224</v>
      </c>
      <c r="E864" s="6">
        <v>45582</v>
      </c>
      <c r="F864" s="5">
        <v>944674905</v>
      </c>
      <c r="G864" s="6">
        <v>46842</v>
      </c>
      <c r="H864" s="5">
        <v>50000012</v>
      </c>
      <c r="I864" s="5">
        <v>32</v>
      </c>
      <c r="J864" s="5">
        <v>13</v>
      </c>
      <c r="K8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64" s="4">
        <f>COUNTIFS(Tabela1[Paciente],Tabela1[[#This Row],[Paciente]],Tabela1[Código_Terapia],Tabela1[[#This Row],[Código_Terapia]])</f>
        <v>1</v>
      </c>
      <c r="M864" s="4">
        <f>Tabela1[[#This Row],[Sessões Autrizadas]]-Tabela1[[#This Row],[Solicitado]]</f>
        <v>-19</v>
      </c>
    </row>
    <row r="865" spans="1:13" hidden="1" x14ac:dyDescent="0.3">
      <c r="A865" s="4">
        <f>INDEX(Tabela2[Id],MATCH(Tabela1[[#This Row],[Carteirinha]],Tabela2[Cart],0))</f>
        <v>36</v>
      </c>
      <c r="B865" s="5" t="s">
        <v>1408</v>
      </c>
      <c r="C865" s="5" t="s">
        <v>1407</v>
      </c>
      <c r="D865" s="5">
        <v>57083223</v>
      </c>
      <c r="E865" s="6">
        <v>45582</v>
      </c>
      <c r="F865" s="5">
        <v>944674904</v>
      </c>
      <c r="G865" s="6">
        <v>47502</v>
      </c>
      <c r="H865" s="5">
        <v>2250005170</v>
      </c>
      <c r="I865" s="5">
        <v>32</v>
      </c>
      <c r="J865" s="5">
        <v>2</v>
      </c>
      <c r="K8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65" s="4">
        <f>COUNTIFS(Tabela1[Paciente],Tabela1[[#This Row],[Paciente]],Tabela1[Código_Terapia],Tabela1[[#This Row],[Código_Terapia]])</f>
        <v>2</v>
      </c>
      <c r="M865" s="4">
        <f>Tabela1[[#This Row],[Sessões Autrizadas]]-Tabela1[[#This Row],[Solicitado]]</f>
        <v>-30</v>
      </c>
    </row>
    <row r="866" spans="1:13" hidden="1" x14ac:dyDescent="0.3">
      <c r="A866" s="4">
        <f>INDEX(Tabela2[Id],MATCH(Tabela1[[#This Row],[Carteirinha]],Tabela2[Cart],0))</f>
        <v>36</v>
      </c>
      <c r="B866" s="5" t="s">
        <v>1408</v>
      </c>
      <c r="C866" s="5" t="s">
        <v>1407</v>
      </c>
      <c r="D866" s="5">
        <v>57083221</v>
      </c>
      <c r="E866" s="6">
        <v>45582</v>
      </c>
      <c r="F866" s="5">
        <v>944674903</v>
      </c>
      <c r="G866" s="6">
        <v>45956</v>
      </c>
      <c r="H866" s="5">
        <v>2250005111</v>
      </c>
      <c r="I866" s="5">
        <v>32</v>
      </c>
      <c r="J866" s="5">
        <v>29</v>
      </c>
      <c r="K8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66" s="4">
        <f>COUNTIFS(Tabela1[Paciente],Tabela1[[#This Row],[Paciente]],Tabela1[Código_Terapia],Tabela1[[#This Row],[Código_Terapia]])</f>
        <v>2</v>
      </c>
      <c r="M866" s="4">
        <f>Tabela1[[#This Row],[Sessões Autrizadas]]-Tabela1[[#This Row],[Solicitado]]</f>
        <v>-3</v>
      </c>
    </row>
    <row r="867" spans="1:13" hidden="1" x14ac:dyDescent="0.3">
      <c r="A867" s="4">
        <f>INDEX(Tabela2[Id],MATCH(Tabela1[[#This Row],[Carteirinha]],Tabela2[Cart],0))</f>
        <v>36</v>
      </c>
      <c r="B867" s="5" t="s">
        <v>1408</v>
      </c>
      <c r="C867" s="5" t="s">
        <v>1407</v>
      </c>
      <c r="D867" s="5">
        <v>57004740</v>
      </c>
      <c r="E867" s="6">
        <v>45581</v>
      </c>
      <c r="F867" s="5">
        <v>944602028</v>
      </c>
      <c r="G867" s="6">
        <v>49061</v>
      </c>
      <c r="H867" s="5">
        <v>2250005189</v>
      </c>
      <c r="I867" s="5">
        <v>80</v>
      </c>
      <c r="J867" s="5">
        <v>22</v>
      </c>
      <c r="K8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867" s="4">
        <f>COUNTIFS(Tabela1[Paciente],Tabela1[[#This Row],[Paciente]],Tabela1[Código_Terapia],Tabela1[[#This Row],[Código_Terapia]])</f>
        <v>1</v>
      </c>
      <c r="M867" s="4">
        <f>Tabela1[[#This Row],[Sessões Autrizadas]]-Tabela1[[#This Row],[Solicitado]]</f>
        <v>-58</v>
      </c>
    </row>
    <row r="868" spans="1:13" hidden="1" x14ac:dyDescent="0.3">
      <c r="A868" s="4">
        <f>INDEX(Tabela2[Id],MATCH(Tabela1[[#This Row],[Carteirinha]],Tabela2[Cart],0))</f>
        <v>36</v>
      </c>
      <c r="B868" s="5" t="s">
        <v>1408</v>
      </c>
      <c r="C868" s="5" t="s">
        <v>1407</v>
      </c>
      <c r="D868" s="5">
        <v>55842986</v>
      </c>
      <c r="E868" s="6">
        <v>45535</v>
      </c>
      <c r="F868" s="5">
        <v>943529118</v>
      </c>
      <c r="G868" s="6">
        <v>46135</v>
      </c>
      <c r="H868" s="5">
        <v>2250005278</v>
      </c>
      <c r="I868" s="5">
        <v>20</v>
      </c>
      <c r="J868" s="5">
        <v>9</v>
      </c>
      <c r="K8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868" s="4">
        <f>COUNTIFS(Tabela1[Paciente],Tabela1[[#This Row],[Paciente]],Tabela1[Código_Terapia],Tabela1[[#This Row],[Código_Terapia]])</f>
        <v>2</v>
      </c>
      <c r="M868" s="4">
        <f>Tabela1[[#This Row],[Sessões Autrizadas]]-Tabela1[[#This Row],[Solicitado]]</f>
        <v>-11</v>
      </c>
    </row>
    <row r="869" spans="1:13" hidden="1" x14ac:dyDescent="0.3">
      <c r="A869" s="4">
        <f>INDEX(Tabela2[Id],MATCH(Tabela1[[#This Row],[Carteirinha]],Tabela2[Cart],0))</f>
        <v>36</v>
      </c>
      <c r="B869" s="5" t="s">
        <v>1408</v>
      </c>
      <c r="C869" s="5" t="s">
        <v>1407</v>
      </c>
      <c r="D869" s="5">
        <v>55842984</v>
      </c>
      <c r="E869" s="6">
        <v>45535</v>
      </c>
      <c r="F869" s="5">
        <v>943529116</v>
      </c>
      <c r="G869" s="6">
        <v>46075</v>
      </c>
      <c r="H869" s="5">
        <v>2250005170</v>
      </c>
      <c r="I869" s="5">
        <v>20</v>
      </c>
      <c r="J869" s="5">
        <v>12</v>
      </c>
      <c r="K8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869" s="4">
        <f>COUNTIFS(Tabela1[Paciente],Tabela1[[#This Row],[Paciente]],Tabela1[Código_Terapia],Tabela1[[#This Row],[Código_Terapia]])</f>
        <v>2</v>
      </c>
      <c r="M869" s="4">
        <f>Tabela1[[#This Row],[Sessões Autrizadas]]-Tabela1[[#This Row],[Solicitado]]</f>
        <v>-8</v>
      </c>
    </row>
    <row r="870" spans="1:13" hidden="1" x14ac:dyDescent="0.3">
      <c r="A870" s="4">
        <f>INDEX(Tabela2[Id],MATCH(Tabela1[[#This Row],[Carteirinha]],Tabela2[Cart],0))</f>
        <v>36</v>
      </c>
      <c r="B870" s="5" t="s">
        <v>1408</v>
      </c>
      <c r="C870" s="5" t="s">
        <v>1407</v>
      </c>
      <c r="D870" s="5">
        <v>55842983</v>
      </c>
      <c r="E870" s="6">
        <v>45535</v>
      </c>
      <c r="F870" s="5">
        <v>943529115</v>
      </c>
      <c r="G870" s="6">
        <v>46015</v>
      </c>
      <c r="H870" s="5">
        <v>2250005111</v>
      </c>
      <c r="I870" s="5">
        <v>20</v>
      </c>
      <c r="J870" s="5">
        <v>13</v>
      </c>
      <c r="K8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870" s="4">
        <f>COUNTIFS(Tabela1[Paciente],Tabela1[[#This Row],[Paciente]],Tabela1[Código_Terapia],Tabela1[[#This Row],[Código_Terapia]])</f>
        <v>2</v>
      </c>
      <c r="M870" s="4">
        <f>Tabela1[[#This Row],[Sessões Autrizadas]]-Tabela1[[#This Row],[Solicitado]]</f>
        <v>-7</v>
      </c>
    </row>
    <row r="871" spans="1:13" hidden="1" x14ac:dyDescent="0.3">
      <c r="A871" s="4">
        <f>INDEX(Tabela2[Id],MATCH(Tabela1[[#This Row],[Carteirinha]],Tabela2[Cart],0))</f>
        <v>4267</v>
      </c>
      <c r="B871" s="5" t="s">
        <v>1054</v>
      </c>
      <c r="C871" s="5" t="s">
        <v>1055</v>
      </c>
      <c r="D871" s="5">
        <v>60124988</v>
      </c>
      <c r="E871" s="6">
        <v>45705</v>
      </c>
      <c r="F871" s="5">
        <v>947481473</v>
      </c>
      <c r="G871" s="6">
        <v>46245</v>
      </c>
      <c r="H871" s="5">
        <v>2250005278</v>
      </c>
      <c r="I871" s="5">
        <v>32</v>
      </c>
      <c r="J871" s="5">
        <v>24</v>
      </c>
      <c r="K8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71" s="4">
        <f>COUNTIFS(Tabela1[Paciente],Tabela1[[#This Row],[Paciente]],Tabela1[Código_Terapia],Tabela1[[#This Row],[Código_Terapia]])</f>
        <v>3</v>
      </c>
      <c r="M871" s="4">
        <f>Tabela1[[#This Row],[Sessões Autrizadas]]-Tabela1[[#This Row],[Solicitado]]</f>
        <v>-8</v>
      </c>
    </row>
    <row r="872" spans="1:13" hidden="1" x14ac:dyDescent="0.3">
      <c r="A872" s="4">
        <f>INDEX(Tabela2[Id],MATCH(Tabela1[[#This Row],[Carteirinha]],Tabela2[Cart],0))</f>
        <v>4267</v>
      </c>
      <c r="B872" s="5" t="s">
        <v>1054</v>
      </c>
      <c r="C872" s="5" t="s">
        <v>1055</v>
      </c>
      <c r="D872" s="5">
        <v>59674467</v>
      </c>
      <c r="E872" s="6">
        <v>45687</v>
      </c>
      <c r="F872" s="5">
        <v>947063854</v>
      </c>
      <c r="G872" s="6">
        <v>46047</v>
      </c>
      <c r="H872" s="5">
        <v>2250005278</v>
      </c>
      <c r="I872" s="5">
        <v>32</v>
      </c>
      <c r="J872" s="5">
        <v>29</v>
      </c>
      <c r="K8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72" s="4">
        <f>COUNTIFS(Tabela1[Paciente],Tabela1[[#This Row],[Paciente]],Tabela1[Código_Terapia],Tabela1[[#This Row],[Código_Terapia]])</f>
        <v>3</v>
      </c>
      <c r="M872" s="4">
        <f>Tabela1[[#This Row],[Sessões Autrizadas]]-Tabela1[[#This Row],[Solicitado]]</f>
        <v>-3</v>
      </c>
    </row>
    <row r="873" spans="1:13" hidden="1" x14ac:dyDescent="0.3">
      <c r="A873" s="4">
        <f>INDEX(Tabela2[Id],MATCH(Tabela1[[#This Row],[Carteirinha]],Tabela2[Cart],0))</f>
        <v>4267</v>
      </c>
      <c r="B873" s="5" t="s">
        <v>1054</v>
      </c>
      <c r="C873" s="5" t="s">
        <v>1055</v>
      </c>
      <c r="D873" s="5">
        <v>57231704</v>
      </c>
      <c r="E873" s="6">
        <v>45587</v>
      </c>
      <c r="F873" s="5">
        <v>944812459</v>
      </c>
      <c r="G873" s="6">
        <v>46667</v>
      </c>
      <c r="H873" s="5">
        <v>2250005278</v>
      </c>
      <c r="I873" s="5">
        <v>32</v>
      </c>
      <c r="J873" s="5">
        <v>14</v>
      </c>
      <c r="K8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73" s="4">
        <f>COUNTIFS(Tabela1[Paciente],Tabela1[[#This Row],[Paciente]],Tabela1[Código_Terapia],Tabela1[[#This Row],[Código_Terapia]])</f>
        <v>3</v>
      </c>
      <c r="M873" s="4">
        <f>Tabela1[[#This Row],[Sessões Autrizadas]]-Tabela1[[#This Row],[Solicitado]]</f>
        <v>-18</v>
      </c>
    </row>
    <row r="874" spans="1:13" hidden="1" x14ac:dyDescent="0.3">
      <c r="A874" s="4">
        <f>INDEX(Tabela2[Id],MATCH(Tabela1[[#This Row],[Carteirinha]],Tabela2[Cart],0))</f>
        <v>4319</v>
      </c>
      <c r="B874" s="5" t="s">
        <v>1175</v>
      </c>
      <c r="C874" s="5" t="s">
        <v>1176</v>
      </c>
      <c r="D874" s="5">
        <v>61054686</v>
      </c>
      <c r="E874" s="6">
        <v>45741</v>
      </c>
      <c r="F874" s="5">
        <v>948342286</v>
      </c>
      <c r="G874" s="6">
        <v>45861</v>
      </c>
      <c r="H874" s="5">
        <v>2250005278</v>
      </c>
      <c r="I874" s="5">
        <v>32</v>
      </c>
      <c r="J874" s="5">
        <v>30</v>
      </c>
      <c r="K8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74" s="4">
        <f>COUNTIFS(Tabela1[Paciente],Tabela1[[#This Row],[Paciente]],Tabela1[Código_Terapia],Tabela1[[#This Row],[Código_Terapia]])</f>
        <v>2</v>
      </c>
      <c r="M874" s="4">
        <f>Tabela1[[#This Row],[Sessões Autrizadas]]-Tabela1[[#This Row],[Solicitado]]</f>
        <v>-2</v>
      </c>
    </row>
    <row r="875" spans="1:13" hidden="1" x14ac:dyDescent="0.3">
      <c r="A875" s="4">
        <f>INDEX(Tabela2[Id],MATCH(Tabela1[[#This Row],[Carteirinha]],Tabela2[Cart],0))</f>
        <v>4319</v>
      </c>
      <c r="B875" s="5" t="s">
        <v>1175</v>
      </c>
      <c r="C875" s="5" t="s">
        <v>1176</v>
      </c>
      <c r="D875" s="5">
        <v>57317579</v>
      </c>
      <c r="E875" s="6">
        <v>45596</v>
      </c>
      <c r="F875" s="5">
        <v>944891874</v>
      </c>
      <c r="G875" s="6">
        <v>46556</v>
      </c>
      <c r="H875" s="5">
        <v>2250005278</v>
      </c>
      <c r="I875" s="5">
        <v>32</v>
      </c>
      <c r="J875" s="5">
        <v>8</v>
      </c>
      <c r="K8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75" s="4">
        <f>COUNTIFS(Tabela1[Paciente],Tabela1[[#This Row],[Paciente]],Tabela1[Código_Terapia],Tabela1[[#This Row],[Código_Terapia]])</f>
        <v>2</v>
      </c>
      <c r="M875" s="4">
        <f>Tabela1[[#This Row],[Sessões Autrizadas]]-Tabela1[[#This Row],[Solicitado]]</f>
        <v>-24</v>
      </c>
    </row>
    <row r="876" spans="1:13" hidden="1" x14ac:dyDescent="0.3">
      <c r="A876" s="4">
        <f>INDEX(Tabela2[Id],MATCH(Tabela1[[#This Row],[Carteirinha]],Tabela2[Cart],0))</f>
        <v>1416</v>
      </c>
      <c r="B876" s="5" t="s">
        <v>908</v>
      </c>
      <c r="C876" s="5" t="s">
        <v>909</v>
      </c>
      <c r="D876" s="5">
        <v>57475985</v>
      </c>
      <c r="E876" s="6">
        <v>45597</v>
      </c>
      <c r="F876" s="5">
        <v>945038913</v>
      </c>
      <c r="G876" s="6">
        <v>46617</v>
      </c>
      <c r="H876" s="5">
        <v>2250005189</v>
      </c>
      <c r="I876" s="5">
        <v>32</v>
      </c>
      <c r="J876" s="5">
        <v>11</v>
      </c>
      <c r="K8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76" s="4">
        <f>COUNTIFS(Tabela1[Paciente],Tabela1[[#This Row],[Paciente]],Tabela1[Código_Terapia],Tabela1[[#This Row],[Código_Terapia]])</f>
        <v>1</v>
      </c>
      <c r="M876" s="4">
        <f>Tabela1[[#This Row],[Sessões Autrizadas]]-Tabela1[[#This Row],[Solicitado]]</f>
        <v>-21</v>
      </c>
    </row>
    <row r="877" spans="1:13" hidden="1" x14ac:dyDescent="0.3">
      <c r="A877" s="4">
        <f>INDEX(Tabela2[Id],MATCH(Tabela1[[#This Row],[Carteirinha]],Tabela2[Cart],0))</f>
        <v>1416</v>
      </c>
      <c r="B877" s="5" t="s">
        <v>908</v>
      </c>
      <c r="C877" s="5" t="s">
        <v>909</v>
      </c>
      <c r="D877" s="5">
        <v>57475984</v>
      </c>
      <c r="E877" s="6">
        <v>45597</v>
      </c>
      <c r="F877" s="5">
        <v>945038912</v>
      </c>
      <c r="G877" s="6">
        <v>48717</v>
      </c>
      <c r="H877" s="5">
        <v>2250005103</v>
      </c>
      <c r="I877" s="5">
        <v>128</v>
      </c>
      <c r="J877" s="5">
        <v>27</v>
      </c>
      <c r="K8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877" s="4">
        <f>COUNTIFS(Tabela1[Paciente],Tabela1[[#This Row],[Paciente]],Tabela1[Código_Terapia],Tabela1[[#This Row],[Código_Terapia]])</f>
        <v>1</v>
      </c>
      <c r="M877" s="4">
        <f>Tabela1[[#This Row],[Sessões Autrizadas]]-Tabela1[[#This Row],[Solicitado]]</f>
        <v>-101</v>
      </c>
    </row>
    <row r="878" spans="1:13" hidden="1" x14ac:dyDescent="0.3">
      <c r="A878" s="4">
        <f>INDEX(Tabela2[Id],MATCH(Tabela1[[#This Row],[Carteirinha]],Tabela2[Cart],0))</f>
        <v>1416</v>
      </c>
      <c r="B878" s="5" t="s">
        <v>908</v>
      </c>
      <c r="C878" s="5" t="s">
        <v>909</v>
      </c>
      <c r="D878" s="5">
        <v>57475983</v>
      </c>
      <c r="E878" s="6">
        <v>45597</v>
      </c>
      <c r="F878" s="5">
        <v>945038911</v>
      </c>
      <c r="G878" s="6">
        <v>47037</v>
      </c>
      <c r="H878" s="5">
        <v>2250005278</v>
      </c>
      <c r="I878" s="5">
        <v>32</v>
      </c>
      <c r="J878" s="5">
        <v>8</v>
      </c>
      <c r="K8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78" s="4">
        <f>COUNTIFS(Tabela1[Paciente],Tabela1[[#This Row],[Paciente]],Tabela1[Código_Terapia],Tabela1[[#This Row],[Código_Terapia]])</f>
        <v>1</v>
      </c>
      <c r="M878" s="4">
        <f>Tabela1[[#This Row],[Sessões Autrizadas]]-Tabela1[[#This Row],[Solicitado]]</f>
        <v>-24</v>
      </c>
    </row>
    <row r="879" spans="1:13" hidden="1" x14ac:dyDescent="0.3">
      <c r="A879" s="4">
        <f>INDEX(Tabela2[Id],MATCH(Tabela1[[#This Row],[Carteirinha]],Tabela2[Cart],0))</f>
        <v>1416</v>
      </c>
      <c r="B879" s="5" t="s">
        <v>908</v>
      </c>
      <c r="C879" s="5" t="s">
        <v>909</v>
      </c>
      <c r="D879" s="5">
        <v>57475982</v>
      </c>
      <c r="E879" s="6">
        <v>45597</v>
      </c>
      <c r="F879" s="5">
        <v>945038910</v>
      </c>
      <c r="G879" s="6">
        <v>46617</v>
      </c>
      <c r="H879" s="5">
        <v>50001213</v>
      </c>
      <c r="I879" s="5">
        <v>32</v>
      </c>
      <c r="J879" s="5">
        <v>16</v>
      </c>
      <c r="K8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79" s="4">
        <f>COUNTIFS(Tabela1[Paciente],Tabela1[[#This Row],[Paciente]],Tabela1[Código_Terapia],Tabela1[[#This Row],[Código_Terapia]])</f>
        <v>2</v>
      </c>
      <c r="M879" s="4">
        <f>Tabela1[[#This Row],[Sessões Autrizadas]]-Tabela1[[#This Row],[Solicitado]]</f>
        <v>-16</v>
      </c>
    </row>
    <row r="880" spans="1:13" hidden="1" x14ac:dyDescent="0.3">
      <c r="A880" s="4">
        <f>INDEX(Tabela2[Id],MATCH(Tabela1[[#This Row],[Carteirinha]],Tabela2[Cart],0))</f>
        <v>1416</v>
      </c>
      <c r="B880" s="5" t="s">
        <v>908</v>
      </c>
      <c r="C880" s="5" t="s">
        <v>909</v>
      </c>
      <c r="D880" s="5">
        <v>57475981</v>
      </c>
      <c r="E880" s="6">
        <v>45597</v>
      </c>
      <c r="F880" s="5">
        <v>945038909</v>
      </c>
      <c r="G880" s="6">
        <v>46197</v>
      </c>
      <c r="H880" s="5">
        <v>2250005170</v>
      </c>
      <c r="I880" s="5">
        <v>32</v>
      </c>
      <c r="J880" s="5">
        <v>23</v>
      </c>
      <c r="K8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80" s="4">
        <f>COUNTIFS(Tabela1[Paciente],Tabela1[[#This Row],[Paciente]],Tabela1[Código_Terapia],Tabela1[[#This Row],[Código_Terapia]])</f>
        <v>1</v>
      </c>
      <c r="M880" s="4">
        <f>Tabela1[[#This Row],[Sessões Autrizadas]]-Tabela1[[#This Row],[Solicitado]]</f>
        <v>-9</v>
      </c>
    </row>
    <row r="881" spans="1:13" hidden="1" x14ac:dyDescent="0.3">
      <c r="A881" s="4">
        <f>INDEX(Tabela2[Id],MATCH(Tabela1[[#This Row],[Carteirinha]],Tabela2[Cart],0))</f>
        <v>1416</v>
      </c>
      <c r="B881" s="5" t="s">
        <v>908</v>
      </c>
      <c r="C881" s="5" t="s">
        <v>909</v>
      </c>
      <c r="D881" s="5">
        <v>56141896</v>
      </c>
      <c r="E881" s="6">
        <v>45546</v>
      </c>
      <c r="F881" s="5">
        <v>943804435</v>
      </c>
      <c r="G881" s="6">
        <v>46026</v>
      </c>
      <c r="H881" s="5">
        <v>50001213</v>
      </c>
      <c r="I881" s="5">
        <v>30</v>
      </c>
      <c r="J881" s="5">
        <v>23</v>
      </c>
      <c r="K8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881" s="4">
        <f>COUNTIFS(Tabela1[Paciente],Tabela1[[#This Row],[Paciente]],Tabela1[Código_Terapia],Tabela1[[#This Row],[Código_Terapia]])</f>
        <v>2</v>
      </c>
      <c r="M881" s="4">
        <f>Tabela1[[#This Row],[Sessões Autrizadas]]-Tabela1[[#This Row],[Solicitado]]</f>
        <v>-7</v>
      </c>
    </row>
    <row r="882" spans="1:13" hidden="1" x14ac:dyDescent="0.3">
      <c r="A882" s="4">
        <f>INDEX(Tabela2[Id],MATCH(Tabela1[[#This Row],[Carteirinha]],Tabela2[Cart],0))</f>
        <v>4285</v>
      </c>
      <c r="B882" s="5" t="s">
        <v>994</v>
      </c>
      <c r="C882" s="5" t="s">
        <v>995</v>
      </c>
      <c r="D882" s="5">
        <v>60818789</v>
      </c>
      <c r="E882" s="6">
        <v>45733</v>
      </c>
      <c r="F882" s="5">
        <v>948123951</v>
      </c>
      <c r="G882" s="6">
        <v>45853</v>
      </c>
      <c r="H882" s="5">
        <v>2250005189</v>
      </c>
      <c r="I882" s="5">
        <v>32</v>
      </c>
      <c r="J882" s="5">
        <v>31</v>
      </c>
      <c r="K8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82" s="4">
        <f>COUNTIFS(Tabela1[Paciente],Tabela1[[#This Row],[Paciente]],Tabela1[Código_Terapia],Tabela1[[#This Row],[Código_Terapia]])</f>
        <v>2</v>
      </c>
      <c r="M882" s="4">
        <f>Tabela1[[#This Row],[Sessões Autrizadas]]-Tabela1[[#This Row],[Solicitado]]</f>
        <v>-1</v>
      </c>
    </row>
    <row r="883" spans="1:13" hidden="1" x14ac:dyDescent="0.3">
      <c r="A883" s="4">
        <f>INDEX(Tabela2[Id],MATCH(Tabela1[[#This Row],[Carteirinha]],Tabela2[Cart],0))</f>
        <v>4285</v>
      </c>
      <c r="B883" s="5" t="s">
        <v>994</v>
      </c>
      <c r="C883" s="5" t="s">
        <v>995</v>
      </c>
      <c r="D883" s="5">
        <v>60818788</v>
      </c>
      <c r="E883" s="6">
        <v>45733</v>
      </c>
      <c r="F883" s="5">
        <v>948123950</v>
      </c>
      <c r="G883" s="6">
        <v>45913</v>
      </c>
      <c r="H883" s="5">
        <v>2250005103</v>
      </c>
      <c r="I883" s="5">
        <v>32</v>
      </c>
      <c r="J883" s="5">
        <v>30</v>
      </c>
      <c r="K8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83" s="4">
        <f>COUNTIFS(Tabela1[Paciente],Tabela1[[#This Row],[Paciente]],Tabela1[Código_Terapia],Tabela1[[#This Row],[Código_Terapia]])</f>
        <v>2</v>
      </c>
      <c r="M883" s="4">
        <f>Tabela1[[#This Row],[Sessões Autrizadas]]-Tabela1[[#This Row],[Solicitado]]</f>
        <v>-2</v>
      </c>
    </row>
    <row r="884" spans="1:13" hidden="1" x14ac:dyDescent="0.3">
      <c r="A884" s="4">
        <f>INDEX(Tabela2[Id],MATCH(Tabela1[[#This Row],[Carteirinha]],Tabela2[Cart],0))</f>
        <v>4285</v>
      </c>
      <c r="B884" s="5" t="s">
        <v>994</v>
      </c>
      <c r="C884" s="5" t="s">
        <v>995</v>
      </c>
      <c r="D884" s="5">
        <v>60818787</v>
      </c>
      <c r="E884" s="6">
        <v>45733</v>
      </c>
      <c r="F884" s="5">
        <v>948123949</v>
      </c>
      <c r="G884" s="6">
        <v>45913</v>
      </c>
      <c r="H884" s="5">
        <v>2250005278</v>
      </c>
      <c r="I884" s="5">
        <v>32</v>
      </c>
      <c r="J884" s="5">
        <v>30</v>
      </c>
      <c r="K8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84" s="4">
        <f>COUNTIFS(Tabela1[Paciente],Tabela1[[#This Row],[Paciente]],Tabela1[Código_Terapia],Tabela1[[#This Row],[Código_Terapia]])</f>
        <v>2</v>
      </c>
      <c r="M884" s="4">
        <f>Tabela1[[#This Row],[Sessões Autrizadas]]-Tabela1[[#This Row],[Solicitado]]</f>
        <v>-2</v>
      </c>
    </row>
    <row r="885" spans="1:13" hidden="1" x14ac:dyDescent="0.3">
      <c r="A885" s="4">
        <f>INDEX(Tabela2[Id],MATCH(Tabela1[[#This Row],[Carteirinha]],Tabela2[Cart],0))</f>
        <v>4285</v>
      </c>
      <c r="B885" s="5" t="s">
        <v>994</v>
      </c>
      <c r="C885" s="5" t="s">
        <v>995</v>
      </c>
      <c r="D885" s="5">
        <v>60818786</v>
      </c>
      <c r="E885" s="6">
        <v>45733</v>
      </c>
      <c r="F885" s="5">
        <v>948123948</v>
      </c>
      <c r="G885" s="6">
        <v>45853</v>
      </c>
      <c r="H885" s="5">
        <v>50000012</v>
      </c>
      <c r="I885" s="5">
        <v>32</v>
      </c>
      <c r="J885" s="5">
        <v>31</v>
      </c>
      <c r="K8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85" s="4">
        <f>COUNTIFS(Tabela1[Paciente],Tabela1[[#This Row],[Paciente]],Tabela1[Código_Terapia],Tabela1[[#This Row],[Código_Terapia]])</f>
        <v>1</v>
      </c>
      <c r="M885" s="4">
        <f>Tabela1[[#This Row],[Sessões Autrizadas]]-Tabela1[[#This Row],[Solicitado]]</f>
        <v>-1</v>
      </c>
    </row>
    <row r="886" spans="1:13" hidden="1" x14ac:dyDescent="0.3">
      <c r="A886" s="4">
        <f>INDEX(Tabela2[Id],MATCH(Tabela1[[#This Row],[Carteirinha]],Tabela2[Cart],0))</f>
        <v>4285</v>
      </c>
      <c r="B886" s="5" t="s">
        <v>994</v>
      </c>
      <c r="C886" s="5" t="s">
        <v>995</v>
      </c>
      <c r="D886" s="5">
        <v>60818785</v>
      </c>
      <c r="E886" s="6">
        <v>45733</v>
      </c>
      <c r="F886" s="5">
        <v>948123947</v>
      </c>
      <c r="G886" s="6">
        <v>45793</v>
      </c>
      <c r="H886" s="5">
        <v>2250005170</v>
      </c>
      <c r="I886" s="5">
        <v>32</v>
      </c>
      <c r="J886" s="5">
        <v>32</v>
      </c>
      <c r="K8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86" s="4">
        <f>COUNTIFS(Tabela1[Paciente],Tabela1[[#This Row],[Paciente]],Tabela1[Código_Terapia],Tabela1[[#This Row],[Código_Terapia]])</f>
        <v>2</v>
      </c>
      <c r="M886" s="4">
        <f>Tabela1[[#This Row],[Sessões Autrizadas]]-Tabela1[[#This Row],[Solicitado]]</f>
        <v>0</v>
      </c>
    </row>
    <row r="887" spans="1:13" hidden="1" x14ac:dyDescent="0.3">
      <c r="A887" s="4">
        <f>INDEX(Tabela2[Id],MATCH(Tabela1[[#This Row],[Carteirinha]],Tabela2[Cart],0))</f>
        <v>4285</v>
      </c>
      <c r="B887" s="5" t="s">
        <v>994</v>
      </c>
      <c r="C887" s="5" t="s">
        <v>995</v>
      </c>
      <c r="D887" s="5">
        <v>57416902</v>
      </c>
      <c r="E887" s="6">
        <v>45596</v>
      </c>
      <c r="F887" s="5">
        <v>944984122</v>
      </c>
      <c r="G887" s="6">
        <v>46316</v>
      </c>
      <c r="H887" s="5">
        <v>2250005189</v>
      </c>
      <c r="I887" s="5">
        <v>32</v>
      </c>
      <c r="J887" s="5">
        <v>20</v>
      </c>
      <c r="K8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87" s="4">
        <f>COUNTIFS(Tabela1[Paciente],Tabela1[[#This Row],[Paciente]],Tabela1[Código_Terapia],Tabela1[[#This Row],[Código_Terapia]])</f>
        <v>2</v>
      </c>
      <c r="M887" s="4">
        <f>Tabela1[[#This Row],[Sessões Autrizadas]]-Tabela1[[#This Row],[Solicitado]]</f>
        <v>-12</v>
      </c>
    </row>
    <row r="888" spans="1:13" hidden="1" x14ac:dyDescent="0.3">
      <c r="A888" s="4">
        <f>INDEX(Tabela2[Id],MATCH(Tabela1[[#This Row],[Carteirinha]],Tabela2[Cart],0))</f>
        <v>4285</v>
      </c>
      <c r="B888" s="5" t="s">
        <v>994</v>
      </c>
      <c r="C888" s="5" t="s">
        <v>995</v>
      </c>
      <c r="D888" s="5">
        <v>57416901</v>
      </c>
      <c r="E888" s="6">
        <v>45596</v>
      </c>
      <c r="F888" s="5">
        <v>944984121</v>
      </c>
      <c r="G888" s="6">
        <v>47156</v>
      </c>
      <c r="H888" s="5">
        <v>2250005103</v>
      </c>
      <c r="I888" s="5">
        <v>32</v>
      </c>
      <c r="J888" s="5">
        <v>7</v>
      </c>
      <c r="K8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88" s="4">
        <f>COUNTIFS(Tabela1[Paciente],Tabela1[[#This Row],[Paciente]],Tabela1[Código_Terapia],Tabela1[[#This Row],[Código_Terapia]])</f>
        <v>2</v>
      </c>
      <c r="M888" s="4">
        <f>Tabela1[[#This Row],[Sessões Autrizadas]]-Tabela1[[#This Row],[Solicitado]]</f>
        <v>-25</v>
      </c>
    </row>
    <row r="889" spans="1:13" hidden="1" x14ac:dyDescent="0.3">
      <c r="A889" s="4">
        <f>INDEX(Tabela2[Id],MATCH(Tabela1[[#This Row],[Carteirinha]],Tabela2[Cart],0))</f>
        <v>4285</v>
      </c>
      <c r="B889" s="5" t="s">
        <v>994</v>
      </c>
      <c r="C889" s="5" t="s">
        <v>995</v>
      </c>
      <c r="D889" s="5">
        <v>57416900</v>
      </c>
      <c r="E889" s="6">
        <v>45596</v>
      </c>
      <c r="F889" s="5">
        <v>944984120</v>
      </c>
      <c r="G889" s="6">
        <v>47456</v>
      </c>
      <c r="H889" s="5">
        <v>2250005278</v>
      </c>
      <c r="I889" s="5">
        <v>32</v>
      </c>
      <c r="J889" s="5">
        <v>2</v>
      </c>
      <c r="K8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89" s="4">
        <f>COUNTIFS(Tabela1[Paciente],Tabela1[[#This Row],[Paciente]],Tabela1[Código_Terapia],Tabela1[[#This Row],[Código_Terapia]])</f>
        <v>2</v>
      </c>
      <c r="M889" s="4">
        <f>Tabela1[[#This Row],[Sessões Autrizadas]]-Tabela1[[#This Row],[Solicitado]]</f>
        <v>-30</v>
      </c>
    </row>
    <row r="890" spans="1:13" hidden="1" x14ac:dyDescent="0.3">
      <c r="A890" s="4">
        <f>INDEX(Tabela2[Id],MATCH(Tabela1[[#This Row],[Carteirinha]],Tabela2[Cart],0))</f>
        <v>4285</v>
      </c>
      <c r="B890" s="5" t="s">
        <v>994</v>
      </c>
      <c r="C890" s="5" t="s">
        <v>995</v>
      </c>
      <c r="D890" s="5">
        <v>57416898</v>
      </c>
      <c r="E890" s="6">
        <v>45596</v>
      </c>
      <c r="F890" s="5">
        <v>944984117</v>
      </c>
      <c r="G890" s="6">
        <v>46196</v>
      </c>
      <c r="H890" s="5">
        <v>2250005170</v>
      </c>
      <c r="I890" s="5">
        <v>32</v>
      </c>
      <c r="J890" s="5">
        <v>24</v>
      </c>
      <c r="K8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90" s="4">
        <f>COUNTIFS(Tabela1[Paciente],Tabela1[[#This Row],[Paciente]],Tabela1[Código_Terapia],Tabela1[[#This Row],[Código_Terapia]])</f>
        <v>2</v>
      </c>
      <c r="M890" s="4">
        <f>Tabela1[[#This Row],[Sessões Autrizadas]]-Tabela1[[#This Row],[Solicitado]]</f>
        <v>-8</v>
      </c>
    </row>
    <row r="891" spans="1:13" hidden="1" x14ac:dyDescent="0.3">
      <c r="A891" s="4">
        <f>INDEX(Tabela2[Id],MATCH(Tabela1[[#This Row],[Carteirinha]],Tabela2[Cart],0))</f>
        <v>3544</v>
      </c>
      <c r="B891" s="5" t="s">
        <v>957</v>
      </c>
      <c r="C891" s="5" t="s">
        <v>958</v>
      </c>
      <c r="D891" s="5">
        <v>60296658</v>
      </c>
      <c r="E891" s="6">
        <v>45709</v>
      </c>
      <c r="F891" s="5">
        <v>947641350</v>
      </c>
      <c r="G891" s="6">
        <v>45769</v>
      </c>
      <c r="H891" s="5">
        <v>2250005189</v>
      </c>
      <c r="I891" s="5">
        <v>64</v>
      </c>
      <c r="J891" s="5">
        <v>64</v>
      </c>
      <c r="K8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91" s="4">
        <f>COUNTIFS(Tabela1[Paciente],Tabela1[[#This Row],[Paciente]],Tabela1[Código_Terapia],Tabela1[[#This Row],[Código_Terapia]])</f>
        <v>1</v>
      </c>
      <c r="M891" s="4">
        <f>Tabela1[[#This Row],[Sessões Autrizadas]]-Tabela1[[#This Row],[Solicitado]]</f>
        <v>0</v>
      </c>
    </row>
    <row r="892" spans="1:13" hidden="1" x14ac:dyDescent="0.3">
      <c r="A892" s="4">
        <f>INDEX(Tabela2[Id],MATCH(Tabela1[[#This Row],[Carteirinha]],Tabela2[Cart],0))</f>
        <v>3544</v>
      </c>
      <c r="B892" s="5" t="s">
        <v>957</v>
      </c>
      <c r="C892" s="5" t="s">
        <v>958</v>
      </c>
      <c r="D892" s="5">
        <v>60296657</v>
      </c>
      <c r="E892" s="6">
        <v>45709</v>
      </c>
      <c r="F892" s="5">
        <v>947641349</v>
      </c>
      <c r="G892" s="6">
        <v>46249</v>
      </c>
      <c r="H892" s="5">
        <v>2250005103</v>
      </c>
      <c r="I892" s="5">
        <v>96</v>
      </c>
      <c r="J892" s="5">
        <v>76</v>
      </c>
      <c r="K8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892" s="4">
        <f>COUNTIFS(Tabela1[Paciente],Tabela1[[#This Row],[Paciente]],Tabela1[Código_Terapia],Tabela1[[#This Row],[Código_Terapia]])</f>
        <v>2</v>
      </c>
      <c r="M892" s="4">
        <f>Tabela1[[#This Row],[Sessões Autrizadas]]-Tabela1[[#This Row],[Solicitado]]</f>
        <v>-20</v>
      </c>
    </row>
    <row r="893" spans="1:13" hidden="1" x14ac:dyDescent="0.3">
      <c r="A893" s="4">
        <f>INDEX(Tabela2[Id],MATCH(Tabela1[[#This Row],[Carteirinha]],Tabela2[Cart],0))</f>
        <v>3544</v>
      </c>
      <c r="B893" s="5" t="s">
        <v>957</v>
      </c>
      <c r="C893" s="5" t="s">
        <v>958</v>
      </c>
      <c r="D893" s="5">
        <v>60296656</v>
      </c>
      <c r="E893" s="6">
        <v>45709</v>
      </c>
      <c r="F893" s="5">
        <v>947641348</v>
      </c>
      <c r="G893" s="6">
        <v>46009</v>
      </c>
      <c r="H893" s="5">
        <v>2250005278</v>
      </c>
      <c r="I893" s="5">
        <v>64</v>
      </c>
      <c r="J893" s="5">
        <v>59</v>
      </c>
      <c r="K8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93" s="4">
        <f>COUNTIFS(Tabela1[Paciente],Tabela1[[#This Row],[Paciente]],Tabela1[Código_Terapia],Tabela1[[#This Row],[Código_Terapia]])</f>
        <v>2</v>
      </c>
      <c r="M893" s="4">
        <f>Tabela1[[#This Row],[Sessões Autrizadas]]-Tabela1[[#This Row],[Solicitado]]</f>
        <v>-5</v>
      </c>
    </row>
    <row r="894" spans="1:13" hidden="1" x14ac:dyDescent="0.3">
      <c r="A894" s="4">
        <f>INDEX(Tabela2[Id],MATCH(Tabela1[[#This Row],[Carteirinha]],Tabela2[Cart],0))</f>
        <v>3544</v>
      </c>
      <c r="B894" s="5" t="s">
        <v>957</v>
      </c>
      <c r="C894" s="5" t="s">
        <v>958</v>
      </c>
      <c r="D894" s="5">
        <v>60296655</v>
      </c>
      <c r="E894" s="6">
        <v>45709</v>
      </c>
      <c r="F894" s="5">
        <v>947641347</v>
      </c>
      <c r="G894" s="6">
        <v>45949</v>
      </c>
      <c r="H894" s="5">
        <v>50001213</v>
      </c>
      <c r="I894" s="5">
        <v>16</v>
      </c>
      <c r="J894" s="5">
        <v>13</v>
      </c>
      <c r="K8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894" s="4">
        <f>COUNTIFS(Tabela1[Paciente],Tabela1[[#This Row],[Paciente]],Tabela1[Código_Terapia],Tabela1[[#This Row],[Código_Terapia]])</f>
        <v>1</v>
      </c>
      <c r="M894" s="4">
        <f>Tabela1[[#This Row],[Sessões Autrizadas]]-Tabela1[[#This Row],[Solicitado]]</f>
        <v>-3</v>
      </c>
    </row>
    <row r="895" spans="1:13" hidden="1" x14ac:dyDescent="0.3">
      <c r="A895" s="4">
        <f>INDEX(Tabela2[Id],MATCH(Tabela1[[#This Row],[Carteirinha]],Tabela2[Cart],0))</f>
        <v>3544</v>
      </c>
      <c r="B895" s="5" t="s">
        <v>957</v>
      </c>
      <c r="C895" s="5" t="s">
        <v>958</v>
      </c>
      <c r="D895" s="5">
        <v>60296654</v>
      </c>
      <c r="E895" s="6">
        <v>45712</v>
      </c>
      <c r="F895" s="5">
        <v>947641346</v>
      </c>
      <c r="G895" s="6">
        <v>46192</v>
      </c>
      <c r="H895" s="5">
        <v>50000012</v>
      </c>
      <c r="I895" s="5">
        <v>32</v>
      </c>
      <c r="J895" s="5">
        <v>25</v>
      </c>
      <c r="K8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95" s="4">
        <f>COUNTIFS(Tabela1[Paciente],Tabela1[[#This Row],[Paciente]],Tabela1[Código_Terapia],Tabela1[[#This Row],[Código_Terapia]])</f>
        <v>2</v>
      </c>
      <c r="M895" s="4">
        <f>Tabela1[[#This Row],[Sessões Autrizadas]]-Tabela1[[#This Row],[Solicitado]]</f>
        <v>-7</v>
      </c>
    </row>
    <row r="896" spans="1:13" hidden="1" x14ac:dyDescent="0.3">
      <c r="A896" s="4">
        <f>INDEX(Tabela2[Id],MATCH(Tabela1[[#This Row],[Carteirinha]],Tabela2[Cart],0))</f>
        <v>3544</v>
      </c>
      <c r="B896" s="5" t="s">
        <v>957</v>
      </c>
      <c r="C896" s="5" t="s">
        <v>958</v>
      </c>
      <c r="D896" s="5">
        <v>60296653</v>
      </c>
      <c r="E896" s="6">
        <v>45709</v>
      </c>
      <c r="F896" s="5">
        <v>947641345</v>
      </c>
      <c r="G896" s="6">
        <v>45769</v>
      </c>
      <c r="H896" s="5">
        <v>2250005170</v>
      </c>
      <c r="I896" s="5">
        <v>64</v>
      </c>
      <c r="J896" s="5">
        <v>64</v>
      </c>
      <c r="K8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896" s="4">
        <f>COUNTIFS(Tabela1[Paciente],Tabela1[[#This Row],[Paciente]],Tabela1[Código_Terapia],Tabela1[[#This Row],[Código_Terapia]])</f>
        <v>2</v>
      </c>
      <c r="M896" s="4">
        <f>Tabela1[[#This Row],[Sessões Autrizadas]]-Tabela1[[#This Row],[Solicitado]]</f>
        <v>0</v>
      </c>
    </row>
    <row r="897" spans="1:13" hidden="1" x14ac:dyDescent="0.3">
      <c r="A897" s="4">
        <f>INDEX(Tabela2[Id],MATCH(Tabela1[[#This Row],[Carteirinha]],Tabela2[Cart],0))</f>
        <v>3544</v>
      </c>
      <c r="B897" s="5" t="s">
        <v>957</v>
      </c>
      <c r="C897" s="5" t="s">
        <v>958</v>
      </c>
      <c r="D897" s="5">
        <v>57154875</v>
      </c>
      <c r="E897" s="6">
        <v>45590</v>
      </c>
      <c r="F897" s="5">
        <v>944741492</v>
      </c>
      <c r="G897" s="6">
        <v>47210</v>
      </c>
      <c r="H897" s="5">
        <v>2250005103</v>
      </c>
      <c r="I897" s="5">
        <v>96</v>
      </c>
      <c r="J897" s="5">
        <v>52</v>
      </c>
      <c r="K8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897" s="4">
        <f>COUNTIFS(Tabela1[Paciente],Tabela1[[#This Row],[Paciente]],Tabela1[Código_Terapia],Tabela1[[#This Row],[Código_Terapia]])</f>
        <v>2</v>
      </c>
      <c r="M897" s="4">
        <f>Tabela1[[#This Row],[Sessões Autrizadas]]-Tabela1[[#This Row],[Solicitado]]</f>
        <v>-44</v>
      </c>
    </row>
    <row r="898" spans="1:13" hidden="1" x14ac:dyDescent="0.3">
      <c r="A898" s="4">
        <f>INDEX(Tabela2[Id],MATCH(Tabela1[[#This Row],[Carteirinha]],Tabela2[Cart],0))</f>
        <v>3544</v>
      </c>
      <c r="B898" s="5" t="s">
        <v>957</v>
      </c>
      <c r="C898" s="5" t="s">
        <v>958</v>
      </c>
      <c r="D898" s="5">
        <v>57154874</v>
      </c>
      <c r="E898" s="6">
        <v>45590</v>
      </c>
      <c r="F898" s="5">
        <v>944741491</v>
      </c>
      <c r="G898" s="6">
        <v>46430</v>
      </c>
      <c r="H898" s="5">
        <v>2250005278</v>
      </c>
      <c r="I898" s="5">
        <v>32</v>
      </c>
      <c r="J898" s="5">
        <v>13</v>
      </c>
      <c r="K8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98" s="4">
        <f>COUNTIFS(Tabela1[Paciente],Tabela1[[#This Row],[Paciente]],Tabela1[Código_Terapia],Tabela1[[#This Row],[Código_Terapia]])</f>
        <v>2</v>
      </c>
      <c r="M898" s="4">
        <f>Tabela1[[#This Row],[Sessões Autrizadas]]-Tabela1[[#This Row],[Solicitado]]</f>
        <v>-19</v>
      </c>
    </row>
    <row r="899" spans="1:13" hidden="1" x14ac:dyDescent="0.3">
      <c r="A899" s="4">
        <f>INDEX(Tabela2[Id],MATCH(Tabela1[[#This Row],[Carteirinha]],Tabela2[Cart],0))</f>
        <v>3544</v>
      </c>
      <c r="B899" s="5" t="s">
        <v>957</v>
      </c>
      <c r="C899" s="5" t="s">
        <v>958</v>
      </c>
      <c r="D899" s="5">
        <v>57154873</v>
      </c>
      <c r="E899" s="6">
        <v>45590</v>
      </c>
      <c r="F899" s="5">
        <v>944741490</v>
      </c>
      <c r="G899" s="6">
        <v>46850</v>
      </c>
      <c r="H899" s="5">
        <v>50000012</v>
      </c>
      <c r="I899" s="5">
        <v>32</v>
      </c>
      <c r="J899" s="5">
        <v>11</v>
      </c>
      <c r="K8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899" s="4">
        <f>COUNTIFS(Tabela1[Paciente],Tabela1[[#This Row],[Paciente]],Tabela1[Código_Terapia],Tabela1[[#This Row],[Código_Terapia]])</f>
        <v>2</v>
      </c>
      <c r="M899" s="4">
        <f>Tabela1[[#This Row],[Sessões Autrizadas]]-Tabela1[[#This Row],[Solicitado]]</f>
        <v>-21</v>
      </c>
    </row>
    <row r="900" spans="1:13" hidden="1" x14ac:dyDescent="0.3">
      <c r="A900" s="4">
        <f>INDEX(Tabela2[Id],MATCH(Tabela1[[#This Row],[Carteirinha]],Tabela2[Cart],0))</f>
        <v>3544</v>
      </c>
      <c r="B900" s="5" t="s">
        <v>957</v>
      </c>
      <c r="C900" s="5" t="s">
        <v>958</v>
      </c>
      <c r="D900" s="5">
        <v>57154872</v>
      </c>
      <c r="E900" s="6">
        <v>45590</v>
      </c>
      <c r="F900" s="5">
        <v>944741489</v>
      </c>
      <c r="G900" s="6">
        <v>46010</v>
      </c>
      <c r="H900" s="5">
        <v>2250005170</v>
      </c>
      <c r="I900" s="5">
        <v>64</v>
      </c>
      <c r="J900" s="5">
        <v>58</v>
      </c>
      <c r="K9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900" s="4">
        <f>COUNTIFS(Tabela1[Paciente],Tabela1[[#This Row],[Paciente]],Tabela1[Código_Terapia],Tabela1[[#This Row],[Código_Terapia]])</f>
        <v>2</v>
      </c>
      <c r="M900" s="4">
        <f>Tabela1[[#This Row],[Sessões Autrizadas]]-Tabela1[[#This Row],[Solicitado]]</f>
        <v>-6</v>
      </c>
    </row>
    <row r="901" spans="1:13" hidden="1" x14ac:dyDescent="0.3">
      <c r="A901" s="4">
        <f>INDEX(Tabela2[Id],MATCH(Tabela1[[#This Row],[Carteirinha]],Tabela2[Cart],0))</f>
        <v>3772</v>
      </c>
      <c r="B901" s="5" t="s">
        <v>914</v>
      </c>
      <c r="C901" s="5" t="s">
        <v>915</v>
      </c>
      <c r="D901" s="5">
        <v>60292368</v>
      </c>
      <c r="E901" s="6">
        <v>45709</v>
      </c>
      <c r="F901" s="5">
        <v>947637439</v>
      </c>
      <c r="G901" s="6">
        <v>46129</v>
      </c>
      <c r="H901" s="5">
        <v>2250005278</v>
      </c>
      <c r="I901" s="5">
        <v>48</v>
      </c>
      <c r="J901" s="5">
        <v>37</v>
      </c>
      <c r="K9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01" s="4">
        <f>COUNTIFS(Tabela1[Paciente],Tabela1[[#This Row],[Paciente]],Tabela1[Código_Terapia],Tabela1[[#This Row],[Código_Terapia]])</f>
        <v>2</v>
      </c>
      <c r="M901" s="4">
        <f>Tabela1[[#This Row],[Sessões Autrizadas]]-Tabela1[[#This Row],[Solicitado]]</f>
        <v>-11</v>
      </c>
    </row>
    <row r="902" spans="1:13" hidden="1" x14ac:dyDescent="0.3">
      <c r="A902" s="4">
        <f>INDEX(Tabela2[Id],MATCH(Tabela1[[#This Row],[Carteirinha]],Tabela2[Cart],0))</f>
        <v>3772</v>
      </c>
      <c r="B902" s="5" t="s">
        <v>914</v>
      </c>
      <c r="C902" s="5" t="s">
        <v>915</v>
      </c>
      <c r="D902" s="5">
        <v>60292367</v>
      </c>
      <c r="E902" s="6">
        <v>45709</v>
      </c>
      <c r="F902" s="5">
        <v>947637438</v>
      </c>
      <c r="G902" s="6">
        <v>46309</v>
      </c>
      <c r="H902" s="5">
        <v>50000012</v>
      </c>
      <c r="I902" s="5">
        <v>32</v>
      </c>
      <c r="J902" s="5">
        <v>23</v>
      </c>
      <c r="K9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02" s="4">
        <f>COUNTIFS(Tabela1[Paciente],Tabela1[[#This Row],[Paciente]],Tabela1[Código_Terapia],Tabela1[[#This Row],[Código_Terapia]])</f>
        <v>2</v>
      </c>
      <c r="M902" s="4">
        <f>Tabela1[[#This Row],[Sessões Autrizadas]]-Tabela1[[#This Row],[Solicitado]]</f>
        <v>-9</v>
      </c>
    </row>
    <row r="903" spans="1:13" hidden="1" x14ac:dyDescent="0.3">
      <c r="A903" s="4">
        <f>INDEX(Tabela2[Id],MATCH(Tabela1[[#This Row],[Carteirinha]],Tabela2[Cart],0))</f>
        <v>3772</v>
      </c>
      <c r="B903" s="5" t="s">
        <v>914</v>
      </c>
      <c r="C903" s="5" t="s">
        <v>915</v>
      </c>
      <c r="D903" s="5">
        <v>57503784</v>
      </c>
      <c r="E903" s="6">
        <v>45597</v>
      </c>
      <c r="F903" s="5">
        <v>945063615</v>
      </c>
      <c r="G903" s="6">
        <v>46797</v>
      </c>
      <c r="H903" s="5">
        <v>2250005278</v>
      </c>
      <c r="I903" s="5">
        <v>48</v>
      </c>
      <c r="J903" s="5">
        <v>17</v>
      </c>
      <c r="K9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03" s="4">
        <f>COUNTIFS(Tabela1[Paciente],Tabela1[[#This Row],[Paciente]],Tabela1[Código_Terapia],Tabela1[[#This Row],[Código_Terapia]])</f>
        <v>2</v>
      </c>
      <c r="M903" s="4">
        <f>Tabela1[[#This Row],[Sessões Autrizadas]]-Tabela1[[#This Row],[Solicitado]]</f>
        <v>-31</v>
      </c>
    </row>
    <row r="904" spans="1:13" hidden="1" x14ac:dyDescent="0.3">
      <c r="A904" s="4">
        <f>INDEX(Tabela2[Id],MATCH(Tabela1[[#This Row],[Carteirinha]],Tabela2[Cart],0))</f>
        <v>3772</v>
      </c>
      <c r="B904" s="5" t="s">
        <v>914</v>
      </c>
      <c r="C904" s="5" t="s">
        <v>915</v>
      </c>
      <c r="D904" s="5">
        <v>56803724</v>
      </c>
      <c r="E904" s="6">
        <v>45569</v>
      </c>
      <c r="F904" s="5">
        <v>944416063</v>
      </c>
      <c r="G904" s="6">
        <v>46889</v>
      </c>
      <c r="H904" s="5">
        <v>50000012</v>
      </c>
      <c r="I904" s="5">
        <v>40</v>
      </c>
      <c r="J904" s="5">
        <v>19</v>
      </c>
      <c r="K9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904" s="4">
        <f>COUNTIFS(Tabela1[Paciente],Tabela1[[#This Row],[Paciente]],Tabela1[Código_Terapia],Tabela1[[#This Row],[Código_Terapia]])</f>
        <v>2</v>
      </c>
      <c r="M904" s="4">
        <f>Tabela1[[#This Row],[Sessões Autrizadas]]-Tabela1[[#This Row],[Solicitado]]</f>
        <v>-21</v>
      </c>
    </row>
    <row r="905" spans="1:13" hidden="1" x14ac:dyDescent="0.3">
      <c r="A905" s="4">
        <f>INDEX(Tabela2[Id],MATCH(Tabela1[[#This Row],[Carteirinha]],Tabela2[Cart],0))</f>
        <v>2804</v>
      </c>
      <c r="B905" s="5" t="s">
        <v>1336</v>
      </c>
      <c r="C905" s="5" t="s">
        <v>1335</v>
      </c>
      <c r="D905" s="5">
        <v>56687882</v>
      </c>
      <c r="E905" s="6">
        <v>45568</v>
      </c>
      <c r="F905" s="5">
        <v>944308844</v>
      </c>
      <c r="G905" s="6">
        <v>46888</v>
      </c>
      <c r="H905" s="5">
        <v>2250005189</v>
      </c>
      <c r="I905" s="5">
        <v>40</v>
      </c>
      <c r="J905" s="5">
        <v>20</v>
      </c>
      <c r="K9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905" s="4">
        <f>COUNTIFS(Tabela1[Paciente],Tabela1[[#This Row],[Paciente]],Tabela1[Código_Terapia],Tabela1[[#This Row],[Código_Terapia]])</f>
        <v>1</v>
      </c>
      <c r="M905" s="4">
        <f>Tabela1[[#This Row],[Sessões Autrizadas]]-Tabela1[[#This Row],[Solicitado]]</f>
        <v>-20</v>
      </c>
    </row>
    <row r="906" spans="1:13" hidden="1" x14ac:dyDescent="0.3">
      <c r="A906" s="4">
        <f>INDEX(Tabela2[Id],MATCH(Tabela1[[#This Row],[Carteirinha]],Tabela2[Cart],0))</f>
        <v>2804</v>
      </c>
      <c r="B906" s="5" t="s">
        <v>1336</v>
      </c>
      <c r="C906" s="5" t="s">
        <v>1335</v>
      </c>
      <c r="D906" s="5">
        <v>56687881</v>
      </c>
      <c r="E906" s="6">
        <v>45568</v>
      </c>
      <c r="F906" s="5">
        <v>944308843</v>
      </c>
      <c r="G906" s="6">
        <v>48148</v>
      </c>
      <c r="H906" s="5">
        <v>2250005103</v>
      </c>
      <c r="I906" s="5">
        <v>80</v>
      </c>
      <c r="J906" s="5">
        <v>1</v>
      </c>
      <c r="K9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06" s="4">
        <f>COUNTIFS(Tabela1[Paciente],Tabela1[[#This Row],[Paciente]],Tabela1[Código_Terapia],Tabela1[[#This Row],[Código_Terapia]])</f>
        <v>1</v>
      </c>
      <c r="M906" s="4">
        <f>Tabela1[[#This Row],[Sessões Autrizadas]]-Tabela1[[#This Row],[Solicitado]]</f>
        <v>-79</v>
      </c>
    </row>
    <row r="907" spans="1:13" hidden="1" x14ac:dyDescent="0.3">
      <c r="A907" s="4">
        <f>INDEX(Tabela2[Id],MATCH(Tabela1[[#This Row],[Carteirinha]],Tabela2[Cart],0))</f>
        <v>2804</v>
      </c>
      <c r="B907" s="5" t="s">
        <v>1336</v>
      </c>
      <c r="C907" s="5" t="s">
        <v>1335</v>
      </c>
      <c r="D907" s="5">
        <v>56687880</v>
      </c>
      <c r="E907" s="6">
        <v>45568</v>
      </c>
      <c r="F907" s="5">
        <v>944308842</v>
      </c>
      <c r="G907" s="6">
        <v>48328</v>
      </c>
      <c r="H907" s="5">
        <v>2250005278</v>
      </c>
      <c r="I907" s="5">
        <v>80</v>
      </c>
      <c r="J907" s="5">
        <v>20</v>
      </c>
      <c r="K9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07" s="4">
        <f>COUNTIFS(Tabela1[Paciente],Tabela1[[#This Row],[Paciente]],Tabela1[Código_Terapia],Tabela1[[#This Row],[Código_Terapia]])</f>
        <v>1</v>
      </c>
      <c r="M907" s="4">
        <f>Tabela1[[#This Row],[Sessões Autrizadas]]-Tabela1[[#This Row],[Solicitado]]</f>
        <v>-60</v>
      </c>
    </row>
    <row r="908" spans="1:13" hidden="1" x14ac:dyDescent="0.3">
      <c r="A908" s="4">
        <f>INDEX(Tabela2[Id],MATCH(Tabela1[[#This Row],[Carteirinha]],Tabela2[Cart],0))</f>
        <v>2804</v>
      </c>
      <c r="B908" s="5" t="s">
        <v>1336</v>
      </c>
      <c r="C908" s="5" t="s">
        <v>1335</v>
      </c>
      <c r="D908" s="5">
        <v>56687877</v>
      </c>
      <c r="E908" s="6">
        <v>45568</v>
      </c>
      <c r="F908" s="5">
        <v>944308840</v>
      </c>
      <c r="G908" s="6">
        <v>47128</v>
      </c>
      <c r="H908" s="5">
        <v>2250005170</v>
      </c>
      <c r="I908" s="5">
        <v>40</v>
      </c>
      <c r="J908" s="5">
        <v>3</v>
      </c>
      <c r="K9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908" s="4">
        <f>COUNTIFS(Tabela1[Paciente],Tabela1[[#This Row],[Paciente]],Tabela1[Código_Terapia],Tabela1[[#This Row],[Código_Terapia]])</f>
        <v>1</v>
      </c>
      <c r="M908" s="4">
        <f>Tabela1[[#This Row],[Sessões Autrizadas]]-Tabela1[[#This Row],[Solicitado]]</f>
        <v>-37</v>
      </c>
    </row>
    <row r="909" spans="1:13" hidden="1" x14ac:dyDescent="0.3">
      <c r="A909" s="4">
        <f>INDEX(Tabela2[Id],MATCH(Tabela1[[#This Row],[Carteirinha]],Tabela2[Cart],0))</f>
        <v>1643</v>
      </c>
      <c r="B909" s="5" t="s">
        <v>401</v>
      </c>
      <c r="C909" s="5" t="s">
        <v>402</v>
      </c>
      <c r="D909" s="5">
        <v>58403727</v>
      </c>
      <c r="E909" s="6">
        <v>45636</v>
      </c>
      <c r="F909" s="5">
        <v>945892698</v>
      </c>
      <c r="G909" s="6">
        <v>46476</v>
      </c>
      <c r="H909" s="5">
        <v>2250005103</v>
      </c>
      <c r="I909" s="5">
        <v>48</v>
      </c>
      <c r="J909" s="5">
        <v>35</v>
      </c>
      <c r="K9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09" s="4">
        <f>COUNTIFS(Tabela1[Paciente],Tabela1[[#This Row],[Paciente]],Tabela1[Código_Terapia],Tabela1[[#This Row],[Código_Terapia]])</f>
        <v>1</v>
      </c>
      <c r="M909" s="4">
        <f>Tabela1[[#This Row],[Sessões Autrizadas]]-Tabela1[[#This Row],[Solicitado]]</f>
        <v>-13</v>
      </c>
    </row>
    <row r="910" spans="1:13" hidden="1" x14ac:dyDescent="0.3">
      <c r="A910" s="4">
        <f>INDEX(Tabela2[Id],MATCH(Tabela1[[#This Row],[Carteirinha]],Tabela2[Cart],0))</f>
        <v>3893</v>
      </c>
      <c r="B910" s="5" t="s">
        <v>579</v>
      </c>
      <c r="C910" s="5" t="s">
        <v>580</v>
      </c>
      <c r="D910" s="5">
        <v>58587510</v>
      </c>
      <c r="E910" s="6">
        <v>45639</v>
      </c>
      <c r="F910" s="5">
        <v>946061948</v>
      </c>
      <c r="G910" s="6">
        <v>46299</v>
      </c>
      <c r="H910" s="5">
        <v>2250005189</v>
      </c>
      <c r="I910" s="5">
        <v>48</v>
      </c>
      <c r="J910" s="5">
        <v>38</v>
      </c>
      <c r="K9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10" s="4">
        <f>COUNTIFS(Tabela1[Paciente],Tabela1[[#This Row],[Paciente]],Tabela1[Código_Terapia],Tabela1[[#This Row],[Código_Terapia]])</f>
        <v>2</v>
      </c>
      <c r="M910" s="4">
        <f>Tabela1[[#This Row],[Sessões Autrizadas]]-Tabela1[[#This Row],[Solicitado]]</f>
        <v>-10</v>
      </c>
    </row>
    <row r="911" spans="1:13" hidden="1" x14ac:dyDescent="0.3">
      <c r="A911" s="4">
        <f>INDEX(Tabela2[Id],MATCH(Tabela1[[#This Row],[Carteirinha]],Tabela2[Cart],0))</f>
        <v>3893</v>
      </c>
      <c r="B911" s="5" t="s">
        <v>579</v>
      </c>
      <c r="C911" s="5" t="s">
        <v>580</v>
      </c>
      <c r="D911" s="5">
        <v>58587509</v>
      </c>
      <c r="E911" s="6">
        <v>45639</v>
      </c>
      <c r="F911" s="5">
        <v>946061946</v>
      </c>
      <c r="G911" s="6">
        <v>47379</v>
      </c>
      <c r="H911" s="5">
        <v>2250005103</v>
      </c>
      <c r="I911" s="5">
        <v>96</v>
      </c>
      <c r="J911" s="5">
        <v>64</v>
      </c>
      <c r="K9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911" s="4">
        <f>COUNTIFS(Tabela1[Paciente],Tabela1[[#This Row],[Paciente]],Tabela1[Código_Terapia],Tabela1[[#This Row],[Código_Terapia]])</f>
        <v>2</v>
      </c>
      <c r="M911" s="4">
        <f>Tabela1[[#This Row],[Sessões Autrizadas]]-Tabela1[[#This Row],[Solicitado]]</f>
        <v>-32</v>
      </c>
    </row>
    <row r="912" spans="1:13" hidden="1" x14ac:dyDescent="0.3">
      <c r="A912" s="4">
        <f>INDEX(Tabela2[Id],MATCH(Tabela1[[#This Row],[Carteirinha]],Tabela2[Cart],0))</f>
        <v>3893</v>
      </c>
      <c r="B912" s="5" t="s">
        <v>579</v>
      </c>
      <c r="C912" s="5" t="s">
        <v>580</v>
      </c>
      <c r="D912" s="5">
        <v>58587508</v>
      </c>
      <c r="E912" s="6">
        <v>45639</v>
      </c>
      <c r="F912" s="5">
        <v>946061945</v>
      </c>
      <c r="G912" s="6">
        <v>46299</v>
      </c>
      <c r="H912" s="5">
        <v>50001213</v>
      </c>
      <c r="I912" s="5">
        <v>32</v>
      </c>
      <c r="J912" s="5">
        <v>22</v>
      </c>
      <c r="K9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12" s="4">
        <f>COUNTIFS(Tabela1[Paciente],Tabela1[[#This Row],[Paciente]],Tabela1[Código_Terapia],Tabela1[[#This Row],[Código_Terapia]])</f>
        <v>1</v>
      </c>
      <c r="M912" s="4">
        <f>Tabela1[[#This Row],[Sessões Autrizadas]]-Tabela1[[#This Row],[Solicitado]]</f>
        <v>-10</v>
      </c>
    </row>
    <row r="913" spans="1:13" hidden="1" x14ac:dyDescent="0.3">
      <c r="A913" s="4">
        <f>INDEX(Tabela2[Id],MATCH(Tabela1[[#This Row],[Carteirinha]],Tabela2[Cart],0))</f>
        <v>3893</v>
      </c>
      <c r="B913" s="5" t="s">
        <v>579</v>
      </c>
      <c r="C913" s="5" t="s">
        <v>580</v>
      </c>
      <c r="D913" s="5">
        <v>58587507</v>
      </c>
      <c r="E913" s="6">
        <v>45639</v>
      </c>
      <c r="F913" s="5">
        <v>946061944</v>
      </c>
      <c r="G913" s="6">
        <v>46719</v>
      </c>
      <c r="H913" s="5">
        <v>50000012</v>
      </c>
      <c r="I913" s="5">
        <v>32</v>
      </c>
      <c r="J913" s="5">
        <v>15</v>
      </c>
      <c r="K9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13" s="4">
        <f>COUNTIFS(Tabela1[Paciente],Tabela1[[#This Row],[Paciente]],Tabela1[Código_Terapia],Tabela1[[#This Row],[Código_Terapia]])</f>
        <v>1</v>
      </c>
      <c r="M913" s="4">
        <f>Tabela1[[#This Row],[Sessões Autrizadas]]-Tabela1[[#This Row],[Solicitado]]</f>
        <v>-17</v>
      </c>
    </row>
    <row r="914" spans="1:13" hidden="1" x14ac:dyDescent="0.3">
      <c r="A914" s="4">
        <f>INDEX(Tabela2[Id],MATCH(Tabela1[[#This Row],[Carteirinha]],Tabela2[Cart],0))</f>
        <v>3893</v>
      </c>
      <c r="B914" s="5" t="s">
        <v>579</v>
      </c>
      <c r="C914" s="5" t="s">
        <v>580</v>
      </c>
      <c r="D914" s="5">
        <v>58587506</v>
      </c>
      <c r="E914" s="6">
        <v>45642</v>
      </c>
      <c r="F914" s="5">
        <v>946061943</v>
      </c>
      <c r="G914" s="6">
        <v>45762</v>
      </c>
      <c r="H914" s="5">
        <v>2250005170</v>
      </c>
      <c r="I914" s="5">
        <v>48</v>
      </c>
      <c r="J914" s="5">
        <v>48</v>
      </c>
      <c r="K9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14" s="4">
        <f>COUNTIFS(Tabela1[Paciente],Tabela1[[#This Row],[Paciente]],Tabela1[Código_Terapia],Tabela1[[#This Row],[Código_Terapia]])</f>
        <v>2</v>
      </c>
      <c r="M914" s="4">
        <f>Tabela1[[#This Row],[Sessões Autrizadas]]-Tabela1[[#This Row],[Solicitado]]</f>
        <v>0</v>
      </c>
    </row>
    <row r="915" spans="1:13" hidden="1" x14ac:dyDescent="0.3">
      <c r="A915" s="4">
        <f>INDEX(Tabela2[Id],MATCH(Tabela1[[#This Row],[Carteirinha]],Tabela2[Cart],0))</f>
        <v>3893</v>
      </c>
      <c r="B915" s="5" t="s">
        <v>579</v>
      </c>
      <c r="C915" s="5" t="s">
        <v>580</v>
      </c>
      <c r="D915" s="5">
        <v>57577402</v>
      </c>
      <c r="E915" s="6">
        <v>45601</v>
      </c>
      <c r="F915" s="5">
        <v>945129608</v>
      </c>
      <c r="G915" s="6">
        <v>46141</v>
      </c>
      <c r="H915" s="5">
        <v>2250005189</v>
      </c>
      <c r="I915" s="5">
        <v>48</v>
      </c>
      <c r="J915" s="5">
        <v>40</v>
      </c>
      <c r="K9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15" s="4">
        <f>COUNTIFS(Tabela1[Paciente],Tabela1[[#This Row],[Paciente]],Tabela1[Código_Terapia],Tabela1[[#This Row],[Código_Terapia]])</f>
        <v>2</v>
      </c>
      <c r="M915" s="4">
        <f>Tabela1[[#This Row],[Sessões Autrizadas]]-Tabela1[[#This Row],[Solicitado]]</f>
        <v>-8</v>
      </c>
    </row>
    <row r="916" spans="1:13" hidden="1" x14ac:dyDescent="0.3">
      <c r="A916" s="4">
        <f>INDEX(Tabela2[Id],MATCH(Tabela1[[#This Row],[Carteirinha]],Tabela2[Cart],0))</f>
        <v>3893</v>
      </c>
      <c r="B916" s="5" t="s">
        <v>579</v>
      </c>
      <c r="C916" s="5" t="s">
        <v>580</v>
      </c>
      <c r="D916" s="5">
        <v>57577401</v>
      </c>
      <c r="E916" s="6">
        <v>45601</v>
      </c>
      <c r="F916" s="5">
        <v>945129607</v>
      </c>
      <c r="G916" s="6">
        <v>46501</v>
      </c>
      <c r="H916" s="5">
        <v>2250005103</v>
      </c>
      <c r="I916" s="5">
        <v>96</v>
      </c>
      <c r="J916" s="5">
        <v>78</v>
      </c>
      <c r="K9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916" s="4">
        <f>COUNTIFS(Tabela1[Paciente],Tabela1[[#This Row],[Paciente]],Tabela1[Código_Terapia],Tabela1[[#This Row],[Código_Terapia]])</f>
        <v>2</v>
      </c>
      <c r="M916" s="4">
        <f>Tabela1[[#This Row],[Sessões Autrizadas]]-Tabela1[[#This Row],[Solicitado]]</f>
        <v>-18</v>
      </c>
    </row>
    <row r="917" spans="1:13" hidden="1" x14ac:dyDescent="0.3">
      <c r="A917" s="4">
        <f>INDEX(Tabela2[Id],MATCH(Tabela1[[#This Row],[Carteirinha]],Tabela2[Cart],0))</f>
        <v>3893</v>
      </c>
      <c r="B917" s="5" t="s">
        <v>579</v>
      </c>
      <c r="C917" s="5" t="s">
        <v>580</v>
      </c>
      <c r="D917" s="5">
        <v>57577400</v>
      </c>
      <c r="E917" s="6">
        <v>45601</v>
      </c>
      <c r="F917" s="5">
        <v>945129606</v>
      </c>
      <c r="G917" s="6">
        <v>46141</v>
      </c>
      <c r="H917" s="5">
        <v>2250005170</v>
      </c>
      <c r="I917" s="5">
        <v>48</v>
      </c>
      <c r="J917" s="5">
        <v>40</v>
      </c>
      <c r="K9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17" s="4">
        <f>COUNTIFS(Tabela1[Paciente],Tabela1[[#This Row],[Paciente]],Tabela1[Código_Terapia],Tabela1[[#This Row],[Código_Terapia]])</f>
        <v>2</v>
      </c>
      <c r="M917" s="4">
        <f>Tabela1[[#This Row],[Sessões Autrizadas]]-Tabela1[[#This Row],[Solicitado]]</f>
        <v>-8</v>
      </c>
    </row>
    <row r="918" spans="1:13" hidden="1" x14ac:dyDescent="0.3">
      <c r="A918" s="4">
        <f>INDEX(Tabela2[Id],MATCH(Tabela1[[#This Row],[Carteirinha]],Tabela2[Cart],0))</f>
        <v>4086</v>
      </c>
      <c r="B918" s="5" t="s">
        <v>1102</v>
      </c>
      <c r="C918" s="5" t="s">
        <v>1103</v>
      </c>
      <c r="D918" s="5">
        <v>59311337</v>
      </c>
      <c r="E918" s="6">
        <v>45676</v>
      </c>
      <c r="F918" s="5">
        <v>946727874</v>
      </c>
      <c r="G918" s="6">
        <v>46636</v>
      </c>
      <c r="H918" s="5">
        <v>2250005278</v>
      </c>
      <c r="I918" s="5">
        <v>64</v>
      </c>
      <c r="J918" s="5">
        <v>50</v>
      </c>
      <c r="K9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918" s="4">
        <f>COUNTIFS(Tabela1[Paciente],Tabela1[[#This Row],[Paciente]],Tabela1[Código_Terapia],Tabela1[[#This Row],[Código_Terapia]])</f>
        <v>1</v>
      </c>
      <c r="M918" s="4">
        <f>Tabela1[[#This Row],[Sessões Autrizadas]]-Tabela1[[#This Row],[Solicitado]]</f>
        <v>-14</v>
      </c>
    </row>
    <row r="919" spans="1:13" hidden="1" x14ac:dyDescent="0.3">
      <c r="A919" s="4">
        <f>INDEX(Tabela2[Id],MATCH(Tabela1[[#This Row],[Carteirinha]],Tabela2[Cart],0))</f>
        <v>1580</v>
      </c>
      <c r="B919" s="5" t="s">
        <v>1390</v>
      </c>
      <c r="C919" s="5" t="s">
        <v>1389</v>
      </c>
      <c r="D919" s="5">
        <v>60396310</v>
      </c>
      <c r="E919" s="6">
        <v>45714</v>
      </c>
      <c r="F919" s="5">
        <v>947733480</v>
      </c>
      <c r="G919" s="6">
        <v>46194</v>
      </c>
      <c r="H919" s="5">
        <v>2250005189</v>
      </c>
      <c r="I919" s="5">
        <v>80</v>
      </c>
      <c r="J919" s="5">
        <v>73</v>
      </c>
      <c r="K9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19" s="4">
        <f>COUNTIFS(Tabela1[Paciente],Tabela1[[#This Row],[Paciente]],Tabela1[Código_Terapia],Tabela1[[#This Row],[Código_Terapia]])</f>
        <v>1</v>
      </c>
      <c r="M919" s="4">
        <f>Tabela1[[#This Row],[Sessões Autrizadas]]-Tabela1[[#This Row],[Solicitado]]</f>
        <v>-7</v>
      </c>
    </row>
    <row r="920" spans="1:13" hidden="1" x14ac:dyDescent="0.3">
      <c r="A920" s="4">
        <f>INDEX(Tabela2[Id],MATCH(Tabela1[[#This Row],[Carteirinha]],Tabela2[Cart],0))</f>
        <v>1580</v>
      </c>
      <c r="B920" s="5" t="s">
        <v>1390</v>
      </c>
      <c r="C920" s="5" t="s">
        <v>1389</v>
      </c>
      <c r="D920" s="5">
        <v>60396309</v>
      </c>
      <c r="E920" s="6">
        <v>45714</v>
      </c>
      <c r="F920" s="5">
        <v>947733479</v>
      </c>
      <c r="G920" s="6">
        <v>46194</v>
      </c>
      <c r="H920" s="5">
        <v>2250005103</v>
      </c>
      <c r="I920" s="5">
        <v>80</v>
      </c>
      <c r="J920" s="5">
        <v>71</v>
      </c>
      <c r="K9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20" s="4">
        <f>COUNTIFS(Tabela1[Paciente],Tabela1[[#This Row],[Paciente]],Tabela1[Código_Terapia],Tabela1[[#This Row],[Código_Terapia]])</f>
        <v>1</v>
      </c>
      <c r="M920" s="4">
        <f>Tabela1[[#This Row],[Sessões Autrizadas]]-Tabela1[[#This Row],[Solicitado]]</f>
        <v>-9</v>
      </c>
    </row>
    <row r="921" spans="1:13" hidden="1" x14ac:dyDescent="0.3">
      <c r="A921" s="4">
        <f>INDEX(Tabela2[Id],MATCH(Tabela1[[#This Row],[Carteirinha]],Tabela2[Cart],0))</f>
        <v>1580</v>
      </c>
      <c r="B921" s="5" t="s">
        <v>1390</v>
      </c>
      <c r="C921" s="5" t="s">
        <v>1389</v>
      </c>
      <c r="D921" s="5">
        <v>60396308</v>
      </c>
      <c r="E921" s="6">
        <v>45714</v>
      </c>
      <c r="F921" s="5">
        <v>947733478</v>
      </c>
      <c r="G921" s="6">
        <v>46254</v>
      </c>
      <c r="H921" s="5">
        <v>2250005278</v>
      </c>
      <c r="I921" s="5">
        <v>80</v>
      </c>
      <c r="J921" s="5">
        <v>72</v>
      </c>
      <c r="K9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21" s="4">
        <f>COUNTIFS(Tabela1[Paciente],Tabela1[[#This Row],[Paciente]],Tabela1[Código_Terapia],Tabela1[[#This Row],[Código_Terapia]])</f>
        <v>1</v>
      </c>
      <c r="M921" s="4">
        <f>Tabela1[[#This Row],[Sessões Autrizadas]]-Tabela1[[#This Row],[Solicitado]]</f>
        <v>-8</v>
      </c>
    </row>
    <row r="922" spans="1:13" hidden="1" x14ac:dyDescent="0.3">
      <c r="A922" s="4">
        <f>INDEX(Tabela2[Id],MATCH(Tabela1[[#This Row],[Carteirinha]],Tabela2[Cart],0))</f>
        <v>1580</v>
      </c>
      <c r="B922" s="5" t="s">
        <v>1390</v>
      </c>
      <c r="C922" s="5" t="s">
        <v>1389</v>
      </c>
      <c r="D922" s="5">
        <v>60396307</v>
      </c>
      <c r="E922" s="6">
        <v>45714</v>
      </c>
      <c r="F922" s="5">
        <v>947733477</v>
      </c>
      <c r="G922" s="6">
        <v>45774</v>
      </c>
      <c r="H922" s="5">
        <v>50001213</v>
      </c>
      <c r="I922" s="5">
        <v>32</v>
      </c>
      <c r="J922" s="5">
        <v>32</v>
      </c>
      <c r="K9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22" s="4">
        <f>COUNTIFS(Tabela1[Paciente],Tabela1[[#This Row],[Paciente]],Tabela1[Código_Terapia],Tabela1[[#This Row],[Código_Terapia]])</f>
        <v>2</v>
      </c>
      <c r="M922" s="4">
        <f>Tabela1[[#This Row],[Sessões Autrizadas]]-Tabela1[[#This Row],[Solicitado]]</f>
        <v>0</v>
      </c>
    </row>
    <row r="923" spans="1:13" hidden="1" x14ac:dyDescent="0.3">
      <c r="A923" s="4">
        <f>INDEX(Tabela2[Id],MATCH(Tabela1[[#This Row],[Carteirinha]],Tabela2[Cart],0))</f>
        <v>1580</v>
      </c>
      <c r="B923" s="5" t="s">
        <v>1390</v>
      </c>
      <c r="C923" s="5" t="s">
        <v>1389</v>
      </c>
      <c r="D923" s="5">
        <v>60396306</v>
      </c>
      <c r="E923" s="6">
        <v>45714</v>
      </c>
      <c r="F923" s="5">
        <v>947733476</v>
      </c>
      <c r="G923" s="6">
        <v>46134</v>
      </c>
      <c r="H923" s="5">
        <v>50000012</v>
      </c>
      <c r="I923" s="5">
        <v>80</v>
      </c>
      <c r="J923" s="5">
        <v>74</v>
      </c>
      <c r="K9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23" s="4">
        <f>COUNTIFS(Tabela1[Paciente],Tabela1[[#This Row],[Paciente]],Tabela1[Código_Terapia],Tabela1[[#This Row],[Código_Terapia]])</f>
        <v>2</v>
      </c>
      <c r="M923" s="4">
        <f>Tabela1[[#This Row],[Sessões Autrizadas]]-Tabela1[[#This Row],[Solicitado]]</f>
        <v>-6</v>
      </c>
    </row>
    <row r="924" spans="1:13" hidden="1" x14ac:dyDescent="0.3">
      <c r="A924" s="4">
        <f>INDEX(Tabela2[Id],MATCH(Tabela1[[#This Row],[Carteirinha]],Tabela2[Cart],0))</f>
        <v>1580</v>
      </c>
      <c r="B924" s="5" t="s">
        <v>1390</v>
      </c>
      <c r="C924" s="5" t="s">
        <v>1389</v>
      </c>
      <c r="D924" s="5">
        <v>60396304</v>
      </c>
      <c r="E924" s="6">
        <v>45714</v>
      </c>
      <c r="F924" s="5">
        <v>947733475</v>
      </c>
      <c r="G924" s="6">
        <v>45894</v>
      </c>
      <c r="H924" s="5">
        <v>2250005170</v>
      </c>
      <c r="I924" s="5">
        <v>80</v>
      </c>
      <c r="J924" s="5">
        <v>78</v>
      </c>
      <c r="K9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24" s="4">
        <f>COUNTIFS(Tabela1[Paciente],Tabela1[[#This Row],[Paciente]],Tabela1[Código_Terapia],Tabela1[[#This Row],[Código_Terapia]])</f>
        <v>1</v>
      </c>
      <c r="M924" s="4">
        <f>Tabela1[[#This Row],[Sessões Autrizadas]]-Tabela1[[#This Row],[Solicitado]]</f>
        <v>-2</v>
      </c>
    </row>
    <row r="925" spans="1:13" hidden="1" x14ac:dyDescent="0.3">
      <c r="A925" s="4">
        <f>INDEX(Tabela2[Id],MATCH(Tabela1[[#This Row],[Carteirinha]],Tabela2[Cart],0))</f>
        <v>1580</v>
      </c>
      <c r="B925" s="5" t="s">
        <v>1390</v>
      </c>
      <c r="C925" s="5" t="s">
        <v>1389</v>
      </c>
      <c r="D925" s="5">
        <v>60396302</v>
      </c>
      <c r="E925" s="6">
        <v>45714</v>
      </c>
      <c r="F925" s="5">
        <v>947733474</v>
      </c>
      <c r="G925" s="6">
        <v>45894</v>
      </c>
      <c r="H925" s="5">
        <v>2250005111</v>
      </c>
      <c r="I925" s="5">
        <v>80</v>
      </c>
      <c r="J925" s="5">
        <v>78</v>
      </c>
      <c r="K9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25" s="4">
        <f>COUNTIFS(Tabela1[Paciente],Tabela1[[#This Row],[Paciente]],Tabela1[Código_Terapia],Tabela1[[#This Row],[Código_Terapia]])</f>
        <v>2</v>
      </c>
      <c r="M925" s="4">
        <f>Tabela1[[#This Row],[Sessões Autrizadas]]-Tabela1[[#This Row],[Solicitado]]</f>
        <v>-2</v>
      </c>
    </row>
    <row r="926" spans="1:13" hidden="1" x14ac:dyDescent="0.3">
      <c r="A926" s="4">
        <f>INDEX(Tabela2[Id],MATCH(Tabela1[[#This Row],[Carteirinha]],Tabela2[Cart],0))</f>
        <v>1580</v>
      </c>
      <c r="B926" s="5" t="s">
        <v>1390</v>
      </c>
      <c r="C926" s="5" t="s">
        <v>1389</v>
      </c>
      <c r="D926" s="5">
        <v>56290834</v>
      </c>
      <c r="E926" s="6">
        <v>45553</v>
      </c>
      <c r="F926" s="5">
        <v>943941609</v>
      </c>
      <c r="G926" s="6">
        <v>46153</v>
      </c>
      <c r="H926" s="5">
        <v>50001213</v>
      </c>
      <c r="I926" s="5">
        <v>30</v>
      </c>
      <c r="J926" s="5">
        <v>21</v>
      </c>
      <c r="K9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926" s="4">
        <f>COUNTIFS(Tabela1[Paciente],Tabela1[[#This Row],[Paciente]],Tabela1[Código_Terapia],Tabela1[[#This Row],[Código_Terapia]])</f>
        <v>2</v>
      </c>
      <c r="M926" s="4">
        <f>Tabela1[[#This Row],[Sessões Autrizadas]]-Tabela1[[#This Row],[Solicitado]]</f>
        <v>-9</v>
      </c>
    </row>
    <row r="927" spans="1:13" hidden="1" x14ac:dyDescent="0.3">
      <c r="A927" s="4">
        <f>INDEX(Tabela2[Id],MATCH(Tabela1[[#This Row],[Carteirinha]],Tabela2[Cart],0))</f>
        <v>1580</v>
      </c>
      <c r="B927" s="5" t="s">
        <v>1390</v>
      </c>
      <c r="C927" s="5" t="s">
        <v>1389</v>
      </c>
      <c r="D927" s="5">
        <v>56290833</v>
      </c>
      <c r="E927" s="6">
        <v>45553</v>
      </c>
      <c r="F927" s="5">
        <v>943941608</v>
      </c>
      <c r="G927" s="6">
        <v>46693</v>
      </c>
      <c r="H927" s="5">
        <v>50000012</v>
      </c>
      <c r="I927" s="5">
        <v>75</v>
      </c>
      <c r="J927" s="5">
        <v>59</v>
      </c>
      <c r="K9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927" s="4">
        <f>COUNTIFS(Tabela1[Paciente],Tabela1[[#This Row],[Paciente]],Tabela1[Código_Terapia],Tabela1[[#This Row],[Código_Terapia]])</f>
        <v>2</v>
      </c>
      <c r="M927" s="4">
        <f>Tabela1[[#This Row],[Sessões Autrizadas]]-Tabela1[[#This Row],[Solicitado]]</f>
        <v>-16</v>
      </c>
    </row>
    <row r="928" spans="1:13" hidden="1" x14ac:dyDescent="0.3">
      <c r="A928" s="4">
        <f>INDEX(Tabela2[Id],MATCH(Tabela1[[#This Row],[Carteirinha]],Tabela2[Cart],0))</f>
        <v>1580</v>
      </c>
      <c r="B928" s="5" t="s">
        <v>1390</v>
      </c>
      <c r="C928" s="5" t="s">
        <v>1389</v>
      </c>
      <c r="D928" s="5">
        <v>56290832</v>
      </c>
      <c r="E928" s="6">
        <v>45553</v>
      </c>
      <c r="F928" s="5">
        <v>943941607</v>
      </c>
      <c r="G928" s="6">
        <v>46393</v>
      </c>
      <c r="H928" s="5">
        <v>2250005111</v>
      </c>
      <c r="I928" s="5">
        <v>75</v>
      </c>
      <c r="J928" s="5">
        <v>60</v>
      </c>
      <c r="K9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928" s="4">
        <f>COUNTIFS(Tabela1[Paciente],Tabela1[[#This Row],[Paciente]],Tabela1[Código_Terapia],Tabela1[[#This Row],[Código_Terapia]])</f>
        <v>2</v>
      </c>
      <c r="M928" s="4">
        <f>Tabela1[[#This Row],[Sessões Autrizadas]]-Tabela1[[#This Row],[Solicitado]]</f>
        <v>-15</v>
      </c>
    </row>
    <row r="929" spans="1:13" hidden="1" x14ac:dyDescent="0.3">
      <c r="A929" s="4">
        <f>INDEX(Tabela2[Id],MATCH(Tabela1[[#This Row],[Carteirinha]],Tabela2[Cart],0))</f>
        <v>2721</v>
      </c>
      <c r="B929" s="5" t="s">
        <v>565</v>
      </c>
      <c r="C929" s="5" t="s">
        <v>566</v>
      </c>
      <c r="D929" s="5">
        <v>58659826</v>
      </c>
      <c r="E929" s="6">
        <v>45643</v>
      </c>
      <c r="F929" s="5">
        <v>946128547</v>
      </c>
      <c r="G929" s="6">
        <v>46903</v>
      </c>
      <c r="H929" s="5">
        <v>2250005189</v>
      </c>
      <c r="I929" s="5">
        <v>32</v>
      </c>
      <c r="J929" s="5">
        <v>12</v>
      </c>
      <c r="K9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29" s="4">
        <f>COUNTIFS(Tabela1[Paciente],Tabela1[[#This Row],[Paciente]],Tabela1[Código_Terapia],Tabela1[[#This Row],[Código_Terapia]])</f>
        <v>1</v>
      </c>
      <c r="M929" s="4">
        <f>Tabela1[[#This Row],[Sessões Autrizadas]]-Tabela1[[#This Row],[Solicitado]]</f>
        <v>-20</v>
      </c>
    </row>
    <row r="930" spans="1:13" hidden="1" x14ac:dyDescent="0.3">
      <c r="A930" s="4">
        <f>INDEX(Tabela2[Id],MATCH(Tabela1[[#This Row],[Carteirinha]],Tabela2[Cart],0))</f>
        <v>2721</v>
      </c>
      <c r="B930" s="5" t="s">
        <v>565</v>
      </c>
      <c r="C930" s="5" t="s">
        <v>566</v>
      </c>
      <c r="D930" s="5">
        <v>58659825</v>
      </c>
      <c r="E930" s="6">
        <v>45643</v>
      </c>
      <c r="F930" s="5">
        <v>946128546</v>
      </c>
      <c r="G930" s="6">
        <v>48703</v>
      </c>
      <c r="H930" s="5">
        <v>2250005103</v>
      </c>
      <c r="I930" s="5">
        <v>160</v>
      </c>
      <c r="J930" s="5">
        <v>77</v>
      </c>
      <c r="K9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930" s="4">
        <f>COUNTIFS(Tabela1[Paciente],Tabela1[[#This Row],[Paciente]],Tabela1[Código_Terapia],Tabela1[[#This Row],[Código_Terapia]])</f>
        <v>1</v>
      </c>
      <c r="M930" s="4">
        <f>Tabela1[[#This Row],[Sessões Autrizadas]]-Tabela1[[#This Row],[Solicitado]]</f>
        <v>-83</v>
      </c>
    </row>
    <row r="931" spans="1:13" hidden="1" x14ac:dyDescent="0.3">
      <c r="A931" s="4">
        <f>INDEX(Tabela2[Id],MATCH(Tabela1[[#This Row],[Carteirinha]],Tabela2[Cart],0))</f>
        <v>2721</v>
      </c>
      <c r="B931" s="5" t="s">
        <v>565</v>
      </c>
      <c r="C931" s="5" t="s">
        <v>566</v>
      </c>
      <c r="D931" s="5">
        <v>58659824</v>
      </c>
      <c r="E931" s="6">
        <v>45643</v>
      </c>
      <c r="F931" s="5">
        <v>946128545</v>
      </c>
      <c r="G931" s="6">
        <v>46303</v>
      </c>
      <c r="H931" s="5">
        <v>2250005278</v>
      </c>
      <c r="I931" s="5">
        <v>32</v>
      </c>
      <c r="J931" s="5">
        <v>22</v>
      </c>
      <c r="K9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31" s="4">
        <f>COUNTIFS(Tabela1[Paciente],Tabela1[[#This Row],[Paciente]],Tabela1[Código_Terapia],Tabela1[[#This Row],[Código_Terapia]])</f>
        <v>1</v>
      </c>
      <c r="M931" s="4">
        <f>Tabela1[[#This Row],[Sessões Autrizadas]]-Tabela1[[#This Row],[Solicitado]]</f>
        <v>-10</v>
      </c>
    </row>
    <row r="932" spans="1:13" hidden="1" x14ac:dyDescent="0.3">
      <c r="A932" s="4">
        <f>INDEX(Tabela2[Id],MATCH(Tabela1[[#This Row],[Carteirinha]],Tabela2[Cart],0))</f>
        <v>2721</v>
      </c>
      <c r="B932" s="5" t="s">
        <v>565</v>
      </c>
      <c r="C932" s="5" t="s">
        <v>566</v>
      </c>
      <c r="D932" s="5">
        <v>58659823</v>
      </c>
      <c r="E932" s="6">
        <v>45643</v>
      </c>
      <c r="F932" s="5">
        <v>946128544</v>
      </c>
      <c r="G932" s="6">
        <v>46843</v>
      </c>
      <c r="H932" s="5">
        <v>50000012</v>
      </c>
      <c r="I932" s="5">
        <v>32</v>
      </c>
      <c r="J932" s="5">
        <v>13</v>
      </c>
      <c r="K9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32" s="4">
        <f>COUNTIFS(Tabela1[Paciente],Tabela1[[#This Row],[Paciente]],Tabela1[Código_Terapia],Tabela1[[#This Row],[Código_Terapia]])</f>
        <v>1</v>
      </c>
      <c r="M932" s="4">
        <f>Tabela1[[#This Row],[Sessões Autrizadas]]-Tabela1[[#This Row],[Solicitado]]</f>
        <v>-19</v>
      </c>
    </row>
    <row r="933" spans="1:13" hidden="1" x14ac:dyDescent="0.3">
      <c r="A933" s="4">
        <f>INDEX(Tabela2[Id],MATCH(Tabela1[[#This Row],[Carteirinha]],Tabela2[Cart],0))</f>
        <v>2721</v>
      </c>
      <c r="B933" s="5" t="s">
        <v>565</v>
      </c>
      <c r="C933" s="5" t="s">
        <v>566</v>
      </c>
      <c r="D933" s="5">
        <v>58659822</v>
      </c>
      <c r="E933" s="6">
        <v>45643</v>
      </c>
      <c r="F933" s="5">
        <v>946128542</v>
      </c>
      <c r="G933" s="6">
        <v>46483</v>
      </c>
      <c r="H933" s="5">
        <v>2250005170</v>
      </c>
      <c r="I933" s="5">
        <v>32</v>
      </c>
      <c r="J933" s="5">
        <v>19</v>
      </c>
      <c r="K9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33" s="4">
        <f>COUNTIFS(Tabela1[Paciente],Tabela1[[#This Row],[Paciente]],Tabela1[Código_Terapia],Tabela1[[#This Row],[Código_Terapia]])</f>
        <v>1</v>
      </c>
      <c r="M933" s="4">
        <f>Tabela1[[#This Row],[Sessões Autrizadas]]-Tabela1[[#This Row],[Solicitado]]</f>
        <v>-13</v>
      </c>
    </row>
    <row r="934" spans="1:13" hidden="1" x14ac:dyDescent="0.3">
      <c r="A934" s="4">
        <f>INDEX(Tabela2[Id],MATCH(Tabela1[[#This Row],[Carteirinha]],Tabela2[Cart],0))</f>
        <v>4248</v>
      </c>
      <c r="B934" s="5" t="s">
        <v>1052</v>
      </c>
      <c r="C934" s="5" t="s">
        <v>1053</v>
      </c>
      <c r="D934" s="5">
        <v>58862181</v>
      </c>
      <c r="E934" s="6">
        <v>45659</v>
      </c>
      <c r="F934" s="5">
        <v>946312078</v>
      </c>
      <c r="G934" s="6">
        <v>46979</v>
      </c>
      <c r="H934" s="5">
        <v>2250005103</v>
      </c>
      <c r="I934" s="5">
        <v>32</v>
      </c>
      <c r="J934" s="5">
        <v>9</v>
      </c>
      <c r="K9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34" s="4">
        <f>COUNTIFS(Tabela1[Paciente],Tabela1[[#This Row],[Paciente]],Tabela1[Código_Terapia],Tabela1[[#This Row],[Código_Terapia]])</f>
        <v>2</v>
      </c>
      <c r="M934" s="4">
        <f>Tabela1[[#This Row],[Sessões Autrizadas]]-Tabela1[[#This Row],[Solicitado]]</f>
        <v>-23</v>
      </c>
    </row>
    <row r="935" spans="1:13" hidden="1" x14ac:dyDescent="0.3">
      <c r="A935" s="4">
        <f>INDEX(Tabela2[Id],MATCH(Tabela1[[#This Row],[Carteirinha]],Tabela2[Cart],0))</f>
        <v>4248</v>
      </c>
      <c r="B935" s="5" t="s">
        <v>1052</v>
      </c>
      <c r="C935" s="5" t="s">
        <v>1053</v>
      </c>
      <c r="D935" s="5">
        <v>58862180</v>
      </c>
      <c r="E935" s="6">
        <v>45659</v>
      </c>
      <c r="F935" s="5">
        <v>946312077</v>
      </c>
      <c r="G935" s="6">
        <v>46859</v>
      </c>
      <c r="H935" s="5">
        <v>50000012</v>
      </c>
      <c r="I935" s="5">
        <v>32</v>
      </c>
      <c r="J935" s="5">
        <v>13</v>
      </c>
      <c r="K9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35" s="4">
        <f>COUNTIFS(Tabela1[Paciente],Tabela1[[#This Row],[Paciente]],Tabela1[Código_Terapia],Tabela1[[#This Row],[Código_Terapia]])</f>
        <v>2</v>
      </c>
      <c r="M935" s="4">
        <f>Tabela1[[#This Row],[Sessões Autrizadas]]-Tabela1[[#This Row],[Solicitado]]</f>
        <v>-19</v>
      </c>
    </row>
    <row r="936" spans="1:13" hidden="1" x14ac:dyDescent="0.3">
      <c r="A936" s="4">
        <f>INDEX(Tabela2[Id],MATCH(Tabela1[[#This Row],[Carteirinha]],Tabela2[Cart],0))</f>
        <v>4248</v>
      </c>
      <c r="B936" s="5" t="s">
        <v>1052</v>
      </c>
      <c r="C936" s="5" t="s">
        <v>1053</v>
      </c>
      <c r="D936" s="5">
        <v>56299728</v>
      </c>
      <c r="E936" s="6">
        <v>45551</v>
      </c>
      <c r="F936" s="5">
        <v>943949829</v>
      </c>
      <c r="G936" s="6">
        <v>47051</v>
      </c>
      <c r="H936" s="5">
        <v>2250005103</v>
      </c>
      <c r="I936" s="5">
        <v>45</v>
      </c>
      <c r="J936" s="5">
        <v>19</v>
      </c>
      <c r="K9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936" s="4">
        <f>COUNTIFS(Tabela1[Paciente],Tabela1[[#This Row],[Paciente]],Tabela1[Código_Terapia],Tabela1[[#This Row],[Código_Terapia]])</f>
        <v>2</v>
      </c>
      <c r="M936" s="4">
        <f>Tabela1[[#This Row],[Sessões Autrizadas]]-Tabela1[[#This Row],[Solicitado]]</f>
        <v>-26</v>
      </c>
    </row>
    <row r="937" spans="1:13" hidden="1" x14ac:dyDescent="0.3">
      <c r="A937" s="4">
        <f>INDEX(Tabela2[Id],MATCH(Tabela1[[#This Row],[Carteirinha]],Tabela2[Cart],0))</f>
        <v>4248</v>
      </c>
      <c r="B937" s="5" t="s">
        <v>1052</v>
      </c>
      <c r="C937" s="5" t="s">
        <v>1053</v>
      </c>
      <c r="D937" s="5">
        <v>56299727</v>
      </c>
      <c r="E937" s="6">
        <v>45551</v>
      </c>
      <c r="F937" s="5">
        <v>943949828</v>
      </c>
      <c r="G937" s="6">
        <v>46571</v>
      </c>
      <c r="H937" s="5">
        <v>50000012</v>
      </c>
      <c r="I937" s="5">
        <v>30</v>
      </c>
      <c r="J937" s="5">
        <v>13</v>
      </c>
      <c r="K9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937" s="4">
        <f>COUNTIFS(Tabela1[Paciente],Tabela1[[#This Row],[Paciente]],Tabela1[Código_Terapia],Tabela1[[#This Row],[Código_Terapia]])</f>
        <v>2</v>
      </c>
      <c r="M937" s="4">
        <f>Tabela1[[#This Row],[Sessões Autrizadas]]-Tabela1[[#This Row],[Solicitado]]</f>
        <v>-17</v>
      </c>
    </row>
    <row r="938" spans="1:13" hidden="1" x14ac:dyDescent="0.3">
      <c r="A938" s="4">
        <f>INDEX(Tabela2[Id],MATCH(Tabela1[[#This Row],[Carteirinha]],Tabela2[Cart],0))</f>
        <v>4287</v>
      </c>
      <c r="B938" s="5" t="s">
        <v>1138</v>
      </c>
      <c r="C938" s="5" t="s">
        <v>1139</v>
      </c>
      <c r="D938" s="5">
        <v>60229047</v>
      </c>
      <c r="E938" s="6">
        <v>45707</v>
      </c>
      <c r="F938" s="5">
        <v>947578464</v>
      </c>
      <c r="G938" s="6">
        <v>46067</v>
      </c>
      <c r="H938" s="5">
        <v>2250005278</v>
      </c>
      <c r="I938" s="5">
        <v>32</v>
      </c>
      <c r="J938" s="5">
        <v>22</v>
      </c>
      <c r="K9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38" s="4">
        <f>COUNTIFS(Tabela1[Paciente],Tabela1[[#This Row],[Paciente]],Tabela1[Código_Terapia],Tabela1[[#This Row],[Código_Terapia]])</f>
        <v>2</v>
      </c>
      <c r="M938" s="4">
        <f>Tabela1[[#This Row],[Sessões Autrizadas]]-Tabela1[[#This Row],[Solicitado]]</f>
        <v>-10</v>
      </c>
    </row>
    <row r="939" spans="1:13" hidden="1" x14ac:dyDescent="0.3">
      <c r="A939" s="4">
        <f>INDEX(Tabela2[Id],MATCH(Tabela1[[#This Row],[Carteirinha]],Tabela2[Cart],0))</f>
        <v>4287</v>
      </c>
      <c r="B939" s="5" t="s">
        <v>1138</v>
      </c>
      <c r="C939" s="5" t="s">
        <v>1139</v>
      </c>
      <c r="D939" s="5">
        <v>56538464</v>
      </c>
      <c r="E939" s="6">
        <v>45569</v>
      </c>
      <c r="F939" s="5">
        <v>944170703</v>
      </c>
      <c r="G939" s="6">
        <v>46769</v>
      </c>
      <c r="H939" s="5">
        <v>2250005278</v>
      </c>
      <c r="I939" s="5">
        <v>30</v>
      </c>
      <c r="J939" s="5">
        <v>6</v>
      </c>
      <c r="K9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939" s="4">
        <f>COUNTIFS(Tabela1[Paciente],Tabela1[[#This Row],[Paciente]],Tabela1[Código_Terapia],Tabela1[[#This Row],[Código_Terapia]])</f>
        <v>2</v>
      </c>
      <c r="M939" s="4">
        <f>Tabela1[[#This Row],[Sessões Autrizadas]]-Tabela1[[#This Row],[Solicitado]]</f>
        <v>-24</v>
      </c>
    </row>
    <row r="940" spans="1:13" hidden="1" x14ac:dyDescent="0.3">
      <c r="A940" s="4">
        <f>INDEX(Tabela2[Id],MATCH(Tabela1[[#This Row],[Carteirinha]],Tabela2[Cart],0))</f>
        <v>535</v>
      </c>
      <c r="B940" s="5" t="s">
        <v>262</v>
      </c>
      <c r="C940" s="5" t="s">
        <v>263</v>
      </c>
      <c r="D940" s="5">
        <v>60168620</v>
      </c>
      <c r="E940" s="6">
        <v>45706</v>
      </c>
      <c r="F940" s="5">
        <v>947522216</v>
      </c>
      <c r="G940" s="6">
        <v>46186</v>
      </c>
      <c r="H940" s="5">
        <v>2250005189</v>
      </c>
      <c r="I940" s="5">
        <v>80</v>
      </c>
      <c r="J940" s="5">
        <v>73</v>
      </c>
      <c r="K9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0" s="4">
        <f>COUNTIFS(Tabela1[Paciente],Tabela1[[#This Row],[Paciente]],Tabela1[Código_Terapia],Tabela1[[#This Row],[Código_Terapia]])</f>
        <v>2</v>
      </c>
      <c r="M940" s="4">
        <f>Tabela1[[#This Row],[Sessões Autrizadas]]-Tabela1[[#This Row],[Solicitado]]</f>
        <v>-7</v>
      </c>
    </row>
    <row r="941" spans="1:13" hidden="1" x14ac:dyDescent="0.3">
      <c r="A941" s="4">
        <f>INDEX(Tabela2[Id],MATCH(Tabela1[[#This Row],[Carteirinha]],Tabela2[Cart],0))</f>
        <v>535</v>
      </c>
      <c r="B941" s="5" t="s">
        <v>262</v>
      </c>
      <c r="C941" s="5" t="s">
        <v>263</v>
      </c>
      <c r="D941" s="5">
        <v>60168618</v>
      </c>
      <c r="E941" s="6">
        <v>45706</v>
      </c>
      <c r="F941" s="5">
        <v>947522213</v>
      </c>
      <c r="G941" s="6">
        <v>47086</v>
      </c>
      <c r="H941" s="5">
        <v>2250005103</v>
      </c>
      <c r="I941" s="5">
        <v>80</v>
      </c>
      <c r="J941" s="5">
        <v>58</v>
      </c>
      <c r="K9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1" s="4">
        <f>COUNTIFS(Tabela1[Paciente],Tabela1[[#This Row],[Paciente]],Tabela1[Código_Terapia],Tabela1[[#This Row],[Código_Terapia]])</f>
        <v>2</v>
      </c>
      <c r="M941" s="4">
        <f>Tabela1[[#This Row],[Sessões Autrizadas]]-Tabela1[[#This Row],[Solicitado]]</f>
        <v>-22</v>
      </c>
    </row>
    <row r="942" spans="1:13" hidden="1" x14ac:dyDescent="0.3">
      <c r="A942" s="4">
        <f>INDEX(Tabela2[Id],MATCH(Tabela1[[#This Row],[Carteirinha]],Tabela2[Cart],0))</f>
        <v>535</v>
      </c>
      <c r="B942" s="5" t="s">
        <v>262</v>
      </c>
      <c r="C942" s="5" t="s">
        <v>263</v>
      </c>
      <c r="D942" s="5">
        <v>60168617</v>
      </c>
      <c r="E942" s="6">
        <v>45706</v>
      </c>
      <c r="F942" s="5">
        <v>947522211</v>
      </c>
      <c r="G942" s="6">
        <v>46786</v>
      </c>
      <c r="H942" s="5">
        <v>2250005278</v>
      </c>
      <c r="I942" s="5">
        <v>80</v>
      </c>
      <c r="J942" s="5">
        <v>63</v>
      </c>
      <c r="K9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2" s="4">
        <f>COUNTIFS(Tabela1[Paciente],Tabela1[[#This Row],[Paciente]],Tabela1[Código_Terapia],Tabela1[[#This Row],[Código_Terapia]])</f>
        <v>2</v>
      </c>
      <c r="M942" s="4">
        <f>Tabela1[[#This Row],[Sessões Autrizadas]]-Tabela1[[#This Row],[Solicitado]]</f>
        <v>-17</v>
      </c>
    </row>
    <row r="943" spans="1:13" hidden="1" x14ac:dyDescent="0.3">
      <c r="A943" s="4">
        <f>INDEX(Tabela2[Id],MATCH(Tabela1[[#This Row],[Carteirinha]],Tabela2[Cart],0))</f>
        <v>535</v>
      </c>
      <c r="B943" s="5" t="s">
        <v>262</v>
      </c>
      <c r="C943" s="5" t="s">
        <v>263</v>
      </c>
      <c r="D943" s="5">
        <v>60168615</v>
      </c>
      <c r="E943" s="6">
        <v>45706</v>
      </c>
      <c r="F943" s="5">
        <v>947522210</v>
      </c>
      <c r="G943" s="6">
        <v>46126</v>
      </c>
      <c r="H943" s="5">
        <v>50001213</v>
      </c>
      <c r="I943" s="5">
        <v>80</v>
      </c>
      <c r="J943" s="5">
        <v>74</v>
      </c>
      <c r="K9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3" s="4">
        <f>COUNTIFS(Tabela1[Paciente],Tabela1[[#This Row],[Paciente]],Tabela1[Código_Terapia],Tabela1[[#This Row],[Código_Terapia]])</f>
        <v>1</v>
      </c>
      <c r="M943" s="4">
        <f>Tabela1[[#This Row],[Sessões Autrizadas]]-Tabela1[[#This Row],[Solicitado]]</f>
        <v>-6</v>
      </c>
    </row>
    <row r="944" spans="1:13" hidden="1" x14ac:dyDescent="0.3">
      <c r="A944" s="4">
        <f>INDEX(Tabela2[Id],MATCH(Tabela1[[#This Row],[Carteirinha]],Tabela2[Cart],0))</f>
        <v>535</v>
      </c>
      <c r="B944" s="5" t="s">
        <v>262</v>
      </c>
      <c r="C944" s="5" t="s">
        <v>263</v>
      </c>
      <c r="D944" s="5">
        <v>60168613</v>
      </c>
      <c r="E944" s="6">
        <v>45706</v>
      </c>
      <c r="F944" s="5">
        <v>947522209</v>
      </c>
      <c r="G944" s="6">
        <v>46066</v>
      </c>
      <c r="H944" s="5">
        <v>50000012</v>
      </c>
      <c r="I944" s="5">
        <v>80</v>
      </c>
      <c r="J944" s="5">
        <v>75</v>
      </c>
      <c r="K9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4" s="4">
        <f>COUNTIFS(Tabela1[Paciente],Tabela1[[#This Row],[Paciente]],Tabela1[Código_Terapia],Tabela1[[#This Row],[Código_Terapia]])</f>
        <v>2</v>
      </c>
      <c r="M944" s="4">
        <f>Tabela1[[#This Row],[Sessões Autrizadas]]-Tabela1[[#This Row],[Solicitado]]</f>
        <v>-5</v>
      </c>
    </row>
    <row r="945" spans="1:13" hidden="1" x14ac:dyDescent="0.3">
      <c r="A945" s="4">
        <f>INDEX(Tabela2[Id],MATCH(Tabela1[[#This Row],[Carteirinha]],Tabela2[Cart],0))</f>
        <v>535</v>
      </c>
      <c r="B945" s="5" t="s">
        <v>262</v>
      </c>
      <c r="C945" s="5" t="s">
        <v>263</v>
      </c>
      <c r="D945" s="5">
        <v>60168612</v>
      </c>
      <c r="E945" s="6">
        <v>45706</v>
      </c>
      <c r="F945" s="5">
        <v>947522206</v>
      </c>
      <c r="G945" s="6">
        <v>45766</v>
      </c>
      <c r="H945" s="5">
        <v>2250005170</v>
      </c>
      <c r="I945" s="5">
        <v>80</v>
      </c>
      <c r="J945" s="5">
        <v>80</v>
      </c>
      <c r="K9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5" s="4">
        <f>COUNTIFS(Tabela1[Paciente],Tabela1[[#This Row],[Paciente]],Tabela1[Código_Terapia],Tabela1[[#This Row],[Código_Terapia]])</f>
        <v>1</v>
      </c>
      <c r="M945" s="4">
        <f>Tabela1[[#This Row],[Sessões Autrizadas]]-Tabela1[[#This Row],[Solicitado]]</f>
        <v>0</v>
      </c>
    </row>
    <row r="946" spans="1:13" hidden="1" x14ac:dyDescent="0.3">
      <c r="A946" s="4">
        <f>INDEX(Tabela2[Id],MATCH(Tabela1[[#This Row],[Carteirinha]],Tabela2[Cart],0))</f>
        <v>535</v>
      </c>
      <c r="B946" s="5" t="s">
        <v>262</v>
      </c>
      <c r="C946" s="5" t="s">
        <v>263</v>
      </c>
      <c r="D946" s="5">
        <v>57591620</v>
      </c>
      <c r="E946" s="6">
        <v>45617</v>
      </c>
      <c r="F946" s="5">
        <v>945142628</v>
      </c>
      <c r="G946" s="6">
        <v>46457</v>
      </c>
      <c r="H946" s="5">
        <v>2250005189</v>
      </c>
      <c r="I946" s="5">
        <v>80</v>
      </c>
      <c r="J946" s="5">
        <v>34</v>
      </c>
      <c r="K9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6" s="4">
        <f>COUNTIFS(Tabela1[Paciente],Tabela1[[#This Row],[Paciente]],Tabela1[Código_Terapia],Tabela1[[#This Row],[Código_Terapia]])</f>
        <v>2</v>
      </c>
      <c r="M946" s="4">
        <f>Tabela1[[#This Row],[Sessões Autrizadas]]-Tabela1[[#This Row],[Solicitado]]</f>
        <v>-46</v>
      </c>
    </row>
    <row r="947" spans="1:13" hidden="1" x14ac:dyDescent="0.3">
      <c r="A947" s="4">
        <f>INDEX(Tabela2[Id],MATCH(Tabela1[[#This Row],[Carteirinha]],Tabela2[Cart],0))</f>
        <v>535</v>
      </c>
      <c r="B947" s="5" t="s">
        <v>262</v>
      </c>
      <c r="C947" s="5" t="s">
        <v>263</v>
      </c>
      <c r="D947" s="5">
        <v>57591619</v>
      </c>
      <c r="E947" s="6">
        <v>45617</v>
      </c>
      <c r="F947" s="5">
        <v>945142627</v>
      </c>
      <c r="G947" s="6">
        <v>48197</v>
      </c>
      <c r="H947" s="5">
        <v>2250005103</v>
      </c>
      <c r="I947" s="5">
        <v>80</v>
      </c>
      <c r="J947" s="5">
        <v>31</v>
      </c>
      <c r="K9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7" s="4">
        <f>COUNTIFS(Tabela1[Paciente],Tabela1[[#This Row],[Paciente]],Tabela1[Código_Terapia],Tabela1[[#This Row],[Código_Terapia]])</f>
        <v>2</v>
      </c>
      <c r="M947" s="4">
        <f>Tabela1[[#This Row],[Sessões Autrizadas]]-Tabela1[[#This Row],[Solicitado]]</f>
        <v>-49</v>
      </c>
    </row>
    <row r="948" spans="1:13" hidden="1" x14ac:dyDescent="0.3">
      <c r="A948" s="4">
        <f>INDEX(Tabela2[Id],MATCH(Tabela1[[#This Row],[Carteirinha]],Tabela2[Cart],0))</f>
        <v>535</v>
      </c>
      <c r="B948" s="5" t="s">
        <v>262</v>
      </c>
      <c r="C948" s="5" t="s">
        <v>263</v>
      </c>
      <c r="D948" s="5">
        <v>57591618</v>
      </c>
      <c r="E948" s="6">
        <v>45617</v>
      </c>
      <c r="F948" s="5">
        <v>945142626</v>
      </c>
      <c r="G948" s="6">
        <v>47537</v>
      </c>
      <c r="H948" s="5">
        <v>2250005278</v>
      </c>
      <c r="I948" s="5">
        <v>80</v>
      </c>
      <c r="J948" s="5">
        <v>20</v>
      </c>
      <c r="K9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8" s="4">
        <f>COUNTIFS(Tabela1[Paciente],Tabela1[[#This Row],[Paciente]],Tabela1[Código_Terapia],Tabela1[[#This Row],[Código_Terapia]])</f>
        <v>2</v>
      </c>
      <c r="M948" s="4">
        <f>Tabela1[[#This Row],[Sessões Autrizadas]]-Tabela1[[#This Row],[Solicitado]]</f>
        <v>-60</v>
      </c>
    </row>
    <row r="949" spans="1:13" hidden="1" x14ac:dyDescent="0.3">
      <c r="A949" s="4">
        <f>INDEX(Tabela2[Id],MATCH(Tabela1[[#This Row],[Carteirinha]],Tabela2[Cart],0))</f>
        <v>535</v>
      </c>
      <c r="B949" s="5" t="s">
        <v>262</v>
      </c>
      <c r="C949" s="5" t="s">
        <v>263</v>
      </c>
      <c r="D949" s="5">
        <v>57591615</v>
      </c>
      <c r="E949" s="6">
        <v>45617</v>
      </c>
      <c r="F949" s="5">
        <v>945142624</v>
      </c>
      <c r="G949" s="6">
        <v>46277</v>
      </c>
      <c r="H949" s="5">
        <v>50000012</v>
      </c>
      <c r="I949" s="5">
        <v>80</v>
      </c>
      <c r="J949" s="5">
        <v>6</v>
      </c>
      <c r="K9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49" s="4">
        <f>COUNTIFS(Tabela1[Paciente],Tabela1[[#This Row],[Paciente]],Tabela1[Código_Terapia],Tabela1[[#This Row],[Código_Terapia]])</f>
        <v>2</v>
      </c>
      <c r="M949" s="4">
        <f>Tabela1[[#This Row],[Sessões Autrizadas]]-Tabela1[[#This Row],[Solicitado]]</f>
        <v>-74</v>
      </c>
    </row>
    <row r="950" spans="1:13" hidden="1" x14ac:dyDescent="0.3">
      <c r="A950" s="4">
        <f>INDEX(Tabela2[Id],MATCH(Tabela1[[#This Row],[Carteirinha]],Tabela2[Cart],0))</f>
        <v>4043</v>
      </c>
      <c r="B950" s="5" t="s">
        <v>294</v>
      </c>
      <c r="C950" s="5" t="s">
        <v>295</v>
      </c>
      <c r="D950" s="5">
        <v>61083703</v>
      </c>
      <c r="E950" s="6">
        <v>45742</v>
      </c>
      <c r="F950" s="5">
        <v>948369089</v>
      </c>
      <c r="G950" s="6">
        <v>45922</v>
      </c>
      <c r="H950" s="5">
        <v>2250005278</v>
      </c>
      <c r="I950" s="5">
        <v>32</v>
      </c>
      <c r="J950" s="5">
        <v>30</v>
      </c>
      <c r="K9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50" s="4">
        <f>COUNTIFS(Tabela1[Paciente],Tabela1[[#This Row],[Paciente]],Tabela1[Código_Terapia],Tabela1[[#This Row],[Código_Terapia]])</f>
        <v>2</v>
      </c>
      <c r="M950" s="4">
        <f>Tabela1[[#This Row],[Sessões Autrizadas]]-Tabela1[[#This Row],[Solicitado]]</f>
        <v>-2</v>
      </c>
    </row>
    <row r="951" spans="1:13" hidden="1" x14ac:dyDescent="0.3">
      <c r="A951" s="4">
        <f>INDEX(Tabela2[Id],MATCH(Tabela1[[#This Row],[Carteirinha]],Tabela2[Cart],0))</f>
        <v>4043</v>
      </c>
      <c r="B951" s="5" t="s">
        <v>294</v>
      </c>
      <c r="C951" s="5" t="s">
        <v>295</v>
      </c>
      <c r="D951" s="5">
        <v>57620021</v>
      </c>
      <c r="E951" s="6">
        <v>45602</v>
      </c>
      <c r="F951" s="5">
        <v>945168614</v>
      </c>
      <c r="G951" s="6">
        <v>47342</v>
      </c>
      <c r="H951" s="5">
        <v>2250005278</v>
      </c>
      <c r="I951" s="5">
        <v>32</v>
      </c>
      <c r="J951" s="5">
        <v>4</v>
      </c>
      <c r="K9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51" s="4">
        <f>COUNTIFS(Tabela1[Paciente],Tabela1[[#This Row],[Paciente]],Tabela1[Código_Terapia],Tabela1[[#This Row],[Código_Terapia]])</f>
        <v>2</v>
      </c>
      <c r="M951" s="4">
        <f>Tabela1[[#This Row],[Sessões Autrizadas]]-Tabela1[[#This Row],[Solicitado]]</f>
        <v>-28</v>
      </c>
    </row>
    <row r="952" spans="1:13" hidden="1" x14ac:dyDescent="0.3">
      <c r="A952" s="4">
        <f>INDEX(Tabela2[Id],MATCH(Tabela1[[#This Row],[Carteirinha]],Tabela2[Cart],0))</f>
        <v>1796</v>
      </c>
      <c r="B952" s="5" t="s">
        <v>973</v>
      </c>
      <c r="C952" s="5" t="s">
        <v>974</v>
      </c>
      <c r="D952" s="5">
        <v>60178788</v>
      </c>
      <c r="E952" s="6">
        <v>45706</v>
      </c>
      <c r="F952" s="5">
        <v>947531640</v>
      </c>
      <c r="G952" s="6">
        <v>45766</v>
      </c>
      <c r="H952" s="5">
        <v>2250005189</v>
      </c>
      <c r="I952" s="5">
        <v>80</v>
      </c>
      <c r="J952" s="5">
        <v>80</v>
      </c>
      <c r="K9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52" s="4">
        <f>COUNTIFS(Tabela1[Paciente],Tabela1[[#This Row],[Paciente]],Tabela1[Código_Terapia],Tabela1[[#This Row],[Código_Terapia]])</f>
        <v>2</v>
      </c>
      <c r="M952" s="4">
        <f>Tabela1[[#This Row],[Sessões Autrizadas]]-Tabela1[[#This Row],[Solicitado]]</f>
        <v>0</v>
      </c>
    </row>
    <row r="953" spans="1:13" hidden="1" x14ac:dyDescent="0.3">
      <c r="A953" s="4">
        <f>INDEX(Tabela2[Id],MATCH(Tabela1[[#This Row],[Carteirinha]],Tabela2[Cart],0))</f>
        <v>1796</v>
      </c>
      <c r="B953" s="5" t="s">
        <v>973</v>
      </c>
      <c r="C953" s="5" t="s">
        <v>974</v>
      </c>
      <c r="D953" s="5">
        <v>60178787</v>
      </c>
      <c r="E953" s="6">
        <v>45706</v>
      </c>
      <c r="F953" s="5">
        <v>947531639</v>
      </c>
      <c r="G953" s="6">
        <v>46066</v>
      </c>
      <c r="H953" s="5">
        <v>2250005103</v>
      </c>
      <c r="I953" s="5">
        <v>80</v>
      </c>
      <c r="J953" s="5">
        <v>66</v>
      </c>
      <c r="K9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53" s="4">
        <f>COUNTIFS(Tabela1[Paciente],Tabela1[[#This Row],[Paciente]],Tabela1[Código_Terapia],Tabela1[[#This Row],[Código_Terapia]])</f>
        <v>3</v>
      </c>
      <c r="M953" s="4">
        <f>Tabela1[[#This Row],[Sessões Autrizadas]]-Tabela1[[#This Row],[Solicitado]]</f>
        <v>-14</v>
      </c>
    </row>
    <row r="954" spans="1:13" hidden="1" x14ac:dyDescent="0.3">
      <c r="A954" s="4">
        <f>INDEX(Tabela2[Id],MATCH(Tabela1[[#This Row],[Carteirinha]],Tabela2[Cart],0))</f>
        <v>1796</v>
      </c>
      <c r="B954" s="5" t="s">
        <v>973</v>
      </c>
      <c r="C954" s="5" t="s">
        <v>974</v>
      </c>
      <c r="D954" s="5">
        <v>60178786</v>
      </c>
      <c r="E954" s="6">
        <v>45706</v>
      </c>
      <c r="F954" s="5">
        <v>947531638</v>
      </c>
      <c r="G954" s="6">
        <v>45946</v>
      </c>
      <c r="H954" s="5">
        <v>2250005278</v>
      </c>
      <c r="I954" s="5">
        <v>80</v>
      </c>
      <c r="J954" s="5">
        <v>78</v>
      </c>
      <c r="K9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54" s="4">
        <f>COUNTIFS(Tabela1[Paciente],Tabela1[[#This Row],[Paciente]],Tabela1[Código_Terapia],Tabela1[[#This Row],[Código_Terapia]])</f>
        <v>3</v>
      </c>
      <c r="M954" s="4">
        <f>Tabela1[[#This Row],[Sessões Autrizadas]]-Tabela1[[#This Row],[Solicitado]]</f>
        <v>-2</v>
      </c>
    </row>
    <row r="955" spans="1:13" hidden="1" x14ac:dyDescent="0.3">
      <c r="A955" s="4">
        <f>INDEX(Tabela2[Id],MATCH(Tabela1[[#This Row],[Carteirinha]],Tabela2[Cart],0))</f>
        <v>1796</v>
      </c>
      <c r="B955" s="5" t="s">
        <v>973</v>
      </c>
      <c r="C955" s="5" t="s">
        <v>974</v>
      </c>
      <c r="D955" s="5">
        <v>60178785</v>
      </c>
      <c r="E955" s="6">
        <v>45706</v>
      </c>
      <c r="F955" s="5">
        <v>947531637</v>
      </c>
      <c r="G955" s="6">
        <v>45946</v>
      </c>
      <c r="H955" s="5">
        <v>50001213</v>
      </c>
      <c r="I955" s="5">
        <v>80</v>
      </c>
      <c r="J955" s="5">
        <v>77</v>
      </c>
      <c r="K9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55" s="4">
        <f>COUNTIFS(Tabela1[Paciente],Tabela1[[#This Row],[Paciente]],Tabela1[Código_Terapia],Tabela1[[#This Row],[Código_Terapia]])</f>
        <v>1</v>
      </c>
      <c r="M955" s="4">
        <f>Tabela1[[#This Row],[Sessões Autrizadas]]-Tabela1[[#This Row],[Solicitado]]</f>
        <v>-3</v>
      </c>
    </row>
    <row r="956" spans="1:13" hidden="1" x14ac:dyDescent="0.3">
      <c r="A956" s="4">
        <f>INDEX(Tabela2[Id],MATCH(Tabela1[[#This Row],[Carteirinha]],Tabela2[Cart],0))</f>
        <v>1796</v>
      </c>
      <c r="B956" s="5" t="s">
        <v>973</v>
      </c>
      <c r="C956" s="5" t="s">
        <v>974</v>
      </c>
      <c r="D956" s="5">
        <v>60178784</v>
      </c>
      <c r="E956" s="6">
        <v>45706</v>
      </c>
      <c r="F956" s="5">
        <v>947531636</v>
      </c>
      <c r="G956" s="6">
        <v>45766</v>
      </c>
      <c r="H956" s="5">
        <v>2250005170</v>
      </c>
      <c r="I956" s="5">
        <v>80</v>
      </c>
      <c r="J956" s="5">
        <v>80</v>
      </c>
      <c r="K9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56" s="4">
        <f>COUNTIFS(Tabela1[Paciente],Tabela1[[#This Row],[Paciente]],Tabela1[Código_Terapia],Tabela1[[#This Row],[Código_Terapia]])</f>
        <v>2</v>
      </c>
      <c r="M956" s="4">
        <f>Tabela1[[#This Row],[Sessões Autrizadas]]-Tabela1[[#This Row],[Solicitado]]</f>
        <v>0</v>
      </c>
    </row>
    <row r="957" spans="1:13" hidden="1" x14ac:dyDescent="0.3">
      <c r="A957" s="4">
        <f>INDEX(Tabela2[Id],MATCH(Tabela1[[#This Row],[Carteirinha]],Tabela2[Cart],0))</f>
        <v>1796</v>
      </c>
      <c r="B957" s="5" t="s">
        <v>973</v>
      </c>
      <c r="C957" s="5" t="s">
        <v>974</v>
      </c>
      <c r="D957" s="5">
        <v>60178783</v>
      </c>
      <c r="E957" s="6">
        <v>45706</v>
      </c>
      <c r="F957" s="5">
        <v>947531635</v>
      </c>
      <c r="G957" s="6">
        <v>46306</v>
      </c>
      <c r="H957" s="5">
        <v>2250005111</v>
      </c>
      <c r="I957" s="5">
        <v>80</v>
      </c>
      <c r="J957" s="5">
        <v>67</v>
      </c>
      <c r="K9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57" s="4">
        <f>COUNTIFS(Tabela1[Paciente],Tabela1[[#This Row],[Paciente]],Tabela1[Código_Terapia],Tabela1[[#This Row],[Código_Terapia]])</f>
        <v>3</v>
      </c>
      <c r="M957" s="4">
        <f>Tabela1[[#This Row],[Sessões Autrizadas]]-Tabela1[[#This Row],[Solicitado]]</f>
        <v>-13</v>
      </c>
    </row>
    <row r="958" spans="1:13" hidden="1" x14ac:dyDescent="0.3">
      <c r="A958" s="4">
        <f>INDEX(Tabela2[Id],MATCH(Tabela1[[#This Row],[Carteirinha]],Tabela2[Cart],0))</f>
        <v>1796</v>
      </c>
      <c r="B958" s="5" t="s">
        <v>973</v>
      </c>
      <c r="C958" s="5" t="s">
        <v>974</v>
      </c>
      <c r="D958" s="5">
        <v>58871057</v>
      </c>
      <c r="E958" s="6">
        <v>45660</v>
      </c>
      <c r="F958" s="5">
        <v>946319978</v>
      </c>
      <c r="G958" s="6">
        <v>45780</v>
      </c>
      <c r="H958" s="5">
        <v>2250005189</v>
      </c>
      <c r="I958" s="5">
        <v>32</v>
      </c>
      <c r="J958" s="5">
        <v>31</v>
      </c>
      <c r="K9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58" s="4">
        <f>COUNTIFS(Tabela1[Paciente],Tabela1[[#This Row],[Paciente]],Tabela1[Código_Terapia],Tabela1[[#This Row],[Código_Terapia]])</f>
        <v>2</v>
      </c>
      <c r="M958" s="4">
        <f>Tabela1[[#This Row],[Sessões Autrizadas]]-Tabela1[[#This Row],[Solicitado]]</f>
        <v>-1</v>
      </c>
    </row>
    <row r="959" spans="1:13" hidden="1" x14ac:dyDescent="0.3">
      <c r="A959" s="4">
        <f>INDEX(Tabela2[Id],MATCH(Tabela1[[#This Row],[Carteirinha]],Tabela2[Cart],0))</f>
        <v>1796</v>
      </c>
      <c r="B959" s="5" t="s">
        <v>973</v>
      </c>
      <c r="C959" s="5" t="s">
        <v>974</v>
      </c>
      <c r="D959" s="5">
        <v>58871056</v>
      </c>
      <c r="E959" s="6">
        <v>45660</v>
      </c>
      <c r="F959" s="5">
        <v>946319977</v>
      </c>
      <c r="G959" s="6">
        <v>46080</v>
      </c>
      <c r="H959" s="5">
        <v>2250005103</v>
      </c>
      <c r="I959" s="5">
        <v>64</v>
      </c>
      <c r="J959" s="5">
        <v>45</v>
      </c>
      <c r="K9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959" s="4">
        <f>COUNTIFS(Tabela1[Paciente],Tabela1[[#This Row],[Paciente]],Tabela1[Código_Terapia],Tabela1[[#This Row],[Código_Terapia]])</f>
        <v>3</v>
      </c>
      <c r="M959" s="4">
        <f>Tabela1[[#This Row],[Sessões Autrizadas]]-Tabela1[[#This Row],[Solicitado]]</f>
        <v>-19</v>
      </c>
    </row>
    <row r="960" spans="1:13" hidden="1" x14ac:dyDescent="0.3">
      <c r="A960" s="4">
        <f>INDEX(Tabela2[Id],MATCH(Tabela1[[#This Row],[Carteirinha]],Tabela2[Cart],0))</f>
        <v>1796</v>
      </c>
      <c r="B960" s="5" t="s">
        <v>973</v>
      </c>
      <c r="C960" s="5" t="s">
        <v>974</v>
      </c>
      <c r="D960" s="5">
        <v>58871055</v>
      </c>
      <c r="E960" s="6">
        <v>45660</v>
      </c>
      <c r="F960" s="5">
        <v>946319976</v>
      </c>
      <c r="G960" s="6">
        <v>46380</v>
      </c>
      <c r="H960" s="5">
        <v>2250005278</v>
      </c>
      <c r="I960" s="5">
        <v>32</v>
      </c>
      <c r="J960" s="5">
        <v>22</v>
      </c>
      <c r="K9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60" s="4">
        <f>COUNTIFS(Tabela1[Paciente],Tabela1[[#This Row],[Paciente]],Tabela1[Código_Terapia],Tabela1[[#This Row],[Código_Terapia]])</f>
        <v>3</v>
      </c>
      <c r="M960" s="4">
        <f>Tabela1[[#This Row],[Sessões Autrizadas]]-Tabela1[[#This Row],[Solicitado]]</f>
        <v>-10</v>
      </c>
    </row>
    <row r="961" spans="1:13" hidden="1" x14ac:dyDescent="0.3">
      <c r="A961" s="4">
        <f>INDEX(Tabela2[Id],MATCH(Tabela1[[#This Row],[Carteirinha]],Tabela2[Cart],0))</f>
        <v>1796</v>
      </c>
      <c r="B961" s="5" t="s">
        <v>973</v>
      </c>
      <c r="C961" s="5" t="s">
        <v>974</v>
      </c>
      <c r="D961" s="5">
        <v>58871054</v>
      </c>
      <c r="E961" s="6">
        <v>45660</v>
      </c>
      <c r="F961" s="5">
        <v>946319975</v>
      </c>
      <c r="G961" s="6">
        <v>45840</v>
      </c>
      <c r="H961" s="5">
        <v>2250005170</v>
      </c>
      <c r="I961" s="5">
        <v>32</v>
      </c>
      <c r="J961" s="5">
        <v>30</v>
      </c>
      <c r="K9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61" s="4">
        <f>COUNTIFS(Tabela1[Paciente],Tabela1[[#This Row],[Paciente]],Tabela1[Código_Terapia],Tabela1[[#This Row],[Código_Terapia]])</f>
        <v>2</v>
      </c>
      <c r="M961" s="4">
        <f>Tabela1[[#This Row],[Sessões Autrizadas]]-Tabela1[[#This Row],[Solicitado]]</f>
        <v>-2</v>
      </c>
    </row>
    <row r="962" spans="1:13" hidden="1" x14ac:dyDescent="0.3">
      <c r="A962" s="4">
        <f>INDEX(Tabela2[Id],MATCH(Tabela1[[#This Row],[Carteirinha]],Tabela2[Cart],0))</f>
        <v>1796</v>
      </c>
      <c r="B962" s="5" t="s">
        <v>973</v>
      </c>
      <c r="C962" s="5" t="s">
        <v>974</v>
      </c>
      <c r="D962" s="5">
        <v>58871053</v>
      </c>
      <c r="E962" s="6">
        <v>45659</v>
      </c>
      <c r="F962" s="5">
        <v>946319974</v>
      </c>
      <c r="G962" s="6">
        <v>46379</v>
      </c>
      <c r="H962" s="5">
        <v>2250005111</v>
      </c>
      <c r="I962" s="5">
        <v>48</v>
      </c>
      <c r="J962" s="5">
        <v>33</v>
      </c>
      <c r="K9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62" s="4">
        <f>COUNTIFS(Tabela1[Paciente],Tabela1[[#This Row],[Paciente]],Tabela1[Código_Terapia],Tabela1[[#This Row],[Código_Terapia]])</f>
        <v>3</v>
      </c>
      <c r="M962" s="4">
        <f>Tabela1[[#This Row],[Sessões Autrizadas]]-Tabela1[[#This Row],[Solicitado]]</f>
        <v>-15</v>
      </c>
    </row>
    <row r="963" spans="1:13" hidden="1" x14ac:dyDescent="0.3">
      <c r="A963" s="4">
        <f>INDEX(Tabela2[Id],MATCH(Tabela1[[#This Row],[Carteirinha]],Tabela2[Cart],0))</f>
        <v>1796</v>
      </c>
      <c r="B963" s="5" t="s">
        <v>973</v>
      </c>
      <c r="C963" s="5" t="s">
        <v>974</v>
      </c>
      <c r="D963" s="5">
        <v>57822341</v>
      </c>
      <c r="E963" s="6">
        <v>45625</v>
      </c>
      <c r="F963" s="5">
        <v>945355000</v>
      </c>
      <c r="G963" s="6">
        <v>45805</v>
      </c>
      <c r="H963" s="5">
        <v>2250005103</v>
      </c>
      <c r="I963" s="5">
        <v>80</v>
      </c>
      <c r="J963" s="5">
        <v>56</v>
      </c>
      <c r="K9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63" s="4">
        <f>COUNTIFS(Tabela1[Paciente],Tabela1[[#This Row],[Paciente]],Tabela1[Código_Terapia],Tabela1[[#This Row],[Código_Terapia]])</f>
        <v>3</v>
      </c>
      <c r="M963" s="4">
        <f>Tabela1[[#This Row],[Sessões Autrizadas]]-Tabela1[[#This Row],[Solicitado]]</f>
        <v>-24</v>
      </c>
    </row>
    <row r="964" spans="1:13" hidden="1" x14ac:dyDescent="0.3">
      <c r="A964" s="4">
        <f>INDEX(Tabela2[Id],MATCH(Tabela1[[#This Row],[Carteirinha]],Tabela2[Cart],0))</f>
        <v>4207</v>
      </c>
      <c r="B964" s="5" t="s">
        <v>1134</v>
      </c>
      <c r="C964" s="5" t="s">
        <v>1135</v>
      </c>
      <c r="D964" s="5">
        <v>58885585</v>
      </c>
      <c r="E964" s="6">
        <v>45660</v>
      </c>
      <c r="F964" s="5">
        <v>946333248</v>
      </c>
      <c r="G964" s="6">
        <v>46440</v>
      </c>
      <c r="H964" s="5">
        <v>2250005278</v>
      </c>
      <c r="I964" s="5">
        <v>32</v>
      </c>
      <c r="J964" s="5">
        <v>8</v>
      </c>
      <c r="K9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64" s="4">
        <f>COUNTIFS(Tabela1[Paciente],Tabela1[[#This Row],[Paciente]],Tabela1[Código_Terapia],Tabela1[[#This Row],[Código_Terapia]])</f>
        <v>3</v>
      </c>
      <c r="M964" s="4">
        <f>Tabela1[[#This Row],[Sessões Autrizadas]]-Tabela1[[#This Row],[Solicitado]]</f>
        <v>-24</v>
      </c>
    </row>
    <row r="965" spans="1:13" hidden="1" x14ac:dyDescent="0.3">
      <c r="A965" s="4">
        <f>INDEX(Tabela2[Id],MATCH(Tabela1[[#This Row],[Carteirinha]],Tabela2[Cart],0))</f>
        <v>4207</v>
      </c>
      <c r="B965" s="5" t="s">
        <v>1134</v>
      </c>
      <c r="C965" s="5" t="s">
        <v>1135</v>
      </c>
      <c r="D965" s="5">
        <v>57534849</v>
      </c>
      <c r="E965" s="6">
        <v>45601</v>
      </c>
      <c r="F965" s="5">
        <v>945091357</v>
      </c>
      <c r="G965" s="6">
        <v>46141</v>
      </c>
      <c r="H965" s="5">
        <v>2250005278</v>
      </c>
      <c r="I965" s="5">
        <v>32</v>
      </c>
      <c r="J965" s="5">
        <v>20</v>
      </c>
      <c r="K9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65" s="4">
        <f>COUNTIFS(Tabela1[Paciente],Tabela1[[#This Row],[Paciente]],Tabela1[Código_Terapia],Tabela1[[#This Row],[Código_Terapia]])</f>
        <v>3</v>
      </c>
      <c r="M965" s="4">
        <f>Tabela1[[#This Row],[Sessões Autrizadas]]-Tabela1[[#This Row],[Solicitado]]</f>
        <v>-12</v>
      </c>
    </row>
    <row r="966" spans="1:13" hidden="1" x14ac:dyDescent="0.3">
      <c r="A966" s="4">
        <f>INDEX(Tabela2[Id],MATCH(Tabela1[[#This Row],[Carteirinha]],Tabela2[Cart],0))</f>
        <v>4207</v>
      </c>
      <c r="B966" s="5" t="s">
        <v>1134</v>
      </c>
      <c r="C966" s="5" t="s">
        <v>1135</v>
      </c>
      <c r="D966" s="5">
        <v>56466097</v>
      </c>
      <c r="E966" s="6">
        <v>45558</v>
      </c>
      <c r="F966" s="5">
        <v>944103887</v>
      </c>
      <c r="G966" s="6">
        <v>45918</v>
      </c>
      <c r="H966" s="5">
        <v>2250005278</v>
      </c>
      <c r="I966" s="5">
        <v>15</v>
      </c>
      <c r="J966" s="5">
        <v>10</v>
      </c>
      <c r="K9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966" s="4">
        <f>COUNTIFS(Tabela1[Paciente],Tabela1[[#This Row],[Paciente]],Tabela1[Código_Terapia],Tabela1[[#This Row],[Código_Terapia]])</f>
        <v>3</v>
      </c>
      <c r="M966" s="4">
        <f>Tabela1[[#This Row],[Sessões Autrizadas]]-Tabela1[[#This Row],[Solicitado]]</f>
        <v>-5</v>
      </c>
    </row>
    <row r="967" spans="1:13" hidden="1" x14ac:dyDescent="0.3">
      <c r="A967" s="4">
        <f>INDEX(Tabela2[Id],MATCH(Tabela1[[#This Row],[Carteirinha]],Tabela2[Cart],0))</f>
        <v>631</v>
      </c>
      <c r="B967" s="5" t="s">
        <v>1005</v>
      </c>
      <c r="C967" s="5" t="s">
        <v>1006</v>
      </c>
      <c r="D967" s="5">
        <v>57926395</v>
      </c>
      <c r="E967" s="6">
        <v>45618</v>
      </c>
      <c r="F967" s="5">
        <v>945450895</v>
      </c>
      <c r="G967" s="6">
        <v>46218</v>
      </c>
      <c r="H967" s="5">
        <v>2250005189</v>
      </c>
      <c r="I967" s="5">
        <v>48</v>
      </c>
      <c r="J967" s="5">
        <v>39</v>
      </c>
      <c r="K9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67" s="4">
        <f>COUNTIFS(Tabela1[Paciente],Tabela1[[#This Row],[Paciente]],Tabela1[Código_Terapia],Tabela1[[#This Row],[Código_Terapia]])</f>
        <v>1</v>
      </c>
      <c r="M967" s="4">
        <f>Tabela1[[#This Row],[Sessões Autrizadas]]-Tabela1[[#This Row],[Solicitado]]</f>
        <v>-9</v>
      </c>
    </row>
    <row r="968" spans="1:13" hidden="1" x14ac:dyDescent="0.3">
      <c r="A968" s="4">
        <f>INDEX(Tabela2[Id],MATCH(Tabela1[[#This Row],[Carteirinha]],Tabela2[Cart],0))</f>
        <v>631</v>
      </c>
      <c r="B968" s="5" t="s">
        <v>1005</v>
      </c>
      <c r="C968" s="5" t="s">
        <v>1006</v>
      </c>
      <c r="D968" s="5">
        <v>57128623</v>
      </c>
      <c r="E968" s="6">
        <v>45582</v>
      </c>
      <c r="F968" s="5">
        <v>944717071</v>
      </c>
      <c r="G968" s="6">
        <v>47562</v>
      </c>
      <c r="H968" s="5">
        <v>2250005103</v>
      </c>
      <c r="I968" s="5">
        <v>80</v>
      </c>
      <c r="J968" s="5">
        <v>47</v>
      </c>
      <c r="K9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68" s="4">
        <f>COUNTIFS(Tabela1[Paciente],Tabela1[[#This Row],[Paciente]],Tabela1[Código_Terapia],Tabela1[[#This Row],[Código_Terapia]])</f>
        <v>1</v>
      </c>
      <c r="M968" s="4">
        <f>Tabela1[[#This Row],[Sessões Autrizadas]]-Tabela1[[#This Row],[Solicitado]]</f>
        <v>-33</v>
      </c>
    </row>
    <row r="969" spans="1:13" hidden="1" x14ac:dyDescent="0.3">
      <c r="A969" s="4">
        <f>INDEX(Tabela2[Id],MATCH(Tabela1[[#This Row],[Carteirinha]],Tabela2[Cart],0))</f>
        <v>631</v>
      </c>
      <c r="B969" s="5" t="s">
        <v>1005</v>
      </c>
      <c r="C969" s="5" t="s">
        <v>1006</v>
      </c>
      <c r="D969" s="5">
        <v>57128622</v>
      </c>
      <c r="E969" s="6">
        <v>45582</v>
      </c>
      <c r="F969" s="5">
        <v>944717070</v>
      </c>
      <c r="G969" s="6">
        <v>47322</v>
      </c>
      <c r="H969" s="5">
        <v>2250005278</v>
      </c>
      <c r="I969" s="5">
        <v>32</v>
      </c>
      <c r="J969" s="5">
        <v>4</v>
      </c>
      <c r="K9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69" s="4">
        <f>COUNTIFS(Tabela1[Paciente],Tabela1[[#This Row],[Paciente]],Tabela1[Código_Terapia],Tabela1[[#This Row],[Código_Terapia]])</f>
        <v>1</v>
      </c>
      <c r="M969" s="4">
        <f>Tabela1[[#This Row],[Sessões Autrizadas]]-Tabela1[[#This Row],[Solicitado]]</f>
        <v>-28</v>
      </c>
    </row>
    <row r="970" spans="1:13" hidden="1" x14ac:dyDescent="0.3">
      <c r="A970" s="4">
        <f>INDEX(Tabela2[Id],MATCH(Tabela1[[#This Row],[Carteirinha]],Tabela2[Cart],0))</f>
        <v>631</v>
      </c>
      <c r="B970" s="5" t="s">
        <v>1005</v>
      </c>
      <c r="C970" s="5" t="s">
        <v>1006</v>
      </c>
      <c r="D970" s="5">
        <v>57128621</v>
      </c>
      <c r="E970" s="6">
        <v>45582</v>
      </c>
      <c r="F970" s="5">
        <v>944717069</v>
      </c>
      <c r="G970" s="6">
        <v>46422</v>
      </c>
      <c r="H970" s="5">
        <v>50001213</v>
      </c>
      <c r="I970" s="5">
        <v>32</v>
      </c>
      <c r="J970" s="5">
        <v>18</v>
      </c>
      <c r="K9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70" s="4">
        <f>COUNTIFS(Tabela1[Paciente],Tabela1[[#This Row],[Paciente]],Tabela1[Código_Terapia],Tabela1[[#This Row],[Código_Terapia]])</f>
        <v>1</v>
      </c>
      <c r="M970" s="4">
        <f>Tabela1[[#This Row],[Sessões Autrizadas]]-Tabela1[[#This Row],[Solicitado]]</f>
        <v>-14</v>
      </c>
    </row>
    <row r="971" spans="1:13" hidden="1" x14ac:dyDescent="0.3">
      <c r="A971" s="4">
        <f>INDEX(Tabela2[Id],MATCH(Tabela1[[#This Row],[Carteirinha]],Tabela2[Cart],0))</f>
        <v>652</v>
      </c>
      <c r="B971" s="5" t="s">
        <v>931</v>
      </c>
      <c r="C971" s="5" t="s">
        <v>932</v>
      </c>
      <c r="D971" s="5">
        <v>61102513</v>
      </c>
      <c r="E971" s="6">
        <v>45743</v>
      </c>
      <c r="F971" s="5">
        <v>948386529</v>
      </c>
      <c r="G971" s="6">
        <v>45803</v>
      </c>
      <c r="H971" s="5">
        <v>2250005103</v>
      </c>
      <c r="I971" s="5">
        <v>48</v>
      </c>
      <c r="J971" s="5">
        <v>48</v>
      </c>
      <c r="K9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71" s="4">
        <f>COUNTIFS(Tabela1[Paciente],Tabela1[[#This Row],[Paciente]],Tabela1[Código_Terapia],Tabela1[[#This Row],[Código_Terapia]])</f>
        <v>2</v>
      </c>
      <c r="M971" s="4">
        <f>Tabela1[[#This Row],[Sessões Autrizadas]]-Tabela1[[#This Row],[Solicitado]]</f>
        <v>0</v>
      </c>
    </row>
    <row r="972" spans="1:13" hidden="1" x14ac:dyDescent="0.3">
      <c r="A972" s="4">
        <f>INDEX(Tabela2[Id],MATCH(Tabela1[[#This Row],[Carteirinha]],Tabela2[Cart],0))</f>
        <v>652</v>
      </c>
      <c r="B972" s="5" t="s">
        <v>931</v>
      </c>
      <c r="C972" s="5" t="s">
        <v>932</v>
      </c>
      <c r="D972" s="5">
        <v>61102512</v>
      </c>
      <c r="E972" s="6">
        <v>45743</v>
      </c>
      <c r="F972" s="5">
        <v>948386528</v>
      </c>
      <c r="G972" s="6">
        <v>45803</v>
      </c>
      <c r="H972" s="5">
        <v>2250005278</v>
      </c>
      <c r="I972" s="5">
        <v>32</v>
      </c>
      <c r="J972" s="5">
        <v>32</v>
      </c>
      <c r="K9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72" s="4">
        <f>COUNTIFS(Tabela1[Paciente],Tabela1[[#This Row],[Paciente]],Tabela1[Código_Terapia],Tabela1[[#This Row],[Código_Terapia]])</f>
        <v>2</v>
      </c>
      <c r="M972" s="4">
        <f>Tabela1[[#This Row],[Sessões Autrizadas]]-Tabela1[[#This Row],[Solicitado]]</f>
        <v>0</v>
      </c>
    </row>
    <row r="973" spans="1:13" hidden="1" x14ac:dyDescent="0.3">
      <c r="A973" s="4">
        <f>INDEX(Tabela2[Id],MATCH(Tabela1[[#This Row],[Carteirinha]],Tabela2[Cart],0))</f>
        <v>652</v>
      </c>
      <c r="B973" s="5" t="s">
        <v>931</v>
      </c>
      <c r="C973" s="5" t="s">
        <v>932</v>
      </c>
      <c r="D973" s="5">
        <v>57658125</v>
      </c>
      <c r="E973" s="6">
        <v>45604</v>
      </c>
      <c r="F973" s="5">
        <v>945203854</v>
      </c>
      <c r="G973" s="6">
        <v>46384</v>
      </c>
      <c r="H973" s="5">
        <v>2250005189</v>
      </c>
      <c r="I973" s="5">
        <v>16</v>
      </c>
      <c r="J973" s="5">
        <v>4</v>
      </c>
      <c r="K9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973" s="4">
        <f>COUNTIFS(Tabela1[Paciente],Tabela1[[#This Row],[Paciente]],Tabela1[Código_Terapia],Tabela1[[#This Row],[Código_Terapia]])</f>
        <v>2</v>
      </c>
      <c r="M973" s="4">
        <f>Tabela1[[#This Row],[Sessões Autrizadas]]-Tabela1[[#This Row],[Solicitado]]</f>
        <v>-12</v>
      </c>
    </row>
    <row r="974" spans="1:13" hidden="1" x14ac:dyDescent="0.3">
      <c r="A974" s="4">
        <f>INDEX(Tabela2[Id],MATCH(Tabela1[[#This Row],[Carteirinha]],Tabela2[Cart],0))</f>
        <v>652</v>
      </c>
      <c r="B974" s="5" t="s">
        <v>931</v>
      </c>
      <c r="C974" s="5" t="s">
        <v>932</v>
      </c>
      <c r="D974" s="5">
        <v>57658123</v>
      </c>
      <c r="E974" s="6">
        <v>45604</v>
      </c>
      <c r="F974" s="5">
        <v>945203852</v>
      </c>
      <c r="G974" s="6">
        <v>47524</v>
      </c>
      <c r="H974" s="5">
        <v>2250005278</v>
      </c>
      <c r="I974" s="5">
        <v>32</v>
      </c>
      <c r="J974" s="5">
        <v>1</v>
      </c>
      <c r="K9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74" s="4">
        <f>COUNTIFS(Tabela1[Paciente],Tabela1[[#This Row],[Paciente]],Tabela1[Código_Terapia],Tabela1[[#This Row],[Código_Terapia]])</f>
        <v>2</v>
      </c>
      <c r="M974" s="4">
        <f>Tabela1[[#This Row],[Sessões Autrizadas]]-Tabela1[[#This Row],[Solicitado]]</f>
        <v>-31</v>
      </c>
    </row>
    <row r="975" spans="1:13" hidden="1" x14ac:dyDescent="0.3">
      <c r="A975" s="4">
        <f>INDEX(Tabela2[Id],MATCH(Tabela1[[#This Row],[Carteirinha]],Tabela2[Cart],0))</f>
        <v>652</v>
      </c>
      <c r="B975" s="5" t="s">
        <v>931</v>
      </c>
      <c r="C975" s="5" t="s">
        <v>932</v>
      </c>
      <c r="D975" s="5">
        <v>56366091</v>
      </c>
      <c r="E975" s="6">
        <v>45554</v>
      </c>
      <c r="F975" s="5">
        <v>944011443</v>
      </c>
      <c r="G975" s="6">
        <v>45974</v>
      </c>
      <c r="H975" s="5">
        <v>2250005189</v>
      </c>
      <c r="I975" s="5">
        <v>15</v>
      </c>
      <c r="J975" s="5">
        <v>9</v>
      </c>
      <c r="K9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975" s="4">
        <f>COUNTIFS(Tabela1[Paciente],Tabela1[[#This Row],[Paciente]],Tabela1[Código_Terapia],Tabela1[[#This Row],[Código_Terapia]])</f>
        <v>2</v>
      </c>
      <c r="M975" s="4">
        <f>Tabela1[[#This Row],[Sessões Autrizadas]]-Tabela1[[#This Row],[Solicitado]]</f>
        <v>-6</v>
      </c>
    </row>
    <row r="976" spans="1:13" hidden="1" x14ac:dyDescent="0.3">
      <c r="A976" s="4">
        <f>INDEX(Tabela2[Id],MATCH(Tabela1[[#This Row],[Carteirinha]],Tabela2[Cart],0))</f>
        <v>1504</v>
      </c>
      <c r="B976" s="5" t="s">
        <v>961</v>
      </c>
      <c r="C976" s="5" t="s">
        <v>962</v>
      </c>
      <c r="D976" s="5">
        <v>58862698</v>
      </c>
      <c r="E976" s="6">
        <v>45660</v>
      </c>
      <c r="F976" s="5">
        <v>946312521</v>
      </c>
      <c r="G976" s="6">
        <v>46320</v>
      </c>
      <c r="H976" s="5">
        <v>2250005189</v>
      </c>
      <c r="I976" s="5">
        <v>48</v>
      </c>
      <c r="J976" s="5">
        <v>31</v>
      </c>
      <c r="K9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76" s="4">
        <f>COUNTIFS(Tabela1[Paciente],Tabela1[[#This Row],[Paciente]],Tabela1[Código_Terapia],Tabela1[[#This Row],[Código_Terapia]])</f>
        <v>2</v>
      </c>
      <c r="M976" s="4">
        <f>Tabela1[[#This Row],[Sessões Autrizadas]]-Tabela1[[#This Row],[Solicitado]]</f>
        <v>-17</v>
      </c>
    </row>
    <row r="977" spans="1:13" hidden="1" x14ac:dyDescent="0.3">
      <c r="A977" s="4">
        <f>INDEX(Tabela2[Id],MATCH(Tabela1[[#This Row],[Carteirinha]],Tabela2[Cart],0))</f>
        <v>1504</v>
      </c>
      <c r="B977" s="5" t="s">
        <v>961</v>
      </c>
      <c r="C977" s="5" t="s">
        <v>962</v>
      </c>
      <c r="D977" s="5">
        <v>58862697</v>
      </c>
      <c r="E977" s="6">
        <v>45659</v>
      </c>
      <c r="F977" s="5">
        <v>946312520</v>
      </c>
      <c r="G977" s="6">
        <v>46739</v>
      </c>
      <c r="H977" s="5">
        <v>2250005103</v>
      </c>
      <c r="I977" s="5">
        <v>32</v>
      </c>
      <c r="J977" s="5">
        <v>15</v>
      </c>
      <c r="K9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77" s="4">
        <f>COUNTIFS(Tabela1[Paciente],Tabela1[[#This Row],[Paciente]],Tabela1[Código_Terapia],Tabela1[[#This Row],[Código_Terapia]])</f>
        <v>2</v>
      </c>
      <c r="M977" s="4">
        <f>Tabela1[[#This Row],[Sessões Autrizadas]]-Tabela1[[#This Row],[Solicitado]]</f>
        <v>-17</v>
      </c>
    </row>
    <row r="978" spans="1:13" hidden="1" x14ac:dyDescent="0.3">
      <c r="A978" s="4">
        <f>INDEX(Tabela2[Id],MATCH(Tabela1[[#This Row],[Carteirinha]],Tabela2[Cart],0))</f>
        <v>1504</v>
      </c>
      <c r="B978" s="5" t="s">
        <v>961</v>
      </c>
      <c r="C978" s="5" t="s">
        <v>962</v>
      </c>
      <c r="D978" s="5">
        <v>58862696</v>
      </c>
      <c r="E978" s="6">
        <v>45659</v>
      </c>
      <c r="F978" s="5">
        <v>946312519</v>
      </c>
      <c r="G978" s="6">
        <v>46919</v>
      </c>
      <c r="H978" s="5">
        <v>2250005278</v>
      </c>
      <c r="I978" s="5">
        <v>32</v>
      </c>
      <c r="J978" s="5">
        <v>12</v>
      </c>
      <c r="K9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78" s="4">
        <f>COUNTIFS(Tabela1[Paciente],Tabela1[[#This Row],[Paciente]],Tabela1[Código_Terapia],Tabela1[[#This Row],[Código_Terapia]])</f>
        <v>2</v>
      </c>
      <c r="M978" s="4">
        <f>Tabela1[[#This Row],[Sessões Autrizadas]]-Tabela1[[#This Row],[Solicitado]]</f>
        <v>-20</v>
      </c>
    </row>
    <row r="979" spans="1:13" hidden="1" x14ac:dyDescent="0.3">
      <c r="A979" s="4">
        <f>INDEX(Tabela2[Id],MATCH(Tabela1[[#This Row],[Carteirinha]],Tabela2[Cart],0))</f>
        <v>1504</v>
      </c>
      <c r="B979" s="5" t="s">
        <v>961</v>
      </c>
      <c r="C979" s="5" t="s">
        <v>962</v>
      </c>
      <c r="D979" s="5">
        <v>58862695</v>
      </c>
      <c r="E979" s="6">
        <v>45659</v>
      </c>
      <c r="F979" s="5">
        <v>946312518</v>
      </c>
      <c r="G979" s="6">
        <v>46319</v>
      </c>
      <c r="H979" s="5">
        <v>50001213</v>
      </c>
      <c r="I979" s="5">
        <v>32</v>
      </c>
      <c r="J979" s="5">
        <v>22</v>
      </c>
      <c r="K9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79" s="4">
        <f>COUNTIFS(Tabela1[Paciente],Tabela1[[#This Row],[Paciente]],Tabela1[Código_Terapia],Tabela1[[#This Row],[Código_Terapia]])</f>
        <v>2</v>
      </c>
      <c r="M979" s="4">
        <f>Tabela1[[#This Row],[Sessões Autrizadas]]-Tabela1[[#This Row],[Solicitado]]</f>
        <v>-10</v>
      </c>
    </row>
    <row r="980" spans="1:13" hidden="1" x14ac:dyDescent="0.3">
      <c r="A980" s="4">
        <f>INDEX(Tabela2[Id],MATCH(Tabela1[[#This Row],[Carteirinha]],Tabela2[Cart],0))</f>
        <v>1504</v>
      </c>
      <c r="B980" s="5" t="s">
        <v>961</v>
      </c>
      <c r="C980" s="5" t="s">
        <v>962</v>
      </c>
      <c r="D980" s="5">
        <v>58862694</v>
      </c>
      <c r="E980" s="6">
        <v>45659</v>
      </c>
      <c r="F980" s="5">
        <v>946312517</v>
      </c>
      <c r="G980" s="6">
        <v>46319</v>
      </c>
      <c r="H980" s="5">
        <v>50000012</v>
      </c>
      <c r="I980" s="5">
        <v>32</v>
      </c>
      <c r="J980" s="5">
        <v>12</v>
      </c>
      <c r="K9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80" s="4">
        <f>COUNTIFS(Tabela1[Paciente],Tabela1[[#This Row],[Paciente]],Tabela1[Código_Terapia],Tabela1[[#This Row],[Código_Terapia]])</f>
        <v>2</v>
      </c>
      <c r="M980" s="4">
        <f>Tabela1[[#This Row],[Sessões Autrizadas]]-Tabela1[[#This Row],[Solicitado]]</f>
        <v>-20</v>
      </c>
    </row>
    <row r="981" spans="1:13" hidden="1" x14ac:dyDescent="0.3">
      <c r="A981" s="4">
        <f>INDEX(Tabela2[Id],MATCH(Tabela1[[#This Row],[Carteirinha]],Tabela2[Cart],0))</f>
        <v>1504</v>
      </c>
      <c r="B981" s="5" t="s">
        <v>961</v>
      </c>
      <c r="C981" s="5" t="s">
        <v>962</v>
      </c>
      <c r="D981" s="5">
        <v>58862693</v>
      </c>
      <c r="E981" s="6">
        <v>45659</v>
      </c>
      <c r="F981" s="5">
        <v>946312516</v>
      </c>
      <c r="G981" s="6">
        <v>46259</v>
      </c>
      <c r="H981" s="5">
        <v>2250005170</v>
      </c>
      <c r="I981" s="5">
        <v>32</v>
      </c>
      <c r="J981" s="5">
        <v>14</v>
      </c>
      <c r="K9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81" s="4">
        <f>COUNTIFS(Tabela1[Paciente],Tabela1[[#This Row],[Paciente]],Tabela1[Código_Terapia],Tabela1[[#This Row],[Código_Terapia]])</f>
        <v>3</v>
      </c>
      <c r="M981" s="4">
        <f>Tabela1[[#This Row],[Sessões Autrizadas]]-Tabela1[[#This Row],[Solicitado]]</f>
        <v>-18</v>
      </c>
    </row>
    <row r="982" spans="1:13" hidden="1" x14ac:dyDescent="0.3">
      <c r="A982" s="4">
        <f>INDEX(Tabela2[Id],MATCH(Tabela1[[#This Row],[Carteirinha]],Tabela2[Cart],0))</f>
        <v>1504</v>
      </c>
      <c r="B982" s="5" t="s">
        <v>961</v>
      </c>
      <c r="C982" s="5" t="s">
        <v>962</v>
      </c>
      <c r="D982" s="5">
        <v>58862692</v>
      </c>
      <c r="E982" s="6">
        <v>45659</v>
      </c>
      <c r="F982" s="5">
        <v>946312515</v>
      </c>
      <c r="G982" s="6">
        <v>46499</v>
      </c>
      <c r="H982" s="5">
        <v>2250005111</v>
      </c>
      <c r="I982" s="5">
        <v>32</v>
      </c>
      <c r="J982" s="5">
        <v>9</v>
      </c>
      <c r="K9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82" s="4">
        <f>COUNTIFS(Tabela1[Paciente],Tabela1[[#This Row],[Paciente]],Tabela1[Código_Terapia],Tabela1[[#This Row],[Código_Terapia]])</f>
        <v>2</v>
      </c>
      <c r="M982" s="4">
        <f>Tabela1[[#This Row],[Sessões Autrizadas]]-Tabela1[[#This Row],[Solicitado]]</f>
        <v>-23</v>
      </c>
    </row>
    <row r="983" spans="1:13" hidden="1" x14ac:dyDescent="0.3">
      <c r="A983" s="4">
        <f>INDEX(Tabela2[Id],MATCH(Tabela1[[#This Row],[Carteirinha]],Tabela2[Cart],0))</f>
        <v>1504</v>
      </c>
      <c r="B983" s="5" t="s">
        <v>961</v>
      </c>
      <c r="C983" s="5" t="s">
        <v>962</v>
      </c>
      <c r="D983" s="5">
        <v>56534033</v>
      </c>
      <c r="E983" s="6">
        <v>45560</v>
      </c>
      <c r="F983" s="5">
        <v>944166554</v>
      </c>
      <c r="G983" s="6">
        <v>46220</v>
      </c>
      <c r="H983" s="5">
        <v>2250005189</v>
      </c>
      <c r="I983" s="5">
        <v>45</v>
      </c>
      <c r="J983" s="5">
        <v>28</v>
      </c>
      <c r="K9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983" s="4">
        <f>COUNTIFS(Tabela1[Paciente],Tabela1[[#This Row],[Paciente]],Tabela1[Código_Terapia],Tabela1[[#This Row],[Código_Terapia]])</f>
        <v>2</v>
      </c>
      <c r="M983" s="4">
        <f>Tabela1[[#This Row],[Sessões Autrizadas]]-Tabela1[[#This Row],[Solicitado]]</f>
        <v>-17</v>
      </c>
    </row>
    <row r="984" spans="1:13" hidden="1" x14ac:dyDescent="0.3">
      <c r="A984" s="4">
        <f>INDEX(Tabela2[Id],MATCH(Tabela1[[#This Row],[Carteirinha]],Tabela2[Cart],0))</f>
        <v>1504</v>
      </c>
      <c r="B984" s="5" t="s">
        <v>961</v>
      </c>
      <c r="C984" s="5" t="s">
        <v>962</v>
      </c>
      <c r="D984" s="5">
        <v>56534032</v>
      </c>
      <c r="E984" s="6">
        <v>45560</v>
      </c>
      <c r="F984" s="5">
        <v>944166553</v>
      </c>
      <c r="G984" s="6">
        <v>46400</v>
      </c>
      <c r="H984" s="5">
        <v>2250005103</v>
      </c>
      <c r="I984" s="5">
        <v>30</v>
      </c>
      <c r="J984" s="5">
        <v>17</v>
      </c>
      <c r="K9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984" s="4">
        <f>COUNTIFS(Tabela1[Paciente],Tabela1[[#This Row],[Paciente]],Tabela1[Código_Terapia],Tabela1[[#This Row],[Código_Terapia]])</f>
        <v>2</v>
      </c>
      <c r="M984" s="4">
        <f>Tabela1[[#This Row],[Sessões Autrizadas]]-Tabela1[[#This Row],[Solicitado]]</f>
        <v>-13</v>
      </c>
    </row>
    <row r="985" spans="1:13" hidden="1" x14ac:dyDescent="0.3">
      <c r="A985" s="4">
        <f>INDEX(Tabela2[Id],MATCH(Tabela1[[#This Row],[Carteirinha]],Tabela2[Cart],0))</f>
        <v>1504</v>
      </c>
      <c r="B985" s="5" t="s">
        <v>961</v>
      </c>
      <c r="C985" s="5" t="s">
        <v>962</v>
      </c>
      <c r="D985" s="5">
        <v>56534031</v>
      </c>
      <c r="E985" s="6">
        <v>45560</v>
      </c>
      <c r="F985" s="5">
        <v>944166552</v>
      </c>
      <c r="G985" s="6">
        <v>46700</v>
      </c>
      <c r="H985" s="5">
        <v>2250005278</v>
      </c>
      <c r="I985" s="5">
        <v>30</v>
      </c>
      <c r="J985" s="5">
        <v>12</v>
      </c>
      <c r="K9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985" s="4">
        <f>COUNTIFS(Tabela1[Paciente],Tabela1[[#This Row],[Paciente]],Tabela1[Código_Terapia],Tabela1[[#This Row],[Código_Terapia]])</f>
        <v>2</v>
      </c>
      <c r="M985" s="4">
        <f>Tabela1[[#This Row],[Sessões Autrizadas]]-Tabela1[[#This Row],[Solicitado]]</f>
        <v>-18</v>
      </c>
    </row>
    <row r="986" spans="1:13" hidden="1" x14ac:dyDescent="0.3">
      <c r="A986" s="4">
        <f>INDEX(Tabela2[Id],MATCH(Tabela1[[#This Row],[Carteirinha]],Tabela2[Cart],0))</f>
        <v>1504</v>
      </c>
      <c r="B986" s="5" t="s">
        <v>961</v>
      </c>
      <c r="C986" s="5" t="s">
        <v>962</v>
      </c>
      <c r="D986" s="5">
        <v>56534030</v>
      </c>
      <c r="E986" s="6">
        <v>45560</v>
      </c>
      <c r="F986" s="5">
        <v>944166551</v>
      </c>
      <c r="G986" s="6">
        <v>46400</v>
      </c>
      <c r="H986" s="5">
        <v>50001213</v>
      </c>
      <c r="I986" s="5">
        <v>30</v>
      </c>
      <c r="J986" s="5">
        <v>17</v>
      </c>
      <c r="K9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986" s="4">
        <f>COUNTIFS(Tabela1[Paciente],Tabela1[[#This Row],[Paciente]],Tabela1[Código_Terapia],Tabela1[[#This Row],[Código_Terapia]])</f>
        <v>2</v>
      </c>
      <c r="M986" s="4">
        <f>Tabela1[[#This Row],[Sessões Autrizadas]]-Tabela1[[#This Row],[Solicitado]]</f>
        <v>-13</v>
      </c>
    </row>
    <row r="987" spans="1:13" hidden="1" x14ac:dyDescent="0.3">
      <c r="A987" s="4">
        <f>INDEX(Tabela2[Id],MATCH(Tabela1[[#This Row],[Carteirinha]],Tabela2[Cart],0))</f>
        <v>1504</v>
      </c>
      <c r="B987" s="5" t="s">
        <v>961</v>
      </c>
      <c r="C987" s="5" t="s">
        <v>962</v>
      </c>
      <c r="D987" s="5">
        <v>56534029</v>
      </c>
      <c r="E987" s="6">
        <v>45560</v>
      </c>
      <c r="F987" s="5">
        <v>944166550</v>
      </c>
      <c r="G987" s="6">
        <v>46160</v>
      </c>
      <c r="H987" s="5">
        <v>50000012</v>
      </c>
      <c r="I987" s="5">
        <v>30</v>
      </c>
      <c r="J987" s="5">
        <v>12</v>
      </c>
      <c r="K9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987" s="4">
        <f>COUNTIFS(Tabela1[Paciente],Tabela1[[#This Row],[Paciente]],Tabela1[Código_Terapia],Tabela1[[#This Row],[Código_Terapia]])</f>
        <v>2</v>
      </c>
      <c r="M987" s="4">
        <f>Tabela1[[#This Row],[Sessões Autrizadas]]-Tabela1[[#This Row],[Solicitado]]</f>
        <v>-18</v>
      </c>
    </row>
    <row r="988" spans="1:13" hidden="1" x14ac:dyDescent="0.3">
      <c r="A988" s="4">
        <f>INDEX(Tabela2[Id],MATCH(Tabela1[[#This Row],[Carteirinha]],Tabela2[Cart],0))</f>
        <v>1504</v>
      </c>
      <c r="B988" s="5" t="s">
        <v>961</v>
      </c>
      <c r="C988" s="5" t="s">
        <v>962</v>
      </c>
      <c r="D988" s="5">
        <v>56534028</v>
      </c>
      <c r="E988" s="6">
        <v>45560</v>
      </c>
      <c r="F988" s="5">
        <v>944166549</v>
      </c>
      <c r="G988" s="6">
        <v>46340</v>
      </c>
      <c r="H988" s="5">
        <v>2250005170</v>
      </c>
      <c r="I988" s="5">
        <v>30</v>
      </c>
      <c r="J988" s="5">
        <v>9</v>
      </c>
      <c r="K9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988" s="4">
        <f>COUNTIFS(Tabela1[Paciente],Tabela1[[#This Row],[Paciente]],Tabela1[Código_Terapia],Tabela1[[#This Row],[Código_Terapia]])</f>
        <v>3</v>
      </c>
      <c r="M988" s="4">
        <f>Tabela1[[#This Row],[Sessões Autrizadas]]-Tabela1[[#This Row],[Solicitado]]</f>
        <v>-21</v>
      </c>
    </row>
    <row r="989" spans="1:13" hidden="1" x14ac:dyDescent="0.3">
      <c r="A989" s="4">
        <f>INDEX(Tabela2[Id],MATCH(Tabela1[[#This Row],[Carteirinha]],Tabela2[Cart],0))</f>
        <v>1504</v>
      </c>
      <c r="B989" s="5" t="s">
        <v>961</v>
      </c>
      <c r="C989" s="5" t="s">
        <v>962</v>
      </c>
      <c r="D989" s="5">
        <v>56534027</v>
      </c>
      <c r="E989" s="6">
        <v>45560</v>
      </c>
      <c r="F989" s="5">
        <v>944166548</v>
      </c>
      <c r="G989" s="6">
        <v>46280</v>
      </c>
      <c r="H989" s="5">
        <v>2250005111</v>
      </c>
      <c r="I989" s="5">
        <v>30</v>
      </c>
      <c r="J989" s="5">
        <v>9</v>
      </c>
      <c r="K9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989" s="4">
        <f>COUNTIFS(Tabela1[Paciente],Tabela1[[#This Row],[Paciente]],Tabela1[Código_Terapia],Tabela1[[#This Row],[Código_Terapia]])</f>
        <v>2</v>
      </c>
      <c r="M989" s="4">
        <f>Tabela1[[#This Row],[Sessões Autrizadas]]-Tabela1[[#This Row],[Solicitado]]</f>
        <v>-21</v>
      </c>
    </row>
    <row r="990" spans="1:13" hidden="1" x14ac:dyDescent="0.3">
      <c r="A990" s="4">
        <f>INDEX(Tabela2[Id],MATCH(Tabela1[[#This Row],[Carteirinha]],Tabela2[Cart],0))</f>
        <v>1504</v>
      </c>
      <c r="B990" s="5" t="s">
        <v>961</v>
      </c>
      <c r="C990" s="5" t="s">
        <v>962</v>
      </c>
      <c r="D990" s="5">
        <v>55658029</v>
      </c>
      <c r="E990" s="6">
        <v>45527</v>
      </c>
      <c r="F990" s="5">
        <v>943359115</v>
      </c>
      <c r="G990" s="6">
        <v>45827</v>
      </c>
      <c r="H990" s="5">
        <v>2250005170</v>
      </c>
      <c r="I990" s="5">
        <v>40</v>
      </c>
      <c r="J990" s="5">
        <v>33</v>
      </c>
      <c r="K9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990" s="4">
        <f>COUNTIFS(Tabela1[Paciente],Tabela1[[#This Row],[Paciente]],Tabela1[Código_Terapia],Tabela1[[#This Row],[Código_Terapia]])</f>
        <v>3</v>
      </c>
      <c r="M990" s="4">
        <f>Tabela1[[#This Row],[Sessões Autrizadas]]-Tabela1[[#This Row],[Solicitado]]</f>
        <v>-7</v>
      </c>
    </row>
    <row r="991" spans="1:13" hidden="1" x14ac:dyDescent="0.3">
      <c r="A991" s="4">
        <f>INDEX(Tabela2[Id],MATCH(Tabela1[[#This Row],[Carteirinha]],Tabela2[Cart],0))</f>
        <v>4097</v>
      </c>
      <c r="B991" s="5" t="s">
        <v>1001</v>
      </c>
      <c r="C991" s="5" t="s">
        <v>1002</v>
      </c>
      <c r="D991" s="5">
        <v>59484553</v>
      </c>
      <c r="E991" s="6">
        <v>45684</v>
      </c>
      <c r="F991" s="5">
        <v>946888116</v>
      </c>
      <c r="G991" s="6">
        <v>46644</v>
      </c>
      <c r="H991" s="5">
        <v>2250005103</v>
      </c>
      <c r="I991" s="5">
        <v>32</v>
      </c>
      <c r="J991" s="5">
        <v>17</v>
      </c>
      <c r="K9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91" s="4">
        <f>COUNTIFS(Tabela1[Paciente],Tabela1[[#This Row],[Paciente]],Tabela1[Código_Terapia],Tabela1[[#This Row],[Código_Terapia]])</f>
        <v>1</v>
      </c>
      <c r="M991" s="4">
        <f>Tabela1[[#This Row],[Sessões Autrizadas]]-Tabela1[[#This Row],[Solicitado]]</f>
        <v>-15</v>
      </c>
    </row>
    <row r="992" spans="1:13" hidden="1" x14ac:dyDescent="0.3">
      <c r="A992" s="4">
        <f>INDEX(Tabela2[Id],MATCH(Tabela1[[#This Row],[Carteirinha]],Tabela2[Cart],0))</f>
        <v>4097</v>
      </c>
      <c r="B992" s="5" t="s">
        <v>1001</v>
      </c>
      <c r="C992" s="5" t="s">
        <v>1002</v>
      </c>
      <c r="D992" s="5">
        <v>59484552</v>
      </c>
      <c r="E992" s="6">
        <v>45684</v>
      </c>
      <c r="F992" s="5">
        <v>946888115</v>
      </c>
      <c r="G992" s="6">
        <v>46404</v>
      </c>
      <c r="H992" s="5">
        <v>2250005278</v>
      </c>
      <c r="I992" s="5">
        <v>48</v>
      </c>
      <c r="J992" s="5">
        <v>37</v>
      </c>
      <c r="K9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92" s="4">
        <f>COUNTIFS(Tabela1[Paciente],Tabela1[[#This Row],[Paciente]],Tabela1[Código_Terapia],Tabela1[[#This Row],[Código_Terapia]])</f>
        <v>2</v>
      </c>
      <c r="M992" s="4">
        <f>Tabela1[[#This Row],[Sessões Autrizadas]]-Tabela1[[#This Row],[Solicitado]]</f>
        <v>-11</v>
      </c>
    </row>
    <row r="993" spans="1:13" hidden="1" x14ac:dyDescent="0.3">
      <c r="A993" s="4">
        <f>INDEX(Tabela2[Id],MATCH(Tabela1[[#This Row],[Carteirinha]],Tabela2[Cart],0))</f>
        <v>4097</v>
      </c>
      <c r="B993" s="5" t="s">
        <v>1001</v>
      </c>
      <c r="C993" s="5" t="s">
        <v>1002</v>
      </c>
      <c r="D993" s="5">
        <v>59484550</v>
      </c>
      <c r="E993" s="6">
        <v>45681</v>
      </c>
      <c r="F993" s="5">
        <v>946888114</v>
      </c>
      <c r="G993" s="6">
        <v>46161</v>
      </c>
      <c r="H993" s="5">
        <v>50000012</v>
      </c>
      <c r="I993" s="5">
        <v>32</v>
      </c>
      <c r="J993" s="5">
        <v>25</v>
      </c>
      <c r="K9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93" s="4">
        <f>COUNTIFS(Tabela1[Paciente],Tabela1[[#This Row],[Paciente]],Tabela1[Código_Terapia],Tabela1[[#This Row],[Código_Terapia]])</f>
        <v>1</v>
      </c>
      <c r="M993" s="4">
        <f>Tabela1[[#This Row],[Sessões Autrizadas]]-Tabela1[[#This Row],[Solicitado]]</f>
        <v>-7</v>
      </c>
    </row>
    <row r="994" spans="1:13" hidden="1" x14ac:dyDescent="0.3">
      <c r="A994" s="4">
        <f>INDEX(Tabela2[Id],MATCH(Tabela1[[#This Row],[Carteirinha]],Tabela2[Cart],0))</f>
        <v>4097</v>
      </c>
      <c r="B994" s="5" t="s">
        <v>1001</v>
      </c>
      <c r="C994" s="5" t="s">
        <v>1002</v>
      </c>
      <c r="D994" s="5">
        <v>57668494</v>
      </c>
      <c r="E994" s="6">
        <v>45604</v>
      </c>
      <c r="F994" s="5">
        <v>945213504</v>
      </c>
      <c r="G994" s="6">
        <v>46624</v>
      </c>
      <c r="H994" s="5">
        <v>2250005278</v>
      </c>
      <c r="I994" s="5">
        <v>48</v>
      </c>
      <c r="J994" s="5">
        <v>31</v>
      </c>
      <c r="K9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94" s="4">
        <f>COUNTIFS(Tabela1[Paciente],Tabela1[[#This Row],[Paciente]],Tabela1[Código_Terapia],Tabela1[[#This Row],[Código_Terapia]])</f>
        <v>2</v>
      </c>
      <c r="M994" s="4">
        <f>Tabela1[[#This Row],[Sessões Autrizadas]]-Tabela1[[#This Row],[Solicitado]]</f>
        <v>-17</v>
      </c>
    </row>
    <row r="995" spans="1:13" hidden="1" x14ac:dyDescent="0.3">
      <c r="A995" s="4">
        <f>INDEX(Tabela2[Id],MATCH(Tabela1[[#This Row],[Carteirinha]],Tabela2[Cart],0))</f>
        <v>4175</v>
      </c>
      <c r="B995" s="5" t="s">
        <v>55</v>
      </c>
      <c r="C995" s="5" t="s">
        <v>56</v>
      </c>
      <c r="D995" s="5">
        <v>60119628</v>
      </c>
      <c r="E995" s="6">
        <v>45705</v>
      </c>
      <c r="F995" s="5">
        <v>947476444</v>
      </c>
      <c r="G995" s="6">
        <v>46005</v>
      </c>
      <c r="H995" s="5">
        <v>2250005189</v>
      </c>
      <c r="I995" s="5">
        <v>80</v>
      </c>
      <c r="J995" s="5">
        <v>76</v>
      </c>
      <c r="K9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95" s="4">
        <f>COUNTIFS(Tabela1[Paciente],Tabela1[[#This Row],[Paciente]],Tabela1[Código_Terapia],Tabela1[[#This Row],[Código_Terapia]])</f>
        <v>2</v>
      </c>
      <c r="M995" s="4">
        <f>Tabela1[[#This Row],[Sessões Autrizadas]]-Tabela1[[#This Row],[Solicitado]]</f>
        <v>-4</v>
      </c>
    </row>
    <row r="996" spans="1:13" hidden="1" x14ac:dyDescent="0.3">
      <c r="A996" s="4">
        <f>INDEX(Tabela2[Id],MATCH(Tabela1[[#This Row],[Carteirinha]],Tabela2[Cart],0))</f>
        <v>4175</v>
      </c>
      <c r="B996" s="5" t="s">
        <v>55</v>
      </c>
      <c r="C996" s="5" t="s">
        <v>56</v>
      </c>
      <c r="D996" s="5">
        <v>60119627</v>
      </c>
      <c r="E996" s="6">
        <v>45705</v>
      </c>
      <c r="F996" s="5">
        <v>947476443</v>
      </c>
      <c r="G996" s="6">
        <v>46365</v>
      </c>
      <c r="H996" s="5">
        <v>2250005103</v>
      </c>
      <c r="I996" s="5">
        <v>80</v>
      </c>
      <c r="J996" s="5">
        <v>70</v>
      </c>
      <c r="K9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996" s="4">
        <f>COUNTIFS(Tabela1[Paciente],Tabela1[[#This Row],[Paciente]],Tabela1[Código_Terapia],Tabela1[[#This Row],[Código_Terapia]])</f>
        <v>2</v>
      </c>
      <c r="M996" s="4">
        <f>Tabela1[[#This Row],[Sessões Autrizadas]]-Tabela1[[#This Row],[Solicitado]]</f>
        <v>-10</v>
      </c>
    </row>
    <row r="997" spans="1:13" hidden="1" x14ac:dyDescent="0.3">
      <c r="A997" s="4">
        <f>INDEX(Tabela2[Id],MATCH(Tabela1[[#This Row],[Carteirinha]],Tabela2[Cart],0))</f>
        <v>4175</v>
      </c>
      <c r="B997" s="5" t="s">
        <v>55</v>
      </c>
      <c r="C997" s="5" t="s">
        <v>56</v>
      </c>
      <c r="D997" s="5">
        <v>60119626</v>
      </c>
      <c r="E997" s="6">
        <v>45705</v>
      </c>
      <c r="F997" s="5">
        <v>947476442</v>
      </c>
      <c r="G997" s="6">
        <v>45765</v>
      </c>
      <c r="H997" s="5">
        <v>2250005278</v>
      </c>
      <c r="I997" s="5">
        <v>32</v>
      </c>
      <c r="J997" s="5">
        <v>32</v>
      </c>
      <c r="K9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97" s="4">
        <f>COUNTIFS(Tabela1[Paciente],Tabela1[[#This Row],[Paciente]],Tabela1[Código_Terapia],Tabela1[[#This Row],[Código_Terapia]])</f>
        <v>2</v>
      </c>
      <c r="M997" s="4">
        <f>Tabela1[[#This Row],[Sessões Autrizadas]]-Tabela1[[#This Row],[Solicitado]]</f>
        <v>0</v>
      </c>
    </row>
    <row r="998" spans="1:13" hidden="1" x14ac:dyDescent="0.3">
      <c r="A998" s="4">
        <f>INDEX(Tabela2[Id],MATCH(Tabela1[[#This Row],[Carteirinha]],Tabela2[Cart],0))</f>
        <v>4175</v>
      </c>
      <c r="B998" s="5" t="s">
        <v>55</v>
      </c>
      <c r="C998" s="5" t="s">
        <v>56</v>
      </c>
      <c r="D998" s="5">
        <v>60119625</v>
      </c>
      <c r="E998" s="6">
        <v>45705</v>
      </c>
      <c r="F998" s="5">
        <v>947476440</v>
      </c>
      <c r="G998" s="6">
        <v>45765</v>
      </c>
      <c r="H998" s="5">
        <v>50001213</v>
      </c>
      <c r="I998" s="5">
        <v>32</v>
      </c>
      <c r="J998" s="5">
        <v>32</v>
      </c>
      <c r="K9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998" s="4">
        <f>COUNTIFS(Tabela1[Paciente],Tabela1[[#This Row],[Paciente]],Tabela1[Código_Terapia],Tabela1[[#This Row],[Código_Terapia]])</f>
        <v>2</v>
      </c>
      <c r="M998" s="4">
        <f>Tabela1[[#This Row],[Sessões Autrizadas]]-Tabela1[[#This Row],[Solicitado]]</f>
        <v>0</v>
      </c>
    </row>
    <row r="999" spans="1:13" hidden="1" x14ac:dyDescent="0.3">
      <c r="A999" s="4">
        <f>INDEX(Tabela2[Id],MATCH(Tabela1[[#This Row],[Carteirinha]],Tabela2[Cart],0))</f>
        <v>4175</v>
      </c>
      <c r="B999" s="5" t="s">
        <v>55</v>
      </c>
      <c r="C999" s="5" t="s">
        <v>56</v>
      </c>
      <c r="D999" s="5">
        <v>60119624</v>
      </c>
      <c r="E999" s="6">
        <v>45705</v>
      </c>
      <c r="F999" s="5">
        <v>947476439</v>
      </c>
      <c r="G999" s="6">
        <v>46305</v>
      </c>
      <c r="H999" s="5">
        <v>50000012</v>
      </c>
      <c r="I999" s="5">
        <v>48</v>
      </c>
      <c r="J999" s="5">
        <v>39</v>
      </c>
      <c r="K9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999" s="4">
        <f>COUNTIFS(Tabela1[Paciente],Tabela1[[#This Row],[Paciente]],Tabela1[Código_Terapia],Tabela1[[#This Row],[Código_Terapia]])</f>
        <v>2</v>
      </c>
      <c r="M999" s="4">
        <f>Tabela1[[#This Row],[Sessões Autrizadas]]-Tabela1[[#This Row],[Solicitado]]</f>
        <v>-9</v>
      </c>
    </row>
    <row r="1000" spans="1:13" hidden="1" x14ac:dyDescent="0.3">
      <c r="A1000" s="4">
        <f>INDEX(Tabela2[Id],MATCH(Tabela1[[#This Row],[Carteirinha]],Tabela2[Cart],0))</f>
        <v>4175</v>
      </c>
      <c r="B1000" s="5" t="s">
        <v>55</v>
      </c>
      <c r="C1000" s="5" t="s">
        <v>56</v>
      </c>
      <c r="D1000" s="5">
        <v>60119623</v>
      </c>
      <c r="E1000" s="6">
        <v>45705</v>
      </c>
      <c r="F1000" s="5">
        <v>947476438</v>
      </c>
      <c r="G1000" s="6">
        <v>45765</v>
      </c>
      <c r="H1000" s="5">
        <v>2250005170</v>
      </c>
      <c r="I1000" s="5">
        <v>48</v>
      </c>
      <c r="J1000" s="5">
        <v>48</v>
      </c>
      <c r="K10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00" s="4">
        <f>COUNTIFS(Tabela1[Paciente],Tabela1[[#This Row],[Paciente]],Tabela1[Código_Terapia],Tabela1[[#This Row],[Código_Terapia]])</f>
        <v>2</v>
      </c>
      <c r="M1000" s="4">
        <f>Tabela1[[#This Row],[Sessões Autrizadas]]-Tabela1[[#This Row],[Solicitado]]</f>
        <v>0</v>
      </c>
    </row>
    <row r="1001" spans="1:13" hidden="1" x14ac:dyDescent="0.3">
      <c r="A1001" s="4">
        <f>INDEX(Tabela2[Id],MATCH(Tabela1[[#This Row],[Carteirinha]],Tabela2[Cart],0))</f>
        <v>4175</v>
      </c>
      <c r="B1001" s="5" t="s">
        <v>55</v>
      </c>
      <c r="C1001" s="5" t="s">
        <v>56</v>
      </c>
      <c r="D1001" s="5">
        <v>58864012</v>
      </c>
      <c r="E1001" s="6">
        <v>45665</v>
      </c>
      <c r="F1001" s="5">
        <v>946313704</v>
      </c>
      <c r="G1001" s="6">
        <v>46085</v>
      </c>
      <c r="H1001" s="5">
        <v>2250005189</v>
      </c>
      <c r="I1001" s="5">
        <v>80</v>
      </c>
      <c r="J1001" s="5">
        <v>26</v>
      </c>
      <c r="K10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001" s="4">
        <f>COUNTIFS(Tabela1[Paciente],Tabela1[[#This Row],[Paciente]],Tabela1[Código_Terapia],Tabela1[[#This Row],[Código_Terapia]])</f>
        <v>2</v>
      </c>
      <c r="M1001" s="4">
        <f>Tabela1[[#This Row],[Sessões Autrizadas]]-Tabela1[[#This Row],[Solicitado]]</f>
        <v>-54</v>
      </c>
    </row>
    <row r="1002" spans="1:13" hidden="1" x14ac:dyDescent="0.3">
      <c r="A1002" s="4">
        <f>INDEX(Tabela2[Id],MATCH(Tabela1[[#This Row],[Carteirinha]],Tabela2[Cart],0))</f>
        <v>4175</v>
      </c>
      <c r="B1002" s="5" t="s">
        <v>55</v>
      </c>
      <c r="C1002" s="5" t="s">
        <v>56</v>
      </c>
      <c r="D1002" s="5">
        <v>58864011</v>
      </c>
      <c r="E1002" s="6">
        <v>45665</v>
      </c>
      <c r="F1002" s="5">
        <v>946313703</v>
      </c>
      <c r="G1002" s="6">
        <v>46325</v>
      </c>
      <c r="H1002" s="5">
        <v>2250005103</v>
      </c>
      <c r="I1002" s="5">
        <v>80</v>
      </c>
      <c r="J1002" s="5">
        <v>67</v>
      </c>
      <c r="K10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002" s="4">
        <f>COUNTIFS(Tabela1[Paciente],Tabela1[[#This Row],[Paciente]],Tabela1[Código_Terapia],Tabela1[[#This Row],[Código_Terapia]])</f>
        <v>2</v>
      </c>
      <c r="M1002" s="4">
        <f>Tabela1[[#This Row],[Sessões Autrizadas]]-Tabela1[[#This Row],[Solicitado]]</f>
        <v>-13</v>
      </c>
    </row>
    <row r="1003" spans="1:13" hidden="1" x14ac:dyDescent="0.3">
      <c r="A1003" s="4">
        <f>INDEX(Tabela2[Id],MATCH(Tabela1[[#This Row],[Carteirinha]],Tabela2[Cart],0))</f>
        <v>4175</v>
      </c>
      <c r="B1003" s="5" t="s">
        <v>55</v>
      </c>
      <c r="C1003" s="5" t="s">
        <v>56</v>
      </c>
      <c r="D1003" s="5">
        <v>58864010</v>
      </c>
      <c r="E1003" s="6">
        <v>45665</v>
      </c>
      <c r="F1003" s="5">
        <v>946313702</v>
      </c>
      <c r="G1003" s="6">
        <v>46025</v>
      </c>
      <c r="H1003" s="5">
        <v>2250005278</v>
      </c>
      <c r="I1003" s="5">
        <v>32</v>
      </c>
      <c r="J1003" s="5">
        <v>27</v>
      </c>
      <c r="K10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03" s="4">
        <f>COUNTIFS(Tabela1[Paciente],Tabela1[[#This Row],[Paciente]],Tabela1[Código_Terapia],Tabela1[[#This Row],[Código_Terapia]])</f>
        <v>2</v>
      </c>
      <c r="M1003" s="4">
        <f>Tabela1[[#This Row],[Sessões Autrizadas]]-Tabela1[[#This Row],[Solicitado]]</f>
        <v>-5</v>
      </c>
    </row>
    <row r="1004" spans="1:13" hidden="1" x14ac:dyDescent="0.3">
      <c r="A1004" s="4">
        <f>INDEX(Tabela2[Id],MATCH(Tabela1[[#This Row],[Carteirinha]],Tabela2[Cart],0))</f>
        <v>4175</v>
      </c>
      <c r="B1004" s="5" t="s">
        <v>55</v>
      </c>
      <c r="C1004" s="5" t="s">
        <v>56</v>
      </c>
      <c r="D1004" s="5">
        <v>58864009</v>
      </c>
      <c r="E1004" s="6">
        <v>45665</v>
      </c>
      <c r="F1004" s="5">
        <v>946313701</v>
      </c>
      <c r="G1004" s="6">
        <v>46145</v>
      </c>
      <c r="H1004" s="5">
        <v>50001213</v>
      </c>
      <c r="I1004" s="5">
        <v>32</v>
      </c>
      <c r="J1004" s="5">
        <v>9</v>
      </c>
      <c r="K10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04" s="4">
        <f>COUNTIFS(Tabela1[Paciente],Tabela1[[#This Row],[Paciente]],Tabela1[Código_Terapia],Tabela1[[#This Row],[Código_Terapia]])</f>
        <v>2</v>
      </c>
      <c r="M1004" s="4">
        <f>Tabela1[[#This Row],[Sessões Autrizadas]]-Tabela1[[#This Row],[Solicitado]]</f>
        <v>-23</v>
      </c>
    </row>
    <row r="1005" spans="1:13" hidden="1" x14ac:dyDescent="0.3">
      <c r="A1005" s="4">
        <f>INDEX(Tabela2[Id],MATCH(Tabela1[[#This Row],[Carteirinha]],Tabela2[Cart],0))</f>
        <v>4175</v>
      </c>
      <c r="B1005" s="5" t="s">
        <v>55</v>
      </c>
      <c r="C1005" s="5" t="s">
        <v>56</v>
      </c>
      <c r="D1005" s="5">
        <v>58864008</v>
      </c>
      <c r="E1005" s="6">
        <v>45665</v>
      </c>
      <c r="F1005" s="5">
        <v>946313700</v>
      </c>
      <c r="G1005" s="6">
        <v>46145</v>
      </c>
      <c r="H1005" s="5">
        <v>50000012</v>
      </c>
      <c r="I1005" s="5">
        <v>48</v>
      </c>
      <c r="J1005" s="5">
        <v>25</v>
      </c>
      <c r="K10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05" s="4">
        <f>COUNTIFS(Tabela1[Paciente],Tabela1[[#This Row],[Paciente]],Tabela1[Código_Terapia],Tabela1[[#This Row],[Código_Terapia]])</f>
        <v>2</v>
      </c>
      <c r="M1005" s="4">
        <f>Tabela1[[#This Row],[Sessões Autrizadas]]-Tabela1[[#This Row],[Solicitado]]</f>
        <v>-23</v>
      </c>
    </row>
    <row r="1006" spans="1:13" hidden="1" x14ac:dyDescent="0.3">
      <c r="A1006" s="4">
        <f>INDEX(Tabela2[Id],MATCH(Tabela1[[#This Row],[Carteirinha]],Tabela2[Cart],0))</f>
        <v>4175</v>
      </c>
      <c r="B1006" s="5" t="s">
        <v>55</v>
      </c>
      <c r="C1006" s="5" t="s">
        <v>56</v>
      </c>
      <c r="D1006" s="5">
        <v>58864007</v>
      </c>
      <c r="E1006" s="6">
        <v>45665</v>
      </c>
      <c r="F1006" s="5">
        <v>946313699</v>
      </c>
      <c r="G1006" s="6">
        <v>45785</v>
      </c>
      <c r="H1006" s="5">
        <v>2250005170</v>
      </c>
      <c r="I1006" s="5">
        <v>48</v>
      </c>
      <c r="J1006" s="5">
        <v>31</v>
      </c>
      <c r="K10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06" s="4">
        <f>COUNTIFS(Tabela1[Paciente],Tabela1[[#This Row],[Paciente]],Tabela1[Código_Terapia],Tabela1[[#This Row],[Código_Terapia]])</f>
        <v>2</v>
      </c>
      <c r="M1006" s="4">
        <f>Tabela1[[#This Row],[Sessões Autrizadas]]-Tabela1[[#This Row],[Solicitado]]</f>
        <v>-17</v>
      </c>
    </row>
    <row r="1007" spans="1:13" hidden="1" x14ac:dyDescent="0.3">
      <c r="A1007" s="4">
        <f>INDEX(Tabela2[Id],MATCH(Tabela1[[#This Row],[Carteirinha]],Tabela2[Cart],0))</f>
        <v>2576</v>
      </c>
      <c r="B1007" s="5" t="s">
        <v>523</v>
      </c>
      <c r="C1007" s="5" t="s">
        <v>524</v>
      </c>
      <c r="D1007" s="5">
        <v>59579658</v>
      </c>
      <c r="E1007" s="6">
        <v>45685</v>
      </c>
      <c r="F1007" s="5">
        <v>946975827</v>
      </c>
      <c r="G1007" s="6">
        <v>46225</v>
      </c>
      <c r="H1007" s="5">
        <v>2250005189</v>
      </c>
      <c r="I1007" s="5">
        <v>48</v>
      </c>
      <c r="J1007" s="5">
        <v>41</v>
      </c>
      <c r="K10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07" s="4">
        <f>COUNTIFS(Tabela1[Paciente],Tabela1[[#This Row],[Paciente]],Tabela1[Código_Terapia],Tabela1[[#This Row],[Código_Terapia]])</f>
        <v>2</v>
      </c>
      <c r="M1007" s="4">
        <f>Tabela1[[#This Row],[Sessões Autrizadas]]-Tabela1[[#This Row],[Solicitado]]</f>
        <v>-7</v>
      </c>
    </row>
    <row r="1008" spans="1:13" hidden="1" x14ac:dyDescent="0.3">
      <c r="A1008" s="4">
        <f>INDEX(Tabela2[Id],MATCH(Tabela1[[#This Row],[Carteirinha]],Tabela2[Cart],0))</f>
        <v>2576</v>
      </c>
      <c r="B1008" s="5" t="s">
        <v>523</v>
      </c>
      <c r="C1008" s="5" t="s">
        <v>524</v>
      </c>
      <c r="D1008" s="5">
        <v>59579657</v>
      </c>
      <c r="E1008" s="6">
        <v>45685</v>
      </c>
      <c r="F1008" s="5">
        <v>946975826</v>
      </c>
      <c r="G1008" s="6">
        <v>46885</v>
      </c>
      <c r="H1008" s="5">
        <v>2250005103</v>
      </c>
      <c r="I1008" s="5">
        <v>48</v>
      </c>
      <c r="J1008" s="5">
        <v>21</v>
      </c>
      <c r="K10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08" s="4">
        <f>COUNTIFS(Tabela1[Paciente],Tabela1[[#This Row],[Paciente]],Tabela1[Código_Terapia],Tabela1[[#This Row],[Código_Terapia]])</f>
        <v>2</v>
      </c>
      <c r="M1008" s="4">
        <f>Tabela1[[#This Row],[Sessões Autrizadas]]-Tabela1[[#This Row],[Solicitado]]</f>
        <v>-27</v>
      </c>
    </row>
    <row r="1009" spans="1:13" hidden="1" x14ac:dyDescent="0.3">
      <c r="A1009" s="4">
        <f>INDEX(Tabela2[Id],MATCH(Tabela1[[#This Row],[Carteirinha]],Tabela2[Cart],0))</f>
        <v>2576</v>
      </c>
      <c r="B1009" s="5" t="s">
        <v>523</v>
      </c>
      <c r="C1009" s="5" t="s">
        <v>524</v>
      </c>
      <c r="D1009" s="5">
        <v>59579656</v>
      </c>
      <c r="E1009" s="6">
        <v>45685</v>
      </c>
      <c r="F1009" s="5">
        <v>946975825</v>
      </c>
      <c r="G1009" s="6">
        <v>46285</v>
      </c>
      <c r="H1009" s="5">
        <v>2250005278</v>
      </c>
      <c r="I1009" s="5">
        <v>16</v>
      </c>
      <c r="J1009" s="5">
        <v>7</v>
      </c>
      <c r="K10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009" s="4">
        <f>COUNTIFS(Tabela1[Paciente],Tabela1[[#This Row],[Paciente]],Tabela1[Código_Terapia],Tabela1[[#This Row],[Código_Terapia]])</f>
        <v>1</v>
      </c>
      <c r="M1009" s="4">
        <f>Tabela1[[#This Row],[Sessões Autrizadas]]-Tabela1[[#This Row],[Solicitado]]</f>
        <v>-9</v>
      </c>
    </row>
    <row r="1010" spans="1:13" hidden="1" x14ac:dyDescent="0.3">
      <c r="A1010" s="4">
        <f>INDEX(Tabela2[Id],MATCH(Tabela1[[#This Row],[Carteirinha]],Tabela2[Cart],0))</f>
        <v>2576</v>
      </c>
      <c r="B1010" s="5" t="s">
        <v>523</v>
      </c>
      <c r="C1010" s="5" t="s">
        <v>524</v>
      </c>
      <c r="D1010" s="5">
        <v>56874794</v>
      </c>
      <c r="E1010" s="6">
        <v>45573</v>
      </c>
      <c r="F1010" s="5">
        <v>944481684</v>
      </c>
      <c r="G1010" s="6">
        <v>47253</v>
      </c>
      <c r="H1010" s="5">
        <v>2250005189</v>
      </c>
      <c r="I1010" s="5">
        <v>60</v>
      </c>
      <c r="J1010" s="5">
        <v>36</v>
      </c>
      <c r="K10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010" s="4">
        <f>COUNTIFS(Tabela1[Paciente],Tabela1[[#This Row],[Paciente]],Tabela1[Código_Terapia],Tabela1[[#This Row],[Código_Terapia]])</f>
        <v>2</v>
      </c>
      <c r="M1010" s="4">
        <f>Tabela1[[#This Row],[Sessões Autrizadas]]-Tabela1[[#This Row],[Solicitado]]</f>
        <v>-24</v>
      </c>
    </row>
    <row r="1011" spans="1:13" hidden="1" x14ac:dyDescent="0.3">
      <c r="A1011" s="4">
        <f>INDEX(Tabela2[Id],MATCH(Tabela1[[#This Row],[Carteirinha]],Tabela2[Cart],0))</f>
        <v>2576</v>
      </c>
      <c r="B1011" s="5" t="s">
        <v>523</v>
      </c>
      <c r="C1011" s="5" t="s">
        <v>524</v>
      </c>
      <c r="D1011" s="5">
        <v>56874793</v>
      </c>
      <c r="E1011" s="6">
        <v>45573</v>
      </c>
      <c r="F1011" s="5">
        <v>944481683</v>
      </c>
      <c r="G1011" s="6">
        <v>46893</v>
      </c>
      <c r="H1011" s="5">
        <v>2250005103</v>
      </c>
      <c r="I1011" s="5">
        <v>60</v>
      </c>
      <c r="J1011" s="5">
        <v>29</v>
      </c>
      <c r="K10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011" s="4">
        <f>COUNTIFS(Tabela1[Paciente],Tabela1[[#This Row],[Paciente]],Tabela1[Código_Terapia],Tabela1[[#This Row],[Código_Terapia]])</f>
        <v>2</v>
      </c>
      <c r="M1011" s="4">
        <f>Tabela1[[#This Row],[Sessões Autrizadas]]-Tabela1[[#This Row],[Solicitado]]</f>
        <v>-31</v>
      </c>
    </row>
    <row r="1012" spans="1:13" hidden="1" x14ac:dyDescent="0.3">
      <c r="A1012" s="4">
        <f>INDEX(Tabela2[Id],MATCH(Tabela1[[#This Row],[Carteirinha]],Tabela2[Cart],0))</f>
        <v>2576</v>
      </c>
      <c r="B1012" s="5" t="s">
        <v>523</v>
      </c>
      <c r="C1012" s="5" t="s">
        <v>524</v>
      </c>
      <c r="D1012" s="5">
        <v>56874792</v>
      </c>
      <c r="E1012" s="6">
        <v>45573</v>
      </c>
      <c r="F1012" s="5">
        <v>944481682</v>
      </c>
      <c r="G1012" s="6">
        <v>46713</v>
      </c>
      <c r="H1012" s="5">
        <v>2250005170</v>
      </c>
      <c r="I1012" s="5">
        <v>40</v>
      </c>
      <c r="J1012" s="5">
        <v>23</v>
      </c>
      <c r="K10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012" s="4">
        <f>COUNTIFS(Tabela1[Paciente],Tabela1[[#This Row],[Paciente]],Tabela1[Código_Terapia],Tabela1[[#This Row],[Código_Terapia]])</f>
        <v>1</v>
      </c>
      <c r="M1012" s="4">
        <f>Tabela1[[#This Row],[Sessões Autrizadas]]-Tabela1[[#This Row],[Solicitado]]</f>
        <v>-17</v>
      </c>
    </row>
    <row r="1013" spans="1:13" hidden="1" x14ac:dyDescent="0.3">
      <c r="A1013" s="4">
        <f>INDEX(Tabela2[Id],MATCH(Tabela1[[#This Row],[Carteirinha]],Tabela2[Cart],0))</f>
        <v>3457</v>
      </c>
      <c r="B1013" s="5" t="s">
        <v>443</v>
      </c>
      <c r="C1013" s="5" t="s">
        <v>444</v>
      </c>
      <c r="D1013" s="5">
        <v>59089726</v>
      </c>
      <c r="E1013" s="6">
        <v>45667</v>
      </c>
      <c r="F1013" s="5">
        <v>946522137</v>
      </c>
      <c r="G1013" s="6">
        <v>45907</v>
      </c>
      <c r="H1013" s="5">
        <v>2250005189</v>
      </c>
      <c r="I1013" s="5">
        <v>32</v>
      </c>
      <c r="J1013" s="5">
        <v>31</v>
      </c>
      <c r="K10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13" s="4">
        <f>COUNTIFS(Tabela1[Paciente],Tabela1[[#This Row],[Paciente]],Tabela1[Código_Terapia],Tabela1[[#This Row],[Código_Terapia]])</f>
        <v>1</v>
      </c>
      <c r="M1013" s="4">
        <f>Tabela1[[#This Row],[Sessões Autrizadas]]-Tabela1[[#This Row],[Solicitado]]</f>
        <v>-1</v>
      </c>
    </row>
    <row r="1014" spans="1:13" hidden="1" x14ac:dyDescent="0.3">
      <c r="A1014" s="4">
        <f>INDEX(Tabela2[Id],MATCH(Tabela1[[#This Row],[Carteirinha]],Tabela2[Cart],0))</f>
        <v>3457</v>
      </c>
      <c r="B1014" s="5" t="s">
        <v>443</v>
      </c>
      <c r="C1014" s="5" t="s">
        <v>444</v>
      </c>
      <c r="D1014" s="5">
        <v>59089725</v>
      </c>
      <c r="E1014" s="6">
        <v>45667</v>
      </c>
      <c r="F1014" s="5">
        <v>946522136</v>
      </c>
      <c r="G1014" s="6">
        <v>46507</v>
      </c>
      <c r="H1014" s="5">
        <v>2250005103</v>
      </c>
      <c r="I1014" s="5">
        <v>48</v>
      </c>
      <c r="J1014" s="5">
        <v>34</v>
      </c>
      <c r="K10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14" s="4">
        <f>COUNTIFS(Tabela1[Paciente],Tabela1[[#This Row],[Paciente]],Tabela1[Código_Terapia],Tabela1[[#This Row],[Código_Terapia]])</f>
        <v>1</v>
      </c>
      <c r="M1014" s="4">
        <f>Tabela1[[#This Row],[Sessões Autrizadas]]-Tabela1[[#This Row],[Solicitado]]</f>
        <v>-14</v>
      </c>
    </row>
    <row r="1015" spans="1:13" hidden="1" x14ac:dyDescent="0.3">
      <c r="A1015" s="4">
        <f>INDEX(Tabela2[Id],MATCH(Tabela1[[#This Row],[Carteirinha]],Tabela2[Cart],0))</f>
        <v>3457</v>
      </c>
      <c r="B1015" s="5" t="s">
        <v>443</v>
      </c>
      <c r="C1015" s="5" t="s">
        <v>444</v>
      </c>
      <c r="D1015" s="5">
        <v>59089724</v>
      </c>
      <c r="E1015" s="6">
        <v>45667</v>
      </c>
      <c r="F1015" s="5">
        <v>946522135</v>
      </c>
      <c r="G1015" s="6">
        <v>46327</v>
      </c>
      <c r="H1015" s="5">
        <v>2250005278</v>
      </c>
      <c r="I1015" s="5">
        <v>32</v>
      </c>
      <c r="J1015" s="5">
        <v>22</v>
      </c>
      <c r="K10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15" s="4">
        <f>COUNTIFS(Tabela1[Paciente],Tabela1[[#This Row],[Paciente]],Tabela1[Código_Terapia],Tabela1[[#This Row],[Código_Terapia]])</f>
        <v>1</v>
      </c>
      <c r="M1015" s="4">
        <f>Tabela1[[#This Row],[Sessões Autrizadas]]-Tabela1[[#This Row],[Solicitado]]</f>
        <v>-10</v>
      </c>
    </row>
    <row r="1016" spans="1:13" hidden="1" x14ac:dyDescent="0.3">
      <c r="A1016" s="4">
        <f>INDEX(Tabela2[Id],MATCH(Tabela1[[#This Row],[Carteirinha]],Tabela2[Cart],0))</f>
        <v>3457</v>
      </c>
      <c r="B1016" s="5" t="s">
        <v>443</v>
      </c>
      <c r="C1016" s="5" t="s">
        <v>444</v>
      </c>
      <c r="D1016" s="5">
        <v>59089723</v>
      </c>
      <c r="E1016" s="6">
        <v>45667</v>
      </c>
      <c r="F1016" s="5">
        <v>946522134</v>
      </c>
      <c r="G1016" s="6">
        <v>46207</v>
      </c>
      <c r="H1016" s="5">
        <v>50001213</v>
      </c>
      <c r="I1016" s="5">
        <v>16</v>
      </c>
      <c r="J1016" s="5">
        <v>8</v>
      </c>
      <c r="K10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016" s="4">
        <f>COUNTIFS(Tabela1[Paciente],Tabela1[[#This Row],[Paciente]],Tabela1[Código_Terapia],Tabela1[[#This Row],[Código_Terapia]])</f>
        <v>1</v>
      </c>
      <c r="M1016" s="4">
        <f>Tabela1[[#This Row],[Sessões Autrizadas]]-Tabela1[[#This Row],[Solicitado]]</f>
        <v>-8</v>
      </c>
    </row>
    <row r="1017" spans="1:13" hidden="1" x14ac:dyDescent="0.3">
      <c r="A1017" s="4">
        <f>INDEX(Tabela2[Id],MATCH(Tabela1[[#This Row],[Carteirinha]],Tabela2[Cart],0))</f>
        <v>3457</v>
      </c>
      <c r="B1017" s="5" t="s">
        <v>443</v>
      </c>
      <c r="C1017" s="5" t="s">
        <v>444</v>
      </c>
      <c r="D1017" s="5">
        <v>59089722</v>
      </c>
      <c r="E1017" s="6">
        <v>45667</v>
      </c>
      <c r="F1017" s="5">
        <v>946522133</v>
      </c>
      <c r="G1017" s="6">
        <v>46627</v>
      </c>
      <c r="H1017" s="5">
        <v>50000012</v>
      </c>
      <c r="I1017" s="5">
        <v>32</v>
      </c>
      <c r="J1017" s="5">
        <v>16</v>
      </c>
      <c r="K10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17" s="4">
        <f>COUNTIFS(Tabela1[Paciente],Tabela1[[#This Row],[Paciente]],Tabela1[Código_Terapia],Tabela1[[#This Row],[Código_Terapia]])</f>
        <v>1</v>
      </c>
      <c r="M1017" s="4">
        <f>Tabela1[[#This Row],[Sessões Autrizadas]]-Tabela1[[#This Row],[Solicitado]]</f>
        <v>-16</v>
      </c>
    </row>
    <row r="1018" spans="1:13" hidden="1" x14ac:dyDescent="0.3">
      <c r="A1018" s="4">
        <f>INDEX(Tabela2[Id],MATCH(Tabela1[[#This Row],[Carteirinha]],Tabela2[Cart],0))</f>
        <v>3457</v>
      </c>
      <c r="B1018" s="5" t="s">
        <v>443</v>
      </c>
      <c r="C1018" s="5" t="s">
        <v>444</v>
      </c>
      <c r="D1018" s="5">
        <v>59089721</v>
      </c>
      <c r="E1018" s="6">
        <v>45667</v>
      </c>
      <c r="F1018" s="5">
        <v>946522132</v>
      </c>
      <c r="G1018" s="6">
        <v>46087</v>
      </c>
      <c r="H1018" s="5">
        <v>2250005170</v>
      </c>
      <c r="I1018" s="5">
        <v>32</v>
      </c>
      <c r="J1018" s="5">
        <v>22</v>
      </c>
      <c r="K10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18" s="4">
        <f>COUNTIFS(Tabela1[Paciente],Tabela1[[#This Row],[Paciente]],Tabela1[Código_Terapia],Tabela1[[#This Row],[Código_Terapia]])</f>
        <v>2</v>
      </c>
      <c r="M1018" s="4">
        <f>Tabela1[[#This Row],[Sessões Autrizadas]]-Tabela1[[#This Row],[Solicitado]]</f>
        <v>-10</v>
      </c>
    </row>
    <row r="1019" spans="1:13" hidden="1" x14ac:dyDescent="0.3">
      <c r="A1019" s="4">
        <f>INDEX(Tabela2[Id],MATCH(Tabela1[[#This Row],[Carteirinha]],Tabela2[Cart],0))</f>
        <v>3457</v>
      </c>
      <c r="B1019" s="5" t="s">
        <v>443</v>
      </c>
      <c r="C1019" s="5" t="s">
        <v>444</v>
      </c>
      <c r="D1019" s="5">
        <v>59089720</v>
      </c>
      <c r="E1019" s="6">
        <v>45667</v>
      </c>
      <c r="F1019" s="5">
        <v>946522131</v>
      </c>
      <c r="G1019" s="6">
        <v>47407</v>
      </c>
      <c r="H1019" s="5">
        <v>2250005111</v>
      </c>
      <c r="I1019" s="5">
        <v>64</v>
      </c>
      <c r="J1019" s="5">
        <v>33</v>
      </c>
      <c r="K10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019" s="4">
        <f>COUNTIFS(Tabela1[Paciente],Tabela1[[#This Row],[Paciente]],Tabela1[Código_Terapia],Tabela1[[#This Row],[Código_Terapia]])</f>
        <v>1</v>
      </c>
      <c r="M1019" s="4">
        <f>Tabela1[[#This Row],[Sessões Autrizadas]]-Tabela1[[#This Row],[Solicitado]]</f>
        <v>-31</v>
      </c>
    </row>
    <row r="1020" spans="1:13" hidden="1" x14ac:dyDescent="0.3">
      <c r="A1020" s="4">
        <f>INDEX(Tabela2[Id],MATCH(Tabela1[[#This Row],[Carteirinha]],Tabela2[Cart],0))</f>
        <v>3457</v>
      </c>
      <c r="B1020" s="5" t="s">
        <v>443</v>
      </c>
      <c r="C1020" s="5" t="s">
        <v>444</v>
      </c>
      <c r="D1020" s="5">
        <v>56064546</v>
      </c>
      <c r="E1020" s="6">
        <v>45546</v>
      </c>
      <c r="F1020" s="5">
        <v>943733096</v>
      </c>
      <c r="G1020" s="6">
        <v>48006</v>
      </c>
      <c r="H1020" s="5">
        <v>2250005170</v>
      </c>
      <c r="I1020" s="5">
        <v>90</v>
      </c>
      <c r="J1020" s="5">
        <v>11</v>
      </c>
      <c r="K10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5.625</v>
      </c>
      <c r="L1020" s="4">
        <f>COUNTIFS(Tabela1[Paciente],Tabela1[[#This Row],[Paciente]],Tabela1[Código_Terapia],Tabela1[[#This Row],[Código_Terapia]])</f>
        <v>2</v>
      </c>
      <c r="M1020" s="4">
        <f>Tabela1[[#This Row],[Sessões Autrizadas]]-Tabela1[[#This Row],[Solicitado]]</f>
        <v>-79</v>
      </c>
    </row>
    <row r="1021" spans="1:13" hidden="1" x14ac:dyDescent="0.3">
      <c r="A1021" s="4">
        <f>INDEX(Tabela2[Id],MATCH(Tabela1[[#This Row],[Carteirinha]],Tabela2[Cart],0))</f>
        <v>3891</v>
      </c>
      <c r="B1021" s="5" t="s">
        <v>1132</v>
      </c>
      <c r="C1021" s="5" t="s">
        <v>1133</v>
      </c>
      <c r="D1021" s="5">
        <v>58963189</v>
      </c>
      <c r="E1021" s="6">
        <v>45665</v>
      </c>
      <c r="F1021" s="5">
        <v>946404705</v>
      </c>
      <c r="G1021" s="6">
        <v>46385</v>
      </c>
      <c r="H1021" s="5">
        <v>2250005103</v>
      </c>
      <c r="I1021" s="5">
        <v>64</v>
      </c>
      <c r="J1021" s="5">
        <v>43</v>
      </c>
      <c r="K10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021" s="4">
        <f>COUNTIFS(Tabela1[Paciente],Tabela1[[#This Row],[Paciente]],Tabela1[Código_Terapia],Tabela1[[#This Row],[Código_Terapia]])</f>
        <v>1</v>
      </c>
      <c r="M1021" s="4">
        <f>Tabela1[[#This Row],[Sessões Autrizadas]]-Tabela1[[#This Row],[Solicitado]]</f>
        <v>-21</v>
      </c>
    </row>
    <row r="1022" spans="1:13" hidden="1" x14ac:dyDescent="0.3">
      <c r="A1022" s="4">
        <f>INDEX(Tabela2[Id],MATCH(Tabela1[[#This Row],[Carteirinha]],Tabela2[Cart],0))</f>
        <v>3891</v>
      </c>
      <c r="B1022" s="5" t="s">
        <v>1132</v>
      </c>
      <c r="C1022" s="5" t="s">
        <v>1133</v>
      </c>
      <c r="D1022" s="5">
        <v>58895338</v>
      </c>
      <c r="E1022" s="6">
        <v>45660</v>
      </c>
      <c r="F1022" s="5">
        <v>946342024</v>
      </c>
      <c r="G1022" s="6">
        <v>46440</v>
      </c>
      <c r="H1022" s="5">
        <v>2250005278</v>
      </c>
      <c r="I1022" s="5">
        <v>64</v>
      </c>
      <c r="J1022" s="5">
        <v>46</v>
      </c>
      <c r="K10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022" s="4">
        <f>COUNTIFS(Tabela1[Paciente],Tabela1[[#This Row],[Paciente]],Tabela1[Código_Terapia],Tabela1[[#This Row],[Código_Terapia]])</f>
        <v>1</v>
      </c>
      <c r="M1022" s="4">
        <f>Tabela1[[#This Row],[Sessões Autrizadas]]-Tabela1[[#This Row],[Solicitado]]</f>
        <v>-18</v>
      </c>
    </row>
    <row r="1023" spans="1:13" hidden="1" x14ac:dyDescent="0.3">
      <c r="A1023" s="4">
        <f>INDEX(Tabela2[Id],MATCH(Tabela1[[#This Row],[Carteirinha]],Tabela2[Cart],0))</f>
        <v>2822</v>
      </c>
      <c r="B1023" s="5" t="s">
        <v>1045</v>
      </c>
      <c r="C1023" s="5" t="s">
        <v>1046</v>
      </c>
      <c r="D1023" s="5">
        <v>60124049</v>
      </c>
      <c r="E1023" s="6">
        <v>45705</v>
      </c>
      <c r="F1023" s="5">
        <v>947480584</v>
      </c>
      <c r="G1023" s="6">
        <v>46485</v>
      </c>
      <c r="H1023" s="5">
        <v>2250005189</v>
      </c>
      <c r="I1023" s="5">
        <v>80</v>
      </c>
      <c r="J1023" s="5">
        <v>62</v>
      </c>
      <c r="K10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023" s="4">
        <f>COUNTIFS(Tabela1[Paciente],Tabela1[[#This Row],[Paciente]],Tabela1[Código_Terapia],Tabela1[[#This Row],[Código_Terapia]])</f>
        <v>3</v>
      </c>
      <c r="M1023" s="4">
        <f>Tabela1[[#This Row],[Sessões Autrizadas]]-Tabela1[[#This Row],[Solicitado]]</f>
        <v>-18</v>
      </c>
    </row>
    <row r="1024" spans="1:13" hidden="1" x14ac:dyDescent="0.3">
      <c r="A1024" s="4">
        <f>INDEX(Tabela2[Id],MATCH(Tabela1[[#This Row],[Carteirinha]],Tabela2[Cart],0))</f>
        <v>2822</v>
      </c>
      <c r="B1024" s="5" t="s">
        <v>1045</v>
      </c>
      <c r="C1024" s="5" t="s">
        <v>1046</v>
      </c>
      <c r="D1024" s="5">
        <v>60124048</v>
      </c>
      <c r="E1024" s="6">
        <v>45705</v>
      </c>
      <c r="F1024" s="5">
        <v>947480583</v>
      </c>
      <c r="G1024" s="6">
        <v>46125</v>
      </c>
      <c r="H1024" s="5">
        <v>2250005103</v>
      </c>
      <c r="I1024" s="5">
        <v>160</v>
      </c>
      <c r="J1024" s="5">
        <v>154</v>
      </c>
      <c r="K10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024" s="4">
        <f>COUNTIFS(Tabela1[Paciente],Tabela1[[#This Row],[Paciente]],Tabela1[Código_Terapia],Tabela1[[#This Row],[Código_Terapia]])</f>
        <v>3</v>
      </c>
      <c r="M1024" s="4">
        <f>Tabela1[[#This Row],[Sessões Autrizadas]]-Tabela1[[#This Row],[Solicitado]]</f>
        <v>-6</v>
      </c>
    </row>
    <row r="1025" spans="1:13" hidden="1" x14ac:dyDescent="0.3">
      <c r="A1025" s="4">
        <f>INDEX(Tabela2[Id],MATCH(Tabela1[[#This Row],[Carteirinha]],Tabela2[Cart],0))</f>
        <v>2822</v>
      </c>
      <c r="B1025" s="5" t="s">
        <v>1045</v>
      </c>
      <c r="C1025" s="5" t="s">
        <v>1046</v>
      </c>
      <c r="D1025" s="5">
        <v>60124047</v>
      </c>
      <c r="E1025" s="6">
        <v>45705</v>
      </c>
      <c r="F1025" s="5">
        <v>947480582</v>
      </c>
      <c r="G1025" s="6">
        <v>46005</v>
      </c>
      <c r="H1025" s="5">
        <v>2250005278</v>
      </c>
      <c r="I1025" s="5">
        <v>32</v>
      </c>
      <c r="J1025" s="5">
        <v>28</v>
      </c>
      <c r="K10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25" s="4">
        <f>COUNTIFS(Tabela1[Paciente],Tabela1[[#This Row],[Paciente]],Tabela1[Código_Terapia],Tabela1[[#This Row],[Código_Terapia]])</f>
        <v>3</v>
      </c>
      <c r="M1025" s="4">
        <f>Tabela1[[#This Row],[Sessões Autrizadas]]-Tabela1[[#This Row],[Solicitado]]</f>
        <v>-4</v>
      </c>
    </row>
    <row r="1026" spans="1:13" hidden="1" x14ac:dyDescent="0.3">
      <c r="A1026" s="4">
        <f>INDEX(Tabela2[Id],MATCH(Tabela1[[#This Row],[Carteirinha]],Tabela2[Cart],0))</f>
        <v>2822</v>
      </c>
      <c r="B1026" s="5" t="s">
        <v>1045</v>
      </c>
      <c r="C1026" s="5" t="s">
        <v>1046</v>
      </c>
      <c r="D1026" s="5">
        <v>60124046</v>
      </c>
      <c r="E1026" s="6">
        <v>45705</v>
      </c>
      <c r="F1026" s="5">
        <v>947480581</v>
      </c>
      <c r="G1026" s="6">
        <v>45885</v>
      </c>
      <c r="H1026" s="5">
        <v>50001213</v>
      </c>
      <c r="I1026" s="5">
        <v>32</v>
      </c>
      <c r="J1026" s="5">
        <v>30</v>
      </c>
      <c r="K10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26" s="4">
        <f>COUNTIFS(Tabela1[Paciente],Tabela1[[#This Row],[Paciente]],Tabela1[Código_Terapia],Tabela1[[#This Row],[Código_Terapia]])</f>
        <v>1</v>
      </c>
      <c r="M1026" s="4">
        <f>Tabela1[[#This Row],[Sessões Autrizadas]]-Tabela1[[#This Row],[Solicitado]]</f>
        <v>-2</v>
      </c>
    </row>
    <row r="1027" spans="1:13" hidden="1" x14ac:dyDescent="0.3">
      <c r="A1027" s="4">
        <f>INDEX(Tabela2[Id],MATCH(Tabela1[[#This Row],[Carteirinha]],Tabela2[Cart],0))</f>
        <v>2822</v>
      </c>
      <c r="B1027" s="5" t="s">
        <v>1045</v>
      </c>
      <c r="C1027" s="5" t="s">
        <v>1046</v>
      </c>
      <c r="D1027" s="5">
        <v>60124042</v>
      </c>
      <c r="E1027" s="6">
        <v>45705</v>
      </c>
      <c r="F1027" s="5">
        <v>947480579</v>
      </c>
      <c r="G1027" s="6">
        <v>46305</v>
      </c>
      <c r="H1027" s="5">
        <v>2250005170</v>
      </c>
      <c r="I1027" s="5">
        <v>64</v>
      </c>
      <c r="J1027" s="5">
        <v>55</v>
      </c>
      <c r="K10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027" s="4">
        <f>COUNTIFS(Tabela1[Paciente],Tabela1[[#This Row],[Paciente]],Tabela1[Código_Terapia],Tabela1[[#This Row],[Código_Terapia]])</f>
        <v>1</v>
      </c>
      <c r="M1027" s="4">
        <f>Tabela1[[#This Row],[Sessões Autrizadas]]-Tabela1[[#This Row],[Solicitado]]</f>
        <v>-9</v>
      </c>
    </row>
    <row r="1028" spans="1:13" hidden="1" x14ac:dyDescent="0.3">
      <c r="A1028" s="4">
        <f>INDEX(Tabela2[Id],MATCH(Tabela1[[#This Row],[Carteirinha]],Tabela2[Cart],0))</f>
        <v>2822</v>
      </c>
      <c r="B1028" s="5" t="s">
        <v>1045</v>
      </c>
      <c r="C1028" s="5" t="s">
        <v>1046</v>
      </c>
      <c r="D1028" s="5">
        <v>58847594</v>
      </c>
      <c r="E1028" s="6">
        <v>45664</v>
      </c>
      <c r="F1028" s="5">
        <v>946299181</v>
      </c>
      <c r="G1028" s="6">
        <v>46264</v>
      </c>
      <c r="H1028" s="5">
        <v>2250005189</v>
      </c>
      <c r="I1028" s="5">
        <v>80</v>
      </c>
      <c r="J1028" s="5">
        <v>50</v>
      </c>
      <c r="K10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028" s="4">
        <f>COUNTIFS(Tabela1[Paciente],Tabela1[[#This Row],[Paciente]],Tabela1[Código_Terapia],Tabela1[[#This Row],[Código_Terapia]])</f>
        <v>3</v>
      </c>
      <c r="M1028" s="4">
        <f>Tabela1[[#This Row],[Sessões Autrizadas]]-Tabela1[[#This Row],[Solicitado]]</f>
        <v>-30</v>
      </c>
    </row>
    <row r="1029" spans="1:13" hidden="1" x14ac:dyDescent="0.3">
      <c r="A1029" s="4">
        <f>INDEX(Tabela2[Id],MATCH(Tabela1[[#This Row],[Carteirinha]],Tabela2[Cart],0))</f>
        <v>2822</v>
      </c>
      <c r="B1029" s="5" t="s">
        <v>1045</v>
      </c>
      <c r="C1029" s="5" t="s">
        <v>1046</v>
      </c>
      <c r="D1029" s="5">
        <v>58847593</v>
      </c>
      <c r="E1029" s="6">
        <v>45664</v>
      </c>
      <c r="F1029" s="5">
        <v>946299180</v>
      </c>
      <c r="G1029" s="6">
        <v>46144</v>
      </c>
      <c r="H1029" s="5">
        <v>2250005103</v>
      </c>
      <c r="I1029" s="5">
        <v>160</v>
      </c>
      <c r="J1029" s="5">
        <v>74</v>
      </c>
      <c r="K10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029" s="4">
        <f>COUNTIFS(Tabela1[Paciente],Tabela1[[#This Row],[Paciente]],Tabela1[Código_Terapia],Tabela1[[#This Row],[Código_Terapia]])</f>
        <v>3</v>
      </c>
      <c r="M1029" s="4">
        <f>Tabela1[[#This Row],[Sessões Autrizadas]]-Tabela1[[#This Row],[Solicitado]]</f>
        <v>-86</v>
      </c>
    </row>
    <row r="1030" spans="1:13" hidden="1" x14ac:dyDescent="0.3">
      <c r="A1030" s="4">
        <f>INDEX(Tabela2[Id],MATCH(Tabela1[[#This Row],[Carteirinha]],Tabela2[Cart],0))</f>
        <v>2822</v>
      </c>
      <c r="B1030" s="5" t="s">
        <v>1045</v>
      </c>
      <c r="C1030" s="5" t="s">
        <v>1046</v>
      </c>
      <c r="D1030" s="5">
        <v>58847592</v>
      </c>
      <c r="E1030" s="6">
        <v>45664</v>
      </c>
      <c r="F1030" s="5">
        <v>946299179</v>
      </c>
      <c r="G1030" s="6">
        <v>46024</v>
      </c>
      <c r="H1030" s="5">
        <v>2250005278</v>
      </c>
      <c r="I1030" s="5">
        <v>32</v>
      </c>
      <c r="J1030" s="5">
        <v>13</v>
      </c>
      <c r="K10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30" s="4">
        <f>COUNTIFS(Tabela1[Paciente],Tabela1[[#This Row],[Paciente]],Tabela1[Código_Terapia],Tabela1[[#This Row],[Código_Terapia]])</f>
        <v>3</v>
      </c>
      <c r="M1030" s="4">
        <f>Tabela1[[#This Row],[Sessões Autrizadas]]-Tabela1[[#This Row],[Solicitado]]</f>
        <v>-19</v>
      </c>
    </row>
    <row r="1031" spans="1:13" hidden="1" x14ac:dyDescent="0.3">
      <c r="A1031" s="4">
        <f>INDEX(Tabela2[Id],MATCH(Tabela1[[#This Row],[Carteirinha]],Tabela2[Cart],0))</f>
        <v>2822</v>
      </c>
      <c r="B1031" s="5" t="s">
        <v>1045</v>
      </c>
      <c r="C1031" s="5" t="s">
        <v>1046</v>
      </c>
      <c r="D1031" s="5">
        <v>58847588</v>
      </c>
      <c r="E1031" s="6">
        <v>45656</v>
      </c>
      <c r="F1031" s="5">
        <v>946299173</v>
      </c>
      <c r="G1031" s="6">
        <v>46496</v>
      </c>
      <c r="H1031" s="5">
        <v>2250005111</v>
      </c>
      <c r="I1031" s="5">
        <v>32</v>
      </c>
      <c r="J1031" s="5">
        <v>20</v>
      </c>
      <c r="K10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31" s="4">
        <f>COUNTIFS(Tabela1[Paciente],Tabela1[[#This Row],[Paciente]],Tabela1[Código_Terapia],Tabela1[[#This Row],[Código_Terapia]])</f>
        <v>2</v>
      </c>
      <c r="M1031" s="4">
        <f>Tabela1[[#This Row],[Sessões Autrizadas]]-Tabela1[[#This Row],[Solicitado]]</f>
        <v>-12</v>
      </c>
    </row>
    <row r="1032" spans="1:13" hidden="1" x14ac:dyDescent="0.3">
      <c r="A1032" s="4">
        <f>INDEX(Tabela2[Id],MATCH(Tabela1[[#This Row],[Carteirinha]],Tabela2[Cart],0))</f>
        <v>2822</v>
      </c>
      <c r="B1032" s="5" t="s">
        <v>1045</v>
      </c>
      <c r="C1032" s="5" t="s">
        <v>1046</v>
      </c>
      <c r="D1032" s="5">
        <v>56412579</v>
      </c>
      <c r="E1032" s="6">
        <v>45555</v>
      </c>
      <c r="F1032" s="5">
        <v>944054647</v>
      </c>
      <c r="G1032" s="6">
        <v>46695</v>
      </c>
      <c r="H1032" s="5">
        <v>2250005103</v>
      </c>
      <c r="I1032" s="5">
        <v>150</v>
      </c>
      <c r="J1032" s="5">
        <v>132</v>
      </c>
      <c r="K10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9.375</v>
      </c>
      <c r="L1032" s="4">
        <f>COUNTIFS(Tabela1[Paciente],Tabela1[[#This Row],[Paciente]],Tabela1[Código_Terapia],Tabela1[[#This Row],[Código_Terapia]])</f>
        <v>3</v>
      </c>
      <c r="M1032" s="4">
        <f>Tabela1[[#This Row],[Sessões Autrizadas]]-Tabela1[[#This Row],[Solicitado]]</f>
        <v>-18</v>
      </c>
    </row>
    <row r="1033" spans="1:13" hidden="1" x14ac:dyDescent="0.3">
      <c r="A1033" s="4">
        <f>INDEX(Tabela2[Id],MATCH(Tabela1[[#This Row],[Carteirinha]],Tabela2[Cart],0))</f>
        <v>2822</v>
      </c>
      <c r="B1033" s="5" t="s">
        <v>1045</v>
      </c>
      <c r="C1033" s="5" t="s">
        <v>1046</v>
      </c>
      <c r="D1033" s="5">
        <v>56412578</v>
      </c>
      <c r="E1033" s="6">
        <v>45566</v>
      </c>
      <c r="F1033" s="5">
        <v>944054646</v>
      </c>
      <c r="G1033" s="6">
        <v>46346</v>
      </c>
      <c r="H1033" s="5">
        <v>2250005278</v>
      </c>
      <c r="I1033" s="5">
        <v>30</v>
      </c>
      <c r="J1033" s="5">
        <v>17</v>
      </c>
      <c r="K10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033" s="4">
        <f>COUNTIFS(Tabela1[Paciente],Tabela1[[#This Row],[Paciente]],Tabela1[Código_Terapia],Tabela1[[#This Row],[Código_Terapia]])</f>
        <v>3</v>
      </c>
      <c r="M1033" s="4">
        <f>Tabela1[[#This Row],[Sessões Autrizadas]]-Tabela1[[#This Row],[Solicitado]]</f>
        <v>-13</v>
      </c>
    </row>
    <row r="1034" spans="1:13" hidden="1" x14ac:dyDescent="0.3">
      <c r="A1034" s="4">
        <f>INDEX(Tabela2[Id],MATCH(Tabela1[[#This Row],[Carteirinha]],Tabela2[Cart],0))</f>
        <v>2822</v>
      </c>
      <c r="B1034" s="5" t="s">
        <v>1045</v>
      </c>
      <c r="C1034" s="5" t="s">
        <v>1046</v>
      </c>
      <c r="D1034" s="5">
        <v>56412572</v>
      </c>
      <c r="E1034" s="6">
        <v>45555</v>
      </c>
      <c r="F1034" s="5">
        <v>944054642</v>
      </c>
      <c r="G1034" s="6">
        <v>46395</v>
      </c>
      <c r="H1034" s="5">
        <v>2250005111</v>
      </c>
      <c r="I1034" s="5">
        <v>30</v>
      </c>
      <c r="J1034" s="5">
        <v>16</v>
      </c>
      <c r="K10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034" s="4">
        <f>COUNTIFS(Tabela1[Paciente],Tabela1[[#This Row],[Paciente]],Tabela1[Código_Terapia],Tabela1[[#This Row],[Código_Terapia]])</f>
        <v>2</v>
      </c>
      <c r="M1034" s="4">
        <f>Tabela1[[#This Row],[Sessões Autrizadas]]-Tabela1[[#This Row],[Solicitado]]</f>
        <v>-14</v>
      </c>
    </row>
    <row r="1035" spans="1:13" hidden="1" x14ac:dyDescent="0.3">
      <c r="A1035" s="4">
        <f>INDEX(Tabela2[Id],MATCH(Tabela1[[#This Row],[Carteirinha]],Tabela2[Cart],0))</f>
        <v>2822</v>
      </c>
      <c r="B1035" s="5" t="s">
        <v>1045</v>
      </c>
      <c r="C1035" s="5" t="s">
        <v>1046</v>
      </c>
      <c r="D1035" s="5">
        <v>56038485</v>
      </c>
      <c r="E1035" s="6">
        <v>45545</v>
      </c>
      <c r="F1035" s="5">
        <v>943709114</v>
      </c>
      <c r="G1035" s="6">
        <v>47225</v>
      </c>
      <c r="H1035" s="5">
        <v>2250005189</v>
      </c>
      <c r="I1035" s="5">
        <v>75</v>
      </c>
      <c r="J1035" s="5">
        <v>38</v>
      </c>
      <c r="K10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035" s="4">
        <f>COUNTIFS(Tabela1[Paciente],Tabela1[[#This Row],[Paciente]],Tabela1[Código_Terapia],Tabela1[[#This Row],[Código_Terapia]])</f>
        <v>3</v>
      </c>
      <c r="M1035" s="4">
        <f>Tabela1[[#This Row],[Sessões Autrizadas]]-Tabela1[[#This Row],[Solicitado]]</f>
        <v>-37</v>
      </c>
    </row>
    <row r="1036" spans="1:13" hidden="1" x14ac:dyDescent="0.3">
      <c r="A1036" s="4">
        <f>INDEX(Tabela2[Id],MATCH(Tabela1[[#This Row],[Carteirinha]],Tabela2[Cart],0))</f>
        <v>4101</v>
      </c>
      <c r="B1036" s="5" t="s">
        <v>1057</v>
      </c>
      <c r="C1036" s="5" t="s">
        <v>1058</v>
      </c>
      <c r="D1036" s="5">
        <v>59058879</v>
      </c>
      <c r="E1036" s="6">
        <v>45666</v>
      </c>
      <c r="F1036" s="5">
        <v>946493567</v>
      </c>
      <c r="G1036" s="6">
        <v>46746</v>
      </c>
      <c r="H1036" s="5">
        <v>2250005103</v>
      </c>
      <c r="I1036" s="5">
        <v>48</v>
      </c>
      <c r="J1036" s="5">
        <v>30</v>
      </c>
      <c r="K10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36" s="4">
        <f>COUNTIFS(Tabela1[Paciente],Tabela1[[#This Row],[Paciente]],Tabela1[Código_Terapia],Tabela1[[#This Row],[Código_Terapia]])</f>
        <v>1</v>
      </c>
      <c r="M1036" s="4">
        <f>Tabela1[[#This Row],[Sessões Autrizadas]]-Tabela1[[#This Row],[Solicitado]]</f>
        <v>-18</v>
      </c>
    </row>
    <row r="1037" spans="1:13" hidden="1" x14ac:dyDescent="0.3">
      <c r="A1037" s="4">
        <f>INDEX(Tabela2[Id],MATCH(Tabela1[[#This Row],[Carteirinha]],Tabela2[Cart],0))</f>
        <v>4101</v>
      </c>
      <c r="B1037" s="5" t="s">
        <v>1057</v>
      </c>
      <c r="C1037" s="5" t="s">
        <v>1058</v>
      </c>
      <c r="D1037" s="5">
        <v>59058878</v>
      </c>
      <c r="E1037" s="6">
        <v>45666</v>
      </c>
      <c r="F1037" s="5">
        <v>946493566</v>
      </c>
      <c r="G1037" s="6">
        <v>46686</v>
      </c>
      <c r="H1037" s="5">
        <v>2250005278</v>
      </c>
      <c r="I1037" s="5">
        <v>32</v>
      </c>
      <c r="J1037" s="5">
        <v>16</v>
      </c>
      <c r="K10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37" s="4">
        <f>COUNTIFS(Tabela1[Paciente],Tabela1[[#This Row],[Paciente]],Tabela1[Código_Terapia],Tabela1[[#This Row],[Código_Terapia]])</f>
        <v>1</v>
      </c>
      <c r="M1037" s="4">
        <f>Tabela1[[#This Row],[Sessões Autrizadas]]-Tabela1[[#This Row],[Solicitado]]</f>
        <v>-16</v>
      </c>
    </row>
    <row r="1038" spans="1:13" hidden="1" x14ac:dyDescent="0.3">
      <c r="A1038" s="4">
        <f>INDEX(Tabela2[Id],MATCH(Tabela1[[#This Row],[Carteirinha]],Tabela2[Cart],0))</f>
        <v>4101</v>
      </c>
      <c r="B1038" s="5" t="s">
        <v>1057</v>
      </c>
      <c r="C1038" s="5" t="s">
        <v>1058</v>
      </c>
      <c r="D1038" s="5">
        <v>59058877</v>
      </c>
      <c r="E1038" s="6">
        <v>45666</v>
      </c>
      <c r="F1038" s="5">
        <v>946493565</v>
      </c>
      <c r="G1038" s="6">
        <v>46086</v>
      </c>
      <c r="H1038" s="5">
        <v>2250005170</v>
      </c>
      <c r="I1038" s="5">
        <v>32</v>
      </c>
      <c r="J1038" s="5">
        <v>26</v>
      </c>
      <c r="K10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38" s="4">
        <f>COUNTIFS(Tabela1[Paciente],Tabela1[[#This Row],[Paciente]],Tabela1[Código_Terapia],Tabela1[[#This Row],[Código_Terapia]])</f>
        <v>2</v>
      </c>
      <c r="M1038" s="4">
        <f>Tabela1[[#This Row],[Sessões Autrizadas]]-Tabela1[[#This Row],[Solicitado]]</f>
        <v>-6</v>
      </c>
    </row>
    <row r="1039" spans="1:13" hidden="1" x14ac:dyDescent="0.3">
      <c r="A1039" s="4">
        <f>INDEX(Tabela2[Id],MATCH(Tabela1[[#This Row],[Carteirinha]],Tabela2[Cart],0))</f>
        <v>4101</v>
      </c>
      <c r="B1039" s="5" t="s">
        <v>1057</v>
      </c>
      <c r="C1039" s="5" t="s">
        <v>1058</v>
      </c>
      <c r="D1039" s="5">
        <v>59058875</v>
      </c>
      <c r="E1039" s="6">
        <v>45666</v>
      </c>
      <c r="F1039" s="5">
        <v>946493564</v>
      </c>
      <c r="G1039" s="6">
        <v>46266</v>
      </c>
      <c r="H1039" s="5">
        <v>2250005111</v>
      </c>
      <c r="I1039" s="5">
        <v>32</v>
      </c>
      <c r="J1039" s="5">
        <v>23</v>
      </c>
      <c r="K10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39" s="4">
        <f>COUNTIFS(Tabela1[Paciente],Tabela1[[#This Row],[Paciente]],Tabela1[Código_Terapia],Tabela1[[#This Row],[Código_Terapia]])</f>
        <v>2</v>
      </c>
      <c r="M1039" s="4">
        <f>Tabela1[[#This Row],[Sessões Autrizadas]]-Tabela1[[#This Row],[Solicitado]]</f>
        <v>-9</v>
      </c>
    </row>
    <row r="1040" spans="1:13" hidden="1" x14ac:dyDescent="0.3">
      <c r="A1040" s="4">
        <f>INDEX(Tabela2[Id],MATCH(Tabela1[[#This Row],[Carteirinha]],Tabela2[Cart],0))</f>
        <v>4101</v>
      </c>
      <c r="B1040" s="5" t="s">
        <v>1057</v>
      </c>
      <c r="C1040" s="5" t="s">
        <v>1058</v>
      </c>
      <c r="D1040" s="5">
        <v>57089395</v>
      </c>
      <c r="E1040" s="6">
        <v>45581</v>
      </c>
      <c r="F1040" s="5">
        <v>944680650</v>
      </c>
      <c r="G1040" s="6">
        <v>46061</v>
      </c>
      <c r="H1040" s="5">
        <v>2250005170</v>
      </c>
      <c r="I1040" s="5">
        <v>32</v>
      </c>
      <c r="J1040" s="5">
        <v>25</v>
      </c>
      <c r="K10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40" s="4">
        <f>COUNTIFS(Tabela1[Paciente],Tabela1[[#This Row],[Paciente]],Tabela1[Código_Terapia],Tabela1[[#This Row],[Código_Terapia]])</f>
        <v>2</v>
      </c>
      <c r="M1040" s="4">
        <f>Tabela1[[#This Row],[Sessões Autrizadas]]-Tabela1[[#This Row],[Solicitado]]</f>
        <v>-7</v>
      </c>
    </row>
    <row r="1041" spans="1:13" hidden="1" x14ac:dyDescent="0.3">
      <c r="A1041" s="4">
        <f>INDEX(Tabela2[Id],MATCH(Tabela1[[#This Row],[Carteirinha]],Tabela2[Cart],0))</f>
        <v>4101</v>
      </c>
      <c r="B1041" s="5" t="s">
        <v>1057</v>
      </c>
      <c r="C1041" s="5" t="s">
        <v>1058</v>
      </c>
      <c r="D1041" s="5">
        <v>57089394</v>
      </c>
      <c r="E1041" s="6">
        <v>45581</v>
      </c>
      <c r="F1041" s="5">
        <v>944680649</v>
      </c>
      <c r="G1041" s="6">
        <v>46061</v>
      </c>
      <c r="H1041" s="5">
        <v>2250005111</v>
      </c>
      <c r="I1041" s="5">
        <v>32</v>
      </c>
      <c r="J1041" s="5">
        <v>24</v>
      </c>
      <c r="K10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41" s="4">
        <f>COUNTIFS(Tabela1[Paciente],Tabela1[[#This Row],[Paciente]],Tabela1[Código_Terapia],Tabela1[[#This Row],[Código_Terapia]])</f>
        <v>2</v>
      </c>
      <c r="M1041" s="4">
        <f>Tabela1[[#This Row],[Sessões Autrizadas]]-Tabela1[[#This Row],[Solicitado]]</f>
        <v>-8</v>
      </c>
    </row>
    <row r="1042" spans="1:13" hidden="1" x14ac:dyDescent="0.3">
      <c r="A1042" s="4">
        <f>INDEX(Tabela2[Id],MATCH(Tabela1[[#This Row],[Carteirinha]],Tabela2[Cart],0))</f>
        <v>4063</v>
      </c>
      <c r="B1042" s="5" t="s">
        <v>1309</v>
      </c>
      <c r="C1042" s="5" t="s">
        <v>1308</v>
      </c>
      <c r="D1042" s="5">
        <v>57105927</v>
      </c>
      <c r="E1042" s="6">
        <v>45581</v>
      </c>
      <c r="F1042" s="5">
        <v>944696058</v>
      </c>
      <c r="G1042" s="6">
        <v>47201</v>
      </c>
      <c r="H1042" s="5">
        <v>2250005278</v>
      </c>
      <c r="I1042" s="5">
        <v>32</v>
      </c>
      <c r="J1042" s="5">
        <v>4</v>
      </c>
      <c r="K10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42" s="4">
        <f>COUNTIFS(Tabela1[Paciente],Tabela1[[#This Row],[Paciente]],Tabela1[Código_Terapia],Tabela1[[#This Row],[Código_Terapia]])</f>
        <v>1</v>
      </c>
      <c r="M1042" s="4">
        <f>Tabela1[[#This Row],[Sessões Autrizadas]]-Tabela1[[#This Row],[Solicitado]]</f>
        <v>-28</v>
      </c>
    </row>
    <row r="1043" spans="1:13" hidden="1" x14ac:dyDescent="0.3">
      <c r="A1043" s="4">
        <f>INDEX(Tabela2[Id],MATCH(Tabela1[[#This Row],[Carteirinha]],Tabela2[Cart],0))</f>
        <v>2107</v>
      </c>
      <c r="B1043" s="5" t="s">
        <v>1230</v>
      </c>
      <c r="C1043" s="5" t="s">
        <v>1231</v>
      </c>
      <c r="D1043" s="5">
        <v>58452451</v>
      </c>
      <c r="E1043" s="6">
        <v>45635</v>
      </c>
      <c r="F1043" s="5">
        <v>945937431</v>
      </c>
      <c r="G1043" s="6">
        <v>46235</v>
      </c>
      <c r="H1043" s="5">
        <v>2250005189</v>
      </c>
      <c r="I1043" s="5">
        <v>32</v>
      </c>
      <c r="J1043" s="5">
        <v>23</v>
      </c>
      <c r="K10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43" s="4">
        <f>COUNTIFS(Tabela1[Paciente],Tabela1[[#This Row],[Paciente]],Tabela1[Código_Terapia],Tabela1[[#This Row],[Código_Terapia]])</f>
        <v>1</v>
      </c>
      <c r="M1043" s="4">
        <f>Tabela1[[#This Row],[Sessões Autrizadas]]-Tabela1[[#This Row],[Solicitado]]</f>
        <v>-9</v>
      </c>
    </row>
    <row r="1044" spans="1:13" hidden="1" x14ac:dyDescent="0.3">
      <c r="A1044" s="4">
        <f>INDEX(Tabela2[Id],MATCH(Tabela1[[#This Row],[Carteirinha]],Tabela2[Cart],0))</f>
        <v>2107</v>
      </c>
      <c r="B1044" s="5" t="s">
        <v>1230</v>
      </c>
      <c r="C1044" s="5" t="s">
        <v>1231</v>
      </c>
      <c r="D1044" s="5">
        <v>58452450</v>
      </c>
      <c r="E1044" s="6">
        <v>45635</v>
      </c>
      <c r="F1044" s="5">
        <v>945937430</v>
      </c>
      <c r="G1044" s="6">
        <v>46475</v>
      </c>
      <c r="H1044" s="5">
        <v>2250005103</v>
      </c>
      <c r="I1044" s="5">
        <v>32</v>
      </c>
      <c r="J1044" s="5">
        <v>9</v>
      </c>
      <c r="K10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44" s="4">
        <f>COUNTIFS(Tabela1[Paciente],Tabela1[[#This Row],[Paciente]],Tabela1[Código_Terapia],Tabela1[[#This Row],[Código_Terapia]])</f>
        <v>1</v>
      </c>
      <c r="M1044" s="4">
        <f>Tabela1[[#This Row],[Sessões Autrizadas]]-Tabela1[[#This Row],[Solicitado]]</f>
        <v>-23</v>
      </c>
    </row>
    <row r="1045" spans="1:13" hidden="1" x14ac:dyDescent="0.3">
      <c r="A1045" s="4">
        <f>INDEX(Tabela2[Id],MATCH(Tabela1[[#This Row],[Carteirinha]],Tabela2[Cart],0))</f>
        <v>2107</v>
      </c>
      <c r="B1045" s="5" t="s">
        <v>1230</v>
      </c>
      <c r="C1045" s="5" t="s">
        <v>1231</v>
      </c>
      <c r="D1045" s="5">
        <v>58452449</v>
      </c>
      <c r="E1045" s="6">
        <v>45635</v>
      </c>
      <c r="F1045" s="5">
        <v>945937429</v>
      </c>
      <c r="G1045" s="6">
        <v>47075</v>
      </c>
      <c r="H1045" s="5">
        <v>2250005278</v>
      </c>
      <c r="I1045" s="5">
        <v>32</v>
      </c>
      <c r="J1045" s="5">
        <v>8</v>
      </c>
      <c r="K10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45" s="4">
        <f>COUNTIFS(Tabela1[Paciente],Tabela1[[#This Row],[Paciente]],Tabela1[Código_Terapia],Tabela1[[#This Row],[Código_Terapia]])</f>
        <v>1</v>
      </c>
      <c r="M1045" s="4">
        <f>Tabela1[[#This Row],[Sessões Autrizadas]]-Tabela1[[#This Row],[Solicitado]]</f>
        <v>-24</v>
      </c>
    </row>
    <row r="1046" spans="1:13" hidden="1" x14ac:dyDescent="0.3">
      <c r="A1046" s="4">
        <f>INDEX(Tabela2[Id],MATCH(Tabela1[[#This Row],[Carteirinha]],Tabela2[Cart],0))</f>
        <v>3711</v>
      </c>
      <c r="B1046" s="5" t="s">
        <v>1220</v>
      </c>
      <c r="C1046" s="5" t="s">
        <v>1221</v>
      </c>
      <c r="D1046" s="5">
        <v>58934703</v>
      </c>
      <c r="E1046" s="6">
        <v>45663</v>
      </c>
      <c r="F1046" s="5">
        <v>946378237</v>
      </c>
      <c r="G1046" s="6">
        <v>46923</v>
      </c>
      <c r="H1046" s="5">
        <v>2250005111</v>
      </c>
      <c r="I1046" s="5">
        <v>32</v>
      </c>
      <c r="J1046" s="5">
        <v>12</v>
      </c>
      <c r="K10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46" s="4">
        <f>COUNTIFS(Tabela1[Paciente],Tabela1[[#This Row],[Paciente]],Tabela1[Código_Terapia],Tabela1[[#This Row],[Código_Terapia]])</f>
        <v>2</v>
      </c>
      <c r="M1046" s="4">
        <f>Tabela1[[#This Row],[Sessões Autrizadas]]-Tabela1[[#This Row],[Solicitado]]</f>
        <v>-20</v>
      </c>
    </row>
    <row r="1047" spans="1:13" hidden="1" x14ac:dyDescent="0.3">
      <c r="A1047" s="4">
        <f>INDEX(Tabela2[Id],MATCH(Tabela1[[#This Row],[Carteirinha]],Tabela2[Cart],0))</f>
        <v>3711</v>
      </c>
      <c r="B1047" s="5" t="s">
        <v>1220</v>
      </c>
      <c r="C1047" s="5" t="s">
        <v>1221</v>
      </c>
      <c r="D1047" s="5">
        <v>56513734</v>
      </c>
      <c r="E1047" s="6">
        <v>45560</v>
      </c>
      <c r="F1047" s="5">
        <v>944147751</v>
      </c>
      <c r="G1047" s="6">
        <v>46880</v>
      </c>
      <c r="H1047" s="5">
        <v>2250005111</v>
      </c>
      <c r="I1047" s="5">
        <v>30</v>
      </c>
      <c r="J1047" s="5">
        <v>9</v>
      </c>
      <c r="K10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047" s="4">
        <f>COUNTIFS(Tabela1[Paciente],Tabela1[[#This Row],[Paciente]],Tabela1[Código_Terapia],Tabela1[[#This Row],[Código_Terapia]])</f>
        <v>2</v>
      </c>
      <c r="M1047" s="4">
        <f>Tabela1[[#This Row],[Sessões Autrizadas]]-Tabela1[[#This Row],[Solicitado]]</f>
        <v>-21</v>
      </c>
    </row>
    <row r="1048" spans="1:13" hidden="1" x14ac:dyDescent="0.3">
      <c r="A1048" s="4">
        <f>INDEX(Tabela2[Id],MATCH(Tabela1[[#This Row],[Carteirinha]],Tabela2[Cart],0))</f>
        <v>4026</v>
      </c>
      <c r="B1048" s="5" t="s">
        <v>608</v>
      </c>
      <c r="C1048" s="5" t="s">
        <v>609</v>
      </c>
      <c r="D1048" s="5">
        <v>60151598</v>
      </c>
      <c r="E1048" s="6">
        <v>45705</v>
      </c>
      <c r="F1048" s="5">
        <v>947506306</v>
      </c>
      <c r="G1048" s="6">
        <v>45825</v>
      </c>
      <c r="H1048" s="5">
        <v>2250005189</v>
      </c>
      <c r="I1048" s="5">
        <v>96</v>
      </c>
      <c r="J1048" s="5">
        <v>95</v>
      </c>
      <c r="K10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048" s="4">
        <f>COUNTIFS(Tabela1[Paciente],Tabela1[[#This Row],[Paciente]],Tabela1[Código_Terapia],Tabela1[[#This Row],[Código_Terapia]])</f>
        <v>2</v>
      </c>
      <c r="M1048" s="4">
        <f>Tabela1[[#This Row],[Sessões Autrizadas]]-Tabela1[[#This Row],[Solicitado]]</f>
        <v>-1</v>
      </c>
    </row>
    <row r="1049" spans="1:13" hidden="1" x14ac:dyDescent="0.3">
      <c r="A1049" s="4">
        <f>INDEX(Tabela2[Id],MATCH(Tabela1[[#This Row],[Carteirinha]],Tabela2[Cart],0))</f>
        <v>4026</v>
      </c>
      <c r="B1049" s="5" t="s">
        <v>608</v>
      </c>
      <c r="C1049" s="5" t="s">
        <v>609</v>
      </c>
      <c r="D1049" s="5">
        <v>60151597</v>
      </c>
      <c r="E1049" s="6">
        <v>45705</v>
      </c>
      <c r="F1049" s="5">
        <v>947506305</v>
      </c>
      <c r="G1049" s="6">
        <v>46305</v>
      </c>
      <c r="H1049" s="5">
        <v>2250005103</v>
      </c>
      <c r="I1049" s="5">
        <v>112</v>
      </c>
      <c r="J1049" s="5">
        <v>103</v>
      </c>
      <c r="K10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049" s="4">
        <f>COUNTIFS(Tabela1[Paciente],Tabela1[[#This Row],[Paciente]],Tabela1[Código_Terapia],Tabela1[[#This Row],[Código_Terapia]])</f>
        <v>2</v>
      </c>
      <c r="M1049" s="4">
        <f>Tabela1[[#This Row],[Sessões Autrizadas]]-Tabela1[[#This Row],[Solicitado]]</f>
        <v>-9</v>
      </c>
    </row>
    <row r="1050" spans="1:13" hidden="1" x14ac:dyDescent="0.3">
      <c r="A1050" s="4">
        <f>INDEX(Tabela2[Id],MATCH(Tabela1[[#This Row],[Carteirinha]],Tabela2[Cart],0))</f>
        <v>4026</v>
      </c>
      <c r="B1050" s="5" t="s">
        <v>608</v>
      </c>
      <c r="C1050" s="5" t="s">
        <v>609</v>
      </c>
      <c r="D1050" s="5">
        <v>60151596</v>
      </c>
      <c r="E1050" s="6">
        <v>45705</v>
      </c>
      <c r="F1050" s="5">
        <v>947506304</v>
      </c>
      <c r="G1050" s="6">
        <v>45825</v>
      </c>
      <c r="H1050" s="5">
        <v>2250005278</v>
      </c>
      <c r="I1050" s="5">
        <v>32</v>
      </c>
      <c r="J1050" s="5">
        <v>31</v>
      </c>
      <c r="K10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50" s="4">
        <f>COUNTIFS(Tabela1[Paciente],Tabela1[[#This Row],[Paciente]],Tabela1[Código_Terapia],Tabela1[[#This Row],[Código_Terapia]])</f>
        <v>1</v>
      </c>
      <c r="M1050" s="4">
        <f>Tabela1[[#This Row],[Sessões Autrizadas]]-Tabela1[[#This Row],[Solicitado]]</f>
        <v>-1</v>
      </c>
    </row>
    <row r="1051" spans="1:13" hidden="1" x14ac:dyDescent="0.3">
      <c r="A1051" s="4">
        <f>INDEX(Tabela2[Id],MATCH(Tabela1[[#This Row],[Carteirinha]],Tabela2[Cart],0))</f>
        <v>4026</v>
      </c>
      <c r="B1051" s="5" t="s">
        <v>608</v>
      </c>
      <c r="C1051" s="5" t="s">
        <v>609</v>
      </c>
      <c r="D1051" s="5">
        <v>60151595</v>
      </c>
      <c r="E1051" s="6">
        <v>45705</v>
      </c>
      <c r="F1051" s="5">
        <v>947506303</v>
      </c>
      <c r="G1051" s="6">
        <v>46185</v>
      </c>
      <c r="H1051" s="5">
        <v>50001213</v>
      </c>
      <c r="I1051" s="5">
        <v>32</v>
      </c>
      <c r="J1051" s="5">
        <v>26</v>
      </c>
      <c r="K10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51" s="4">
        <f>COUNTIFS(Tabela1[Paciente],Tabela1[[#This Row],[Paciente]],Tabela1[Código_Terapia],Tabela1[[#This Row],[Código_Terapia]])</f>
        <v>2</v>
      </c>
      <c r="M1051" s="4">
        <f>Tabela1[[#This Row],[Sessões Autrizadas]]-Tabela1[[#This Row],[Solicitado]]</f>
        <v>-6</v>
      </c>
    </row>
    <row r="1052" spans="1:13" hidden="1" x14ac:dyDescent="0.3">
      <c r="A1052" s="4">
        <f>INDEX(Tabela2[Id],MATCH(Tabela1[[#This Row],[Carteirinha]],Tabela2[Cart],0))</f>
        <v>4026</v>
      </c>
      <c r="B1052" s="5" t="s">
        <v>608</v>
      </c>
      <c r="C1052" s="5" t="s">
        <v>609</v>
      </c>
      <c r="D1052" s="5">
        <v>60151594</v>
      </c>
      <c r="E1052" s="6">
        <v>45705</v>
      </c>
      <c r="F1052" s="5">
        <v>947506302</v>
      </c>
      <c r="G1052" s="6">
        <v>46245</v>
      </c>
      <c r="H1052" s="5">
        <v>50000012</v>
      </c>
      <c r="I1052" s="5">
        <v>48</v>
      </c>
      <c r="J1052" s="5">
        <v>41</v>
      </c>
      <c r="K10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52" s="4">
        <f>COUNTIFS(Tabela1[Paciente],Tabela1[[#This Row],[Paciente]],Tabela1[Código_Terapia],Tabela1[[#This Row],[Código_Terapia]])</f>
        <v>2</v>
      </c>
      <c r="M1052" s="4">
        <f>Tabela1[[#This Row],[Sessões Autrizadas]]-Tabela1[[#This Row],[Solicitado]]</f>
        <v>-7</v>
      </c>
    </row>
    <row r="1053" spans="1:13" hidden="1" x14ac:dyDescent="0.3">
      <c r="A1053" s="4">
        <f>INDEX(Tabela2[Id],MATCH(Tabela1[[#This Row],[Carteirinha]],Tabela2[Cart],0))</f>
        <v>4026</v>
      </c>
      <c r="B1053" s="5" t="s">
        <v>608</v>
      </c>
      <c r="C1053" s="5" t="s">
        <v>609</v>
      </c>
      <c r="D1053" s="5">
        <v>60151593</v>
      </c>
      <c r="E1053" s="6">
        <v>45705</v>
      </c>
      <c r="F1053" s="5">
        <v>947506300</v>
      </c>
      <c r="G1053" s="6">
        <v>45945</v>
      </c>
      <c r="H1053" s="5">
        <v>2250005170</v>
      </c>
      <c r="I1053" s="5">
        <v>64</v>
      </c>
      <c r="J1053" s="5">
        <v>61</v>
      </c>
      <c r="K10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053" s="4">
        <f>COUNTIFS(Tabela1[Paciente],Tabela1[[#This Row],[Paciente]],Tabela1[Código_Terapia],Tabela1[[#This Row],[Código_Terapia]])</f>
        <v>2</v>
      </c>
      <c r="M1053" s="4">
        <f>Tabela1[[#This Row],[Sessões Autrizadas]]-Tabela1[[#This Row],[Solicitado]]</f>
        <v>-3</v>
      </c>
    </row>
    <row r="1054" spans="1:13" hidden="1" x14ac:dyDescent="0.3">
      <c r="A1054" s="4">
        <f>INDEX(Tabela2[Id],MATCH(Tabela1[[#This Row],[Carteirinha]],Tabela2[Cart],0))</f>
        <v>4026</v>
      </c>
      <c r="B1054" s="5" t="s">
        <v>608</v>
      </c>
      <c r="C1054" s="5" t="s">
        <v>609</v>
      </c>
      <c r="D1054" s="5">
        <v>57007489</v>
      </c>
      <c r="E1054" s="6">
        <v>45590</v>
      </c>
      <c r="F1054" s="5">
        <v>944604531</v>
      </c>
      <c r="G1054" s="6">
        <v>46430</v>
      </c>
      <c r="H1054" s="5">
        <v>2250005189</v>
      </c>
      <c r="I1054" s="5">
        <v>120</v>
      </c>
      <c r="J1054" s="5">
        <v>35</v>
      </c>
      <c r="K10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7.5</v>
      </c>
      <c r="L1054" s="4">
        <f>COUNTIFS(Tabela1[Paciente],Tabela1[[#This Row],[Paciente]],Tabela1[Código_Terapia],Tabela1[[#This Row],[Código_Terapia]])</f>
        <v>2</v>
      </c>
      <c r="M1054" s="4">
        <f>Tabela1[[#This Row],[Sessões Autrizadas]]-Tabela1[[#This Row],[Solicitado]]</f>
        <v>-85</v>
      </c>
    </row>
    <row r="1055" spans="1:13" hidden="1" x14ac:dyDescent="0.3">
      <c r="A1055" s="4">
        <f>INDEX(Tabela2[Id],MATCH(Tabela1[[#This Row],[Carteirinha]],Tabela2[Cart],0))</f>
        <v>4026</v>
      </c>
      <c r="B1055" s="5" t="s">
        <v>608</v>
      </c>
      <c r="C1055" s="5" t="s">
        <v>609</v>
      </c>
      <c r="D1055" s="5">
        <v>57007487</v>
      </c>
      <c r="E1055" s="6">
        <v>45590</v>
      </c>
      <c r="F1055" s="5">
        <v>944604530</v>
      </c>
      <c r="G1055" s="6">
        <v>48410</v>
      </c>
      <c r="H1055" s="5">
        <v>2250005103</v>
      </c>
      <c r="I1055" s="5">
        <v>140</v>
      </c>
      <c r="J1055" s="5">
        <v>20</v>
      </c>
      <c r="K10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8.75</v>
      </c>
      <c r="L1055" s="4">
        <f>COUNTIFS(Tabela1[Paciente],Tabela1[[#This Row],[Paciente]],Tabela1[Código_Terapia],Tabela1[[#This Row],[Código_Terapia]])</f>
        <v>2</v>
      </c>
      <c r="M1055" s="4">
        <f>Tabela1[[#This Row],[Sessões Autrizadas]]-Tabela1[[#This Row],[Solicitado]]</f>
        <v>-120</v>
      </c>
    </row>
    <row r="1056" spans="1:13" hidden="1" x14ac:dyDescent="0.3">
      <c r="A1056" s="4">
        <f>INDEX(Tabela2[Id],MATCH(Tabela1[[#This Row],[Carteirinha]],Tabela2[Cart],0))</f>
        <v>4026</v>
      </c>
      <c r="B1056" s="5" t="s">
        <v>608</v>
      </c>
      <c r="C1056" s="5" t="s">
        <v>609</v>
      </c>
      <c r="D1056" s="5">
        <v>57007485</v>
      </c>
      <c r="E1056" s="6">
        <v>45590</v>
      </c>
      <c r="F1056" s="5">
        <v>944604527</v>
      </c>
      <c r="G1056" s="6">
        <v>46490</v>
      </c>
      <c r="H1056" s="5">
        <v>50001213</v>
      </c>
      <c r="I1056" s="5">
        <v>40</v>
      </c>
      <c r="J1056" s="5">
        <v>4</v>
      </c>
      <c r="K10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056" s="4">
        <f>COUNTIFS(Tabela1[Paciente],Tabela1[[#This Row],[Paciente]],Tabela1[Código_Terapia],Tabela1[[#This Row],[Código_Terapia]])</f>
        <v>2</v>
      </c>
      <c r="M1056" s="4">
        <f>Tabela1[[#This Row],[Sessões Autrizadas]]-Tabela1[[#This Row],[Solicitado]]</f>
        <v>-36</v>
      </c>
    </row>
    <row r="1057" spans="1:13" hidden="1" x14ac:dyDescent="0.3">
      <c r="A1057" s="4">
        <f>INDEX(Tabela2[Id],MATCH(Tabela1[[#This Row],[Carteirinha]],Tabela2[Cart],0))</f>
        <v>4026</v>
      </c>
      <c r="B1057" s="5" t="s">
        <v>608</v>
      </c>
      <c r="C1057" s="5" t="s">
        <v>609</v>
      </c>
      <c r="D1057" s="5">
        <v>57007484</v>
      </c>
      <c r="E1057" s="6">
        <v>45590</v>
      </c>
      <c r="F1057" s="5">
        <v>944604525</v>
      </c>
      <c r="G1057" s="6">
        <v>47150</v>
      </c>
      <c r="H1057" s="5">
        <v>50000012</v>
      </c>
      <c r="I1057" s="5">
        <v>60</v>
      </c>
      <c r="J1057" s="5">
        <v>7</v>
      </c>
      <c r="K10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057" s="4">
        <f>COUNTIFS(Tabela1[Paciente],Tabela1[[#This Row],[Paciente]],Tabela1[Código_Terapia],Tabela1[[#This Row],[Código_Terapia]])</f>
        <v>2</v>
      </c>
      <c r="M1057" s="4">
        <f>Tabela1[[#This Row],[Sessões Autrizadas]]-Tabela1[[#This Row],[Solicitado]]</f>
        <v>-53</v>
      </c>
    </row>
    <row r="1058" spans="1:13" hidden="1" x14ac:dyDescent="0.3">
      <c r="A1058" s="4">
        <f>INDEX(Tabela2[Id],MATCH(Tabela1[[#This Row],[Carteirinha]],Tabela2[Cart],0))</f>
        <v>4026</v>
      </c>
      <c r="B1058" s="5" t="s">
        <v>608</v>
      </c>
      <c r="C1058" s="5" t="s">
        <v>609</v>
      </c>
      <c r="D1058" s="5">
        <v>57007482</v>
      </c>
      <c r="E1058" s="6">
        <v>45590</v>
      </c>
      <c r="F1058" s="5">
        <v>944604524</v>
      </c>
      <c r="G1058" s="6">
        <v>46550</v>
      </c>
      <c r="H1058" s="5">
        <v>2250005170</v>
      </c>
      <c r="I1058" s="5">
        <v>80</v>
      </c>
      <c r="J1058" s="5">
        <v>17</v>
      </c>
      <c r="K10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058" s="4">
        <f>COUNTIFS(Tabela1[Paciente],Tabela1[[#This Row],[Paciente]],Tabela1[Código_Terapia],Tabela1[[#This Row],[Código_Terapia]])</f>
        <v>2</v>
      </c>
      <c r="M1058" s="4">
        <f>Tabela1[[#This Row],[Sessões Autrizadas]]-Tabela1[[#This Row],[Solicitado]]</f>
        <v>-63</v>
      </c>
    </row>
    <row r="1059" spans="1:13" hidden="1" x14ac:dyDescent="0.3">
      <c r="A1059" s="4">
        <f>INDEX(Tabela2[Id],MATCH(Tabela1[[#This Row],[Carteirinha]],Tabela2[Cart],0))</f>
        <v>4039</v>
      </c>
      <c r="B1059" s="5" t="s">
        <v>376</v>
      </c>
      <c r="C1059" s="5" t="s">
        <v>377</v>
      </c>
      <c r="D1059" s="5">
        <v>59012453</v>
      </c>
      <c r="E1059" s="6">
        <v>45665</v>
      </c>
      <c r="F1059" s="5">
        <v>946450506</v>
      </c>
      <c r="G1059" s="6">
        <v>46565</v>
      </c>
      <c r="H1059" s="5">
        <v>2250005111</v>
      </c>
      <c r="I1059" s="5">
        <v>64</v>
      </c>
      <c r="J1059" s="5">
        <v>44</v>
      </c>
      <c r="K10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059" s="4">
        <f>COUNTIFS(Tabela1[Paciente],Tabela1[[#This Row],[Paciente]],Tabela1[Código_Terapia],Tabela1[[#This Row],[Código_Terapia]])</f>
        <v>4</v>
      </c>
      <c r="M1059" s="4">
        <f>Tabela1[[#This Row],[Sessões Autrizadas]]-Tabela1[[#This Row],[Solicitado]]</f>
        <v>-20</v>
      </c>
    </row>
    <row r="1060" spans="1:13" hidden="1" x14ac:dyDescent="0.3">
      <c r="A1060" s="4">
        <f>INDEX(Tabela2[Id],MATCH(Tabela1[[#This Row],[Carteirinha]],Tabela2[Cart],0))</f>
        <v>4039</v>
      </c>
      <c r="B1060" s="5" t="s">
        <v>376</v>
      </c>
      <c r="C1060" s="5" t="s">
        <v>377</v>
      </c>
      <c r="D1060" s="5">
        <v>59012061</v>
      </c>
      <c r="E1060" s="6">
        <v>45665</v>
      </c>
      <c r="F1060" s="5">
        <v>946450141</v>
      </c>
      <c r="G1060" s="6">
        <v>45905</v>
      </c>
      <c r="H1060" s="5">
        <v>2250005189</v>
      </c>
      <c r="I1060" s="5">
        <v>64</v>
      </c>
      <c r="J1060" s="5">
        <v>61</v>
      </c>
      <c r="K10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060" s="4">
        <f>COUNTIFS(Tabela1[Paciente],Tabela1[[#This Row],[Paciente]],Tabela1[Código_Terapia],Tabela1[[#This Row],[Código_Terapia]])</f>
        <v>2</v>
      </c>
      <c r="M1060" s="4">
        <f>Tabela1[[#This Row],[Sessões Autrizadas]]-Tabela1[[#This Row],[Solicitado]]</f>
        <v>-3</v>
      </c>
    </row>
    <row r="1061" spans="1:13" hidden="1" x14ac:dyDescent="0.3">
      <c r="A1061" s="4">
        <f>INDEX(Tabela2[Id],MATCH(Tabela1[[#This Row],[Carteirinha]],Tabela2[Cart],0))</f>
        <v>4039</v>
      </c>
      <c r="B1061" s="5" t="s">
        <v>376</v>
      </c>
      <c r="C1061" s="5" t="s">
        <v>377</v>
      </c>
      <c r="D1061" s="5">
        <v>59012059</v>
      </c>
      <c r="E1061" s="6">
        <v>45665</v>
      </c>
      <c r="F1061" s="5">
        <v>946450139</v>
      </c>
      <c r="G1061" s="6">
        <v>46805</v>
      </c>
      <c r="H1061" s="5">
        <v>2250005111</v>
      </c>
      <c r="I1061" s="5">
        <v>64</v>
      </c>
      <c r="J1061" s="5">
        <v>45</v>
      </c>
      <c r="K10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061" s="4">
        <f>COUNTIFS(Tabela1[Paciente],Tabela1[[#This Row],[Paciente]],Tabela1[Código_Terapia],Tabela1[[#This Row],[Código_Terapia]])</f>
        <v>4</v>
      </c>
      <c r="M1061" s="4">
        <f>Tabela1[[#This Row],[Sessões Autrizadas]]-Tabela1[[#This Row],[Solicitado]]</f>
        <v>-19</v>
      </c>
    </row>
    <row r="1062" spans="1:13" hidden="1" x14ac:dyDescent="0.3">
      <c r="A1062" s="4">
        <f>INDEX(Tabela2[Id],MATCH(Tabela1[[#This Row],[Carteirinha]],Tabela2[Cart],0))</f>
        <v>4039</v>
      </c>
      <c r="B1062" s="5" t="s">
        <v>376</v>
      </c>
      <c r="C1062" s="5" t="s">
        <v>377</v>
      </c>
      <c r="D1062" s="5">
        <v>56005909</v>
      </c>
      <c r="E1062" s="6">
        <v>45544</v>
      </c>
      <c r="F1062" s="5">
        <v>943679111</v>
      </c>
      <c r="G1062" s="6">
        <v>47284</v>
      </c>
      <c r="H1062" s="5">
        <v>2250005111</v>
      </c>
      <c r="I1062" s="5">
        <v>60</v>
      </c>
      <c r="J1062" s="5">
        <v>19</v>
      </c>
      <c r="K10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062" s="4">
        <f>COUNTIFS(Tabela1[Paciente],Tabela1[[#This Row],[Paciente]],Tabela1[Código_Terapia],Tabela1[[#This Row],[Código_Terapia]])</f>
        <v>4</v>
      </c>
      <c r="M1062" s="4">
        <f>Tabela1[[#This Row],[Sessões Autrizadas]]-Tabela1[[#This Row],[Solicitado]]</f>
        <v>-41</v>
      </c>
    </row>
    <row r="1063" spans="1:13" hidden="1" x14ac:dyDescent="0.3">
      <c r="A1063" s="4">
        <f>INDEX(Tabela2[Id],MATCH(Tabela1[[#This Row],[Carteirinha]],Tabela2[Cart],0))</f>
        <v>4039</v>
      </c>
      <c r="B1063" s="5" t="s">
        <v>376</v>
      </c>
      <c r="C1063" s="5" t="s">
        <v>377</v>
      </c>
      <c r="D1063" s="5">
        <v>55854331</v>
      </c>
      <c r="E1063" s="6">
        <v>45535</v>
      </c>
      <c r="F1063" s="5">
        <v>943539575</v>
      </c>
      <c r="G1063" s="6">
        <v>45955</v>
      </c>
      <c r="H1063" s="5">
        <v>2250005189</v>
      </c>
      <c r="I1063" s="5">
        <v>30</v>
      </c>
      <c r="J1063" s="5">
        <v>24</v>
      </c>
      <c r="K10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063" s="4">
        <f>COUNTIFS(Tabela1[Paciente],Tabela1[[#This Row],[Paciente]],Tabela1[Código_Terapia],Tabela1[[#This Row],[Código_Terapia]])</f>
        <v>2</v>
      </c>
      <c r="M1063" s="4">
        <f>Tabela1[[#This Row],[Sessões Autrizadas]]-Tabela1[[#This Row],[Solicitado]]</f>
        <v>-6</v>
      </c>
    </row>
    <row r="1064" spans="1:13" hidden="1" x14ac:dyDescent="0.3">
      <c r="A1064" s="4">
        <f>INDEX(Tabela2[Id],MATCH(Tabela1[[#This Row],[Carteirinha]],Tabela2[Cart],0))</f>
        <v>4039</v>
      </c>
      <c r="B1064" s="5" t="s">
        <v>376</v>
      </c>
      <c r="C1064" s="5" t="s">
        <v>377</v>
      </c>
      <c r="D1064" s="5">
        <v>55854330</v>
      </c>
      <c r="E1064" s="6">
        <v>45535</v>
      </c>
      <c r="F1064" s="5">
        <v>943539574</v>
      </c>
      <c r="G1064" s="6">
        <v>46795</v>
      </c>
      <c r="H1064" s="5">
        <v>2250005111</v>
      </c>
      <c r="I1064" s="5">
        <v>60</v>
      </c>
      <c r="J1064" s="5">
        <v>32</v>
      </c>
      <c r="K10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064" s="4">
        <f>COUNTIFS(Tabela1[Paciente],Tabela1[[#This Row],[Paciente]],Tabela1[Código_Terapia],Tabela1[[#This Row],[Código_Terapia]])</f>
        <v>4</v>
      </c>
      <c r="M1064" s="4">
        <f>Tabela1[[#This Row],[Sessões Autrizadas]]-Tabela1[[#This Row],[Solicitado]]</f>
        <v>-28</v>
      </c>
    </row>
    <row r="1065" spans="1:13" hidden="1" x14ac:dyDescent="0.3">
      <c r="A1065" s="4">
        <f>INDEX(Tabela2[Id],MATCH(Tabela1[[#This Row],[Carteirinha]],Tabela2[Cart],0))</f>
        <v>4019</v>
      </c>
      <c r="B1065" s="5" t="s">
        <v>744</v>
      </c>
      <c r="C1065" s="5" t="s">
        <v>745</v>
      </c>
      <c r="D1065" s="5">
        <v>58971051</v>
      </c>
      <c r="E1065" s="6">
        <v>45664</v>
      </c>
      <c r="F1065" s="5">
        <v>946411948</v>
      </c>
      <c r="G1065" s="6">
        <v>46984</v>
      </c>
      <c r="H1065" s="5">
        <v>2250005278</v>
      </c>
      <c r="I1065" s="5">
        <v>32</v>
      </c>
      <c r="J1065" s="5">
        <v>11</v>
      </c>
      <c r="K10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65" s="4">
        <f>COUNTIFS(Tabela1[Paciente],Tabela1[[#This Row],[Paciente]],Tabela1[Código_Terapia],Tabela1[[#This Row],[Código_Terapia]])</f>
        <v>2</v>
      </c>
      <c r="M1065" s="4">
        <f>Tabela1[[#This Row],[Sessões Autrizadas]]-Tabela1[[#This Row],[Solicitado]]</f>
        <v>-21</v>
      </c>
    </row>
    <row r="1066" spans="1:13" hidden="1" x14ac:dyDescent="0.3">
      <c r="A1066" s="4">
        <f>INDEX(Tabela2[Id],MATCH(Tabela1[[#This Row],[Carteirinha]],Tabela2[Cart],0))</f>
        <v>4019</v>
      </c>
      <c r="B1066" s="5" t="s">
        <v>744</v>
      </c>
      <c r="C1066" s="5" t="s">
        <v>745</v>
      </c>
      <c r="D1066" s="5">
        <v>56560892</v>
      </c>
      <c r="E1066" s="6">
        <v>45561</v>
      </c>
      <c r="F1066" s="5">
        <v>944191435</v>
      </c>
      <c r="G1066" s="6">
        <v>46941</v>
      </c>
      <c r="H1066" s="5">
        <v>2250005278</v>
      </c>
      <c r="I1066" s="5">
        <v>30</v>
      </c>
      <c r="J1066" s="5">
        <v>8</v>
      </c>
      <c r="K10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066" s="4">
        <f>COUNTIFS(Tabela1[Paciente],Tabela1[[#This Row],[Paciente]],Tabela1[Código_Terapia],Tabela1[[#This Row],[Código_Terapia]])</f>
        <v>2</v>
      </c>
      <c r="M1066" s="4">
        <f>Tabela1[[#This Row],[Sessões Autrizadas]]-Tabela1[[#This Row],[Solicitado]]</f>
        <v>-22</v>
      </c>
    </row>
    <row r="1067" spans="1:13" hidden="1" x14ac:dyDescent="0.3">
      <c r="A1067" s="4">
        <f>INDEX(Tabela2[Id],MATCH(Tabela1[[#This Row],[Carteirinha]],Tabela2[Cart],0))</f>
        <v>3557</v>
      </c>
      <c r="B1067" s="5" t="s">
        <v>1258</v>
      </c>
      <c r="C1067" s="5" t="s">
        <v>1259</v>
      </c>
      <c r="D1067" s="5">
        <v>59743554</v>
      </c>
      <c r="E1067" s="6">
        <v>45692</v>
      </c>
      <c r="F1067" s="5">
        <v>947127548</v>
      </c>
      <c r="G1067" s="6">
        <v>46172</v>
      </c>
      <c r="H1067" s="5">
        <v>2250005189</v>
      </c>
      <c r="I1067" s="5">
        <v>16</v>
      </c>
      <c r="J1067" s="5">
        <v>9</v>
      </c>
      <c r="K10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067" s="4">
        <f>COUNTIFS(Tabela1[Paciente],Tabela1[[#This Row],[Paciente]],Tabela1[Código_Terapia],Tabela1[[#This Row],[Código_Terapia]])</f>
        <v>2</v>
      </c>
      <c r="M1067" s="4">
        <f>Tabela1[[#This Row],[Sessões Autrizadas]]-Tabela1[[#This Row],[Solicitado]]</f>
        <v>-7</v>
      </c>
    </row>
    <row r="1068" spans="1:13" hidden="1" x14ac:dyDescent="0.3">
      <c r="A1068" s="4">
        <f>INDEX(Tabela2[Id],MATCH(Tabela1[[#This Row],[Carteirinha]],Tabela2[Cart],0))</f>
        <v>3557</v>
      </c>
      <c r="B1068" s="5" t="s">
        <v>1258</v>
      </c>
      <c r="C1068" s="5" t="s">
        <v>1259</v>
      </c>
      <c r="D1068" s="5">
        <v>56193262</v>
      </c>
      <c r="E1068" s="6">
        <v>45547</v>
      </c>
      <c r="F1068" s="5">
        <v>943851586</v>
      </c>
      <c r="G1068" s="6">
        <v>47167</v>
      </c>
      <c r="H1068" s="5">
        <v>2250005189</v>
      </c>
      <c r="I1068" s="5">
        <v>30</v>
      </c>
      <c r="J1068" s="5">
        <v>3</v>
      </c>
      <c r="K10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068" s="4">
        <f>COUNTIFS(Tabela1[Paciente],Tabela1[[#This Row],[Paciente]],Tabela1[Código_Terapia],Tabela1[[#This Row],[Código_Terapia]])</f>
        <v>2</v>
      </c>
      <c r="M1068" s="4">
        <f>Tabela1[[#This Row],[Sessões Autrizadas]]-Tabela1[[#This Row],[Solicitado]]</f>
        <v>-27</v>
      </c>
    </row>
    <row r="1069" spans="1:13" hidden="1" x14ac:dyDescent="0.3">
      <c r="A1069" s="4">
        <f>INDEX(Tabela2[Id],MATCH(Tabela1[[#This Row],[Carteirinha]],Tabela2[Cart],0))</f>
        <v>2991</v>
      </c>
      <c r="B1069" s="5" t="s">
        <v>1217</v>
      </c>
      <c r="C1069" s="5" t="s">
        <v>1218</v>
      </c>
      <c r="D1069" s="5">
        <v>60104703</v>
      </c>
      <c r="E1069" s="6">
        <v>45705</v>
      </c>
      <c r="F1069" s="5">
        <v>947462727</v>
      </c>
      <c r="G1069" s="6">
        <v>46125</v>
      </c>
      <c r="H1069" s="5">
        <v>2250005103</v>
      </c>
      <c r="I1069" s="5">
        <v>16</v>
      </c>
      <c r="J1069" s="5">
        <v>10</v>
      </c>
      <c r="K10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069" s="4">
        <f>COUNTIFS(Tabela1[Paciente],Tabela1[[#This Row],[Paciente]],Tabela1[Código_Terapia],Tabela1[[#This Row],[Código_Terapia]])</f>
        <v>2</v>
      </c>
      <c r="M1069" s="4">
        <f>Tabela1[[#This Row],[Sessões Autrizadas]]-Tabela1[[#This Row],[Solicitado]]</f>
        <v>-6</v>
      </c>
    </row>
    <row r="1070" spans="1:13" hidden="1" x14ac:dyDescent="0.3">
      <c r="A1070" s="4">
        <f>INDEX(Tabela2[Id],MATCH(Tabela1[[#This Row],[Carteirinha]],Tabela2[Cart],0))</f>
        <v>2991</v>
      </c>
      <c r="B1070" s="5" t="s">
        <v>1217</v>
      </c>
      <c r="C1070" s="5" t="s">
        <v>1218</v>
      </c>
      <c r="D1070" s="5">
        <v>60104702</v>
      </c>
      <c r="E1070" s="6">
        <v>45705</v>
      </c>
      <c r="F1070" s="5">
        <v>947462726</v>
      </c>
      <c r="G1070" s="6">
        <v>46425</v>
      </c>
      <c r="H1070" s="5">
        <v>2250005278</v>
      </c>
      <c r="I1070" s="5">
        <v>32</v>
      </c>
      <c r="J1070" s="5">
        <v>21</v>
      </c>
      <c r="K10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70" s="4">
        <f>COUNTIFS(Tabela1[Paciente],Tabela1[[#This Row],[Paciente]],Tabela1[Código_Terapia],Tabela1[[#This Row],[Código_Terapia]])</f>
        <v>2</v>
      </c>
      <c r="M1070" s="4">
        <f>Tabela1[[#This Row],[Sessões Autrizadas]]-Tabela1[[#This Row],[Solicitado]]</f>
        <v>-11</v>
      </c>
    </row>
    <row r="1071" spans="1:13" hidden="1" x14ac:dyDescent="0.3">
      <c r="A1071" s="4">
        <f>INDEX(Tabela2[Id],MATCH(Tabela1[[#This Row],[Carteirinha]],Tabela2[Cart],0))</f>
        <v>2991</v>
      </c>
      <c r="B1071" s="5" t="s">
        <v>1217</v>
      </c>
      <c r="C1071" s="5" t="s">
        <v>1218</v>
      </c>
      <c r="D1071" s="5">
        <v>60104701</v>
      </c>
      <c r="E1071" s="6">
        <v>45705</v>
      </c>
      <c r="F1071" s="5">
        <v>947462725</v>
      </c>
      <c r="G1071" s="6">
        <v>45825</v>
      </c>
      <c r="H1071" s="5">
        <v>50000012</v>
      </c>
      <c r="I1071" s="5">
        <v>16</v>
      </c>
      <c r="J1071" s="5">
        <v>15</v>
      </c>
      <c r="K10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071" s="4">
        <f>COUNTIFS(Tabela1[Paciente],Tabela1[[#This Row],[Paciente]],Tabela1[Código_Terapia],Tabela1[[#This Row],[Código_Terapia]])</f>
        <v>1</v>
      </c>
      <c r="M1071" s="4">
        <f>Tabela1[[#This Row],[Sessões Autrizadas]]-Tabela1[[#This Row],[Solicitado]]</f>
        <v>-1</v>
      </c>
    </row>
    <row r="1072" spans="1:13" hidden="1" x14ac:dyDescent="0.3">
      <c r="A1072" s="4">
        <f>INDEX(Tabela2[Id],MATCH(Tabela1[[#This Row],[Carteirinha]],Tabela2[Cart],0))</f>
        <v>2991</v>
      </c>
      <c r="B1072" s="5" t="s">
        <v>1217</v>
      </c>
      <c r="C1072" s="5" t="s">
        <v>1218</v>
      </c>
      <c r="D1072" s="5">
        <v>57317192</v>
      </c>
      <c r="E1072" s="6">
        <v>45590</v>
      </c>
      <c r="F1072" s="5">
        <v>944891520</v>
      </c>
      <c r="G1072" s="6">
        <v>46010</v>
      </c>
      <c r="H1072" s="5">
        <v>2250005189</v>
      </c>
      <c r="I1072" s="5">
        <v>16</v>
      </c>
      <c r="J1072" s="5">
        <v>10</v>
      </c>
      <c r="K10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072" s="4">
        <f>COUNTIFS(Tabela1[Paciente],Tabela1[[#This Row],[Paciente]],Tabela1[Código_Terapia],Tabela1[[#This Row],[Código_Terapia]])</f>
        <v>1</v>
      </c>
      <c r="M1072" s="4">
        <f>Tabela1[[#This Row],[Sessões Autrizadas]]-Tabela1[[#This Row],[Solicitado]]</f>
        <v>-6</v>
      </c>
    </row>
    <row r="1073" spans="1:13" hidden="1" x14ac:dyDescent="0.3">
      <c r="A1073" s="4">
        <f>INDEX(Tabela2[Id],MATCH(Tabela1[[#This Row],[Carteirinha]],Tabela2[Cart],0))</f>
        <v>2991</v>
      </c>
      <c r="B1073" s="5" t="s">
        <v>1217</v>
      </c>
      <c r="C1073" s="5" t="s">
        <v>1218</v>
      </c>
      <c r="D1073" s="5">
        <v>57317191</v>
      </c>
      <c r="E1073" s="6">
        <v>45590</v>
      </c>
      <c r="F1073" s="5">
        <v>944891519</v>
      </c>
      <c r="G1073" s="6">
        <v>46730</v>
      </c>
      <c r="H1073" s="5">
        <v>2250005103</v>
      </c>
      <c r="I1073" s="5">
        <v>32</v>
      </c>
      <c r="J1073" s="5">
        <v>10</v>
      </c>
      <c r="K10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73" s="4">
        <f>COUNTIFS(Tabela1[Paciente],Tabela1[[#This Row],[Paciente]],Tabela1[Código_Terapia],Tabela1[[#This Row],[Código_Terapia]])</f>
        <v>2</v>
      </c>
      <c r="M1073" s="4">
        <f>Tabela1[[#This Row],[Sessões Autrizadas]]-Tabela1[[#This Row],[Solicitado]]</f>
        <v>-22</v>
      </c>
    </row>
    <row r="1074" spans="1:13" hidden="1" x14ac:dyDescent="0.3">
      <c r="A1074" s="4">
        <f>INDEX(Tabela2[Id],MATCH(Tabela1[[#This Row],[Carteirinha]],Tabela2[Cart],0))</f>
        <v>2991</v>
      </c>
      <c r="B1074" s="5" t="s">
        <v>1217</v>
      </c>
      <c r="C1074" s="5" t="s">
        <v>1218</v>
      </c>
      <c r="D1074" s="5">
        <v>57317190</v>
      </c>
      <c r="E1074" s="6">
        <v>45590</v>
      </c>
      <c r="F1074" s="5">
        <v>944891518</v>
      </c>
      <c r="G1074" s="6">
        <v>46430</v>
      </c>
      <c r="H1074" s="5">
        <v>2250005278</v>
      </c>
      <c r="I1074" s="5">
        <v>16</v>
      </c>
      <c r="J1074" s="5">
        <v>3</v>
      </c>
      <c r="K10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074" s="4">
        <f>COUNTIFS(Tabela1[Paciente],Tabela1[[#This Row],[Paciente]],Tabela1[Código_Terapia],Tabela1[[#This Row],[Código_Terapia]])</f>
        <v>2</v>
      </c>
      <c r="M1074" s="4">
        <f>Tabela1[[#This Row],[Sessões Autrizadas]]-Tabela1[[#This Row],[Solicitado]]</f>
        <v>-13</v>
      </c>
    </row>
    <row r="1075" spans="1:13" hidden="1" x14ac:dyDescent="0.3">
      <c r="A1075" s="4">
        <f>INDEX(Tabela2[Id],MATCH(Tabela1[[#This Row],[Carteirinha]],Tabela2[Cart],0))</f>
        <v>4012</v>
      </c>
      <c r="B1075" s="5" t="s">
        <v>1297</v>
      </c>
      <c r="C1075" s="5" t="s">
        <v>1296</v>
      </c>
      <c r="D1075" s="5">
        <v>56960953</v>
      </c>
      <c r="E1075" s="6">
        <v>45575</v>
      </c>
      <c r="F1075" s="5">
        <v>944561616</v>
      </c>
      <c r="G1075" s="6">
        <v>46955</v>
      </c>
      <c r="H1075" s="5">
        <v>2250005189</v>
      </c>
      <c r="I1075" s="5">
        <v>60</v>
      </c>
      <c r="J1075" s="5">
        <v>37</v>
      </c>
      <c r="K10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075" s="4">
        <f>COUNTIFS(Tabela1[Paciente],Tabela1[[#This Row],[Paciente]],Tabela1[Código_Terapia],Tabela1[[#This Row],[Código_Terapia]])</f>
        <v>1</v>
      </c>
      <c r="M1075" s="4">
        <f>Tabela1[[#This Row],[Sessões Autrizadas]]-Tabela1[[#This Row],[Solicitado]]</f>
        <v>-23</v>
      </c>
    </row>
    <row r="1076" spans="1:13" hidden="1" x14ac:dyDescent="0.3">
      <c r="A1076" s="4">
        <f>INDEX(Tabela2[Id],MATCH(Tabela1[[#This Row],[Carteirinha]],Tabela2[Cart],0))</f>
        <v>4012</v>
      </c>
      <c r="B1076" s="5" t="s">
        <v>1297</v>
      </c>
      <c r="C1076" s="5" t="s">
        <v>1296</v>
      </c>
      <c r="D1076" s="5">
        <v>56960952</v>
      </c>
      <c r="E1076" s="6">
        <v>45575</v>
      </c>
      <c r="F1076" s="5">
        <v>944561614</v>
      </c>
      <c r="G1076" s="6">
        <v>47615</v>
      </c>
      <c r="H1076" s="5">
        <v>2250005103</v>
      </c>
      <c r="I1076" s="5">
        <v>60</v>
      </c>
      <c r="J1076" s="5">
        <v>16</v>
      </c>
      <c r="K10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076" s="4">
        <f>COUNTIFS(Tabela1[Paciente],Tabela1[[#This Row],[Paciente]],Tabela1[Código_Terapia],Tabela1[[#This Row],[Código_Terapia]])</f>
        <v>1</v>
      </c>
      <c r="M1076" s="4">
        <f>Tabela1[[#This Row],[Sessões Autrizadas]]-Tabela1[[#This Row],[Solicitado]]</f>
        <v>-44</v>
      </c>
    </row>
    <row r="1077" spans="1:13" hidden="1" x14ac:dyDescent="0.3">
      <c r="A1077" s="4">
        <f>INDEX(Tabela2[Id],MATCH(Tabela1[[#This Row],[Carteirinha]],Tabela2[Cart],0))</f>
        <v>4012</v>
      </c>
      <c r="B1077" s="5" t="s">
        <v>1297</v>
      </c>
      <c r="C1077" s="5" t="s">
        <v>1296</v>
      </c>
      <c r="D1077" s="5">
        <v>56960951</v>
      </c>
      <c r="E1077" s="6">
        <v>45575</v>
      </c>
      <c r="F1077" s="5">
        <v>944561613</v>
      </c>
      <c r="G1077" s="6">
        <v>46715</v>
      </c>
      <c r="H1077" s="5">
        <v>50000012</v>
      </c>
      <c r="I1077" s="5">
        <v>60</v>
      </c>
      <c r="J1077" s="5">
        <v>42</v>
      </c>
      <c r="K10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077" s="4">
        <f>COUNTIFS(Tabela1[Paciente],Tabela1[[#This Row],[Paciente]],Tabela1[Código_Terapia],Tabela1[[#This Row],[Código_Terapia]])</f>
        <v>1</v>
      </c>
      <c r="M1077" s="4">
        <f>Tabela1[[#This Row],[Sessões Autrizadas]]-Tabela1[[#This Row],[Solicitado]]</f>
        <v>-18</v>
      </c>
    </row>
    <row r="1078" spans="1:13" hidden="1" x14ac:dyDescent="0.3">
      <c r="A1078" s="4">
        <f>INDEX(Tabela2[Id],MATCH(Tabela1[[#This Row],[Carteirinha]],Tabela2[Cart],0))</f>
        <v>4012</v>
      </c>
      <c r="B1078" s="5" t="s">
        <v>1297</v>
      </c>
      <c r="C1078" s="5" t="s">
        <v>1296</v>
      </c>
      <c r="D1078" s="5">
        <v>56960950</v>
      </c>
      <c r="E1078" s="6">
        <v>45575</v>
      </c>
      <c r="F1078" s="5">
        <v>944561611</v>
      </c>
      <c r="G1078" s="6">
        <v>46775</v>
      </c>
      <c r="H1078" s="5">
        <v>50001213</v>
      </c>
      <c r="I1078" s="5">
        <v>60</v>
      </c>
      <c r="J1078" s="5">
        <v>41</v>
      </c>
      <c r="K10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078" s="4">
        <f>COUNTIFS(Tabela1[Paciente],Tabela1[[#This Row],[Paciente]],Tabela1[Código_Terapia],Tabela1[[#This Row],[Código_Terapia]])</f>
        <v>1</v>
      </c>
      <c r="M1078" s="4">
        <f>Tabela1[[#This Row],[Sessões Autrizadas]]-Tabela1[[#This Row],[Solicitado]]</f>
        <v>-19</v>
      </c>
    </row>
    <row r="1079" spans="1:13" hidden="1" x14ac:dyDescent="0.3">
      <c r="A1079" s="4">
        <f>INDEX(Tabela2[Id],MATCH(Tabela1[[#This Row],[Carteirinha]],Tabela2[Cart],0))</f>
        <v>4083</v>
      </c>
      <c r="B1079" s="5" t="s">
        <v>631</v>
      </c>
      <c r="C1079" s="5" t="s">
        <v>632</v>
      </c>
      <c r="D1079" s="5">
        <v>57826991</v>
      </c>
      <c r="E1079" s="6">
        <v>45610</v>
      </c>
      <c r="F1079" s="5">
        <v>945359272</v>
      </c>
      <c r="G1079" s="6">
        <v>46510</v>
      </c>
      <c r="H1079" s="5">
        <v>2250005189</v>
      </c>
      <c r="I1079" s="5">
        <v>48</v>
      </c>
      <c r="J1079" s="5">
        <v>26</v>
      </c>
      <c r="K10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79" s="4">
        <f>COUNTIFS(Tabela1[Paciente],Tabela1[[#This Row],[Paciente]],Tabela1[Código_Terapia],Tabela1[[#This Row],[Código_Terapia]])</f>
        <v>1</v>
      </c>
      <c r="M1079" s="4">
        <f>Tabela1[[#This Row],[Sessões Autrizadas]]-Tabela1[[#This Row],[Solicitado]]</f>
        <v>-22</v>
      </c>
    </row>
    <row r="1080" spans="1:13" hidden="1" x14ac:dyDescent="0.3">
      <c r="A1080" s="4">
        <f>INDEX(Tabela2[Id],MATCH(Tabela1[[#This Row],[Carteirinha]],Tabela2[Cart],0))</f>
        <v>4083</v>
      </c>
      <c r="B1080" s="5" t="s">
        <v>631</v>
      </c>
      <c r="C1080" s="5" t="s">
        <v>632</v>
      </c>
      <c r="D1080" s="5">
        <v>57826990</v>
      </c>
      <c r="E1080" s="6">
        <v>45610</v>
      </c>
      <c r="F1080" s="5">
        <v>945359271</v>
      </c>
      <c r="G1080" s="6">
        <v>46690</v>
      </c>
      <c r="H1080" s="5">
        <v>2250005103</v>
      </c>
      <c r="I1080" s="5">
        <v>48</v>
      </c>
      <c r="J1080" s="5">
        <v>21</v>
      </c>
      <c r="K10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80" s="4">
        <f>COUNTIFS(Tabela1[Paciente],Tabela1[[#This Row],[Paciente]],Tabela1[Código_Terapia],Tabela1[[#This Row],[Código_Terapia]])</f>
        <v>1</v>
      </c>
      <c r="M1080" s="4">
        <f>Tabela1[[#This Row],[Sessões Autrizadas]]-Tabela1[[#This Row],[Solicitado]]</f>
        <v>-27</v>
      </c>
    </row>
    <row r="1081" spans="1:13" hidden="1" x14ac:dyDescent="0.3">
      <c r="A1081" s="4">
        <f>INDEX(Tabela2[Id],MATCH(Tabela1[[#This Row],[Carteirinha]],Tabela2[Cart],0))</f>
        <v>4083</v>
      </c>
      <c r="B1081" s="5" t="s">
        <v>631</v>
      </c>
      <c r="C1081" s="5" t="s">
        <v>632</v>
      </c>
      <c r="D1081" s="5">
        <v>57826989</v>
      </c>
      <c r="E1081" s="6">
        <v>45610</v>
      </c>
      <c r="F1081" s="5">
        <v>945359270</v>
      </c>
      <c r="G1081" s="6">
        <v>46450</v>
      </c>
      <c r="H1081" s="5">
        <v>2250005170</v>
      </c>
      <c r="I1081" s="5">
        <v>48</v>
      </c>
      <c r="J1081" s="5">
        <v>35</v>
      </c>
      <c r="K10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81" s="4">
        <f>COUNTIFS(Tabela1[Paciente],Tabela1[[#This Row],[Paciente]],Tabela1[Código_Terapia],Tabela1[[#This Row],[Código_Terapia]])</f>
        <v>1</v>
      </c>
      <c r="M1081" s="4">
        <f>Tabela1[[#This Row],[Sessões Autrizadas]]-Tabela1[[#This Row],[Solicitado]]</f>
        <v>-13</v>
      </c>
    </row>
    <row r="1082" spans="1:13" hidden="1" x14ac:dyDescent="0.3">
      <c r="A1082" s="4">
        <f>INDEX(Tabela2[Id],MATCH(Tabela1[[#This Row],[Carteirinha]],Tabela2[Cart],0))</f>
        <v>2823</v>
      </c>
      <c r="B1082" s="5" t="s">
        <v>1041</v>
      </c>
      <c r="C1082" s="5" t="s">
        <v>1042</v>
      </c>
      <c r="D1082" s="5">
        <v>60125817</v>
      </c>
      <c r="E1082" s="6">
        <v>45705</v>
      </c>
      <c r="F1082" s="5">
        <v>947482229</v>
      </c>
      <c r="G1082" s="6">
        <v>46185</v>
      </c>
      <c r="H1082" s="5">
        <v>2250005189</v>
      </c>
      <c r="I1082" s="5">
        <v>80</v>
      </c>
      <c r="J1082" s="5">
        <v>71</v>
      </c>
      <c r="K10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082" s="4">
        <f>COUNTIFS(Tabela1[Paciente],Tabela1[[#This Row],[Paciente]],Tabela1[Código_Terapia],Tabela1[[#This Row],[Código_Terapia]])</f>
        <v>2</v>
      </c>
      <c r="M1082" s="4">
        <f>Tabela1[[#This Row],[Sessões Autrizadas]]-Tabela1[[#This Row],[Solicitado]]</f>
        <v>-9</v>
      </c>
    </row>
    <row r="1083" spans="1:13" hidden="1" x14ac:dyDescent="0.3">
      <c r="A1083" s="4">
        <f>INDEX(Tabela2[Id],MATCH(Tabela1[[#This Row],[Carteirinha]],Tabela2[Cart],0))</f>
        <v>2823</v>
      </c>
      <c r="B1083" s="5" t="s">
        <v>1041</v>
      </c>
      <c r="C1083" s="5" t="s">
        <v>1042</v>
      </c>
      <c r="D1083" s="5">
        <v>60125816</v>
      </c>
      <c r="E1083" s="6">
        <v>45705</v>
      </c>
      <c r="F1083" s="5">
        <v>947482228</v>
      </c>
      <c r="G1083" s="6">
        <v>46305</v>
      </c>
      <c r="H1083" s="5">
        <v>2250005103</v>
      </c>
      <c r="I1083" s="5">
        <v>160</v>
      </c>
      <c r="J1083" s="5">
        <v>139</v>
      </c>
      <c r="K10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083" s="4">
        <f>COUNTIFS(Tabela1[Paciente],Tabela1[[#This Row],[Paciente]],Tabela1[Código_Terapia],Tabela1[[#This Row],[Código_Terapia]])</f>
        <v>3</v>
      </c>
      <c r="M1083" s="4">
        <f>Tabela1[[#This Row],[Sessões Autrizadas]]-Tabela1[[#This Row],[Solicitado]]</f>
        <v>-21</v>
      </c>
    </row>
    <row r="1084" spans="1:13" hidden="1" x14ac:dyDescent="0.3">
      <c r="A1084" s="4">
        <f>INDEX(Tabela2[Id],MATCH(Tabela1[[#This Row],[Carteirinha]],Tabela2[Cart],0))</f>
        <v>2823</v>
      </c>
      <c r="B1084" s="5" t="s">
        <v>1041</v>
      </c>
      <c r="C1084" s="5" t="s">
        <v>1042</v>
      </c>
      <c r="D1084" s="5">
        <v>60125815</v>
      </c>
      <c r="E1084" s="6">
        <v>45705</v>
      </c>
      <c r="F1084" s="5">
        <v>947482227</v>
      </c>
      <c r="G1084" s="6">
        <v>46125</v>
      </c>
      <c r="H1084" s="5">
        <v>2250005278</v>
      </c>
      <c r="I1084" s="5">
        <v>32</v>
      </c>
      <c r="J1084" s="5">
        <v>27</v>
      </c>
      <c r="K10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84" s="4">
        <f>COUNTIFS(Tabela1[Paciente],Tabela1[[#This Row],[Paciente]],Tabela1[Código_Terapia],Tabela1[[#This Row],[Código_Terapia]])</f>
        <v>3</v>
      </c>
      <c r="M1084" s="4">
        <f>Tabela1[[#This Row],[Sessões Autrizadas]]-Tabela1[[#This Row],[Solicitado]]</f>
        <v>-5</v>
      </c>
    </row>
    <row r="1085" spans="1:13" hidden="1" x14ac:dyDescent="0.3">
      <c r="A1085" s="4">
        <f>INDEX(Tabela2[Id],MATCH(Tabela1[[#This Row],[Carteirinha]],Tabela2[Cart],0))</f>
        <v>2823</v>
      </c>
      <c r="B1085" s="5" t="s">
        <v>1041</v>
      </c>
      <c r="C1085" s="5" t="s">
        <v>1042</v>
      </c>
      <c r="D1085" s="5">
        <v>60125814</v>
      </c>
      <c r="E1085" s="6">
        <v>45705</v>
      </c>
      <c r="F1085" s="5">
        <v>947482226</v>
      </c>
      <c r="G1085" s="6">
        <v>45765</v>
      </c>
      <c r="H1085" s="5">
        <v>50001213</v>
      </c>
      <c r="I1085" s="5">
        <v>32</v>
      </c>
      <c r="J1085" s="5">
        <v>32</v>
      </c>
      <c r="K10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85" s="4">
        <f>COUNTIFS(Tabela1[Paciente],Tabela1[[#This Row],[Paciente]],Tabela1[Código_Terapia],Tabela1[[#This Row],[Código_Terapia]])</f>
        <v>1</v>
      </c>
      <c r="M1085" s="4">
        <f>Tabela1[[#This Row],[Sessões Autrizadas]]-Tabela1[[#This Row],[Solicitado]]</f>
        <v>0</v>
      </c>
    </row>
    <row r="1086" spans="1:13" hidden="1" x14ac:dyDescent="0.3">
      <c r="A1086" s="4">
        <f>INDEX(Tabela2[Id],MATCH(Tabela1[[#This Row],[Carteirinha]],Tabela2[Cart],0))</f>
        <v>2823</v>
      </c>
      <c r="B1086" s="5" t="s">
        <v>1041</v>
      </c>
      <c r="C1086" s="5" t="s">
        <v>1042</v>
      </c>
      <c r="D1086" s="5">
        <v>60125813</v>
      </c>
      <c r="E1086" s="6">
        <v>45705</v>
      </c>
      <c r="F1086" s="5">
        <v>947482225</v>
      </c>
      <c r="G1086" s="6">
        <v>46365</v>
      </c>
      <c r="H1086" s="5">
        <v>50000012</v>
      </c>
      <c r="I1086" s="5">
        <v>32</v>
      </c>
      <c r="J1086" s="5">
        <v>22</v>
      </c>
      <c r="K10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86" s="4">
        <f>COUNTIFS(Tabela1[Paciente],Tabela1[[#This Row],[Paciente]],Tabela1[Código_Terapia],Tabela1[[#This Row],[Código_Terapia]])</f>
        <v>3</v>
      </c>
      <c r="M1086" s="4">
        <f>Tabela1[[#This Row],[Sessões Autrizadas]]-Tabela1[[#This Row],[Solicitado]]</f>
        <v>-10</v>
      </c>
    </row>
    <row r="1087" spans="1:13" hidden="1" x14ac:dyDescent="0.3">
      <c r="A1087" s="4">
        <f>INDEX(Tabela2[Id],MATCH(Tabela1[[#This Row],[Carteirinha]],Tabela2[Cart],0))</f>
        <v>2823</v>
      </c>
      <c r="B1087" s="5" t="s">
        <v>1041</v>
      </c>
      <c r="C1087" s="5" t="s">
        <v>1042</v>
      </c>
      <c r="D1087" s="5">
        <v>60125810</v>
      </c>
      <c r="E1087" s="6">
        <v>45705</v>
      </c>
      <c r="F1087" s="5">
        <v>947482224</v>
      </c>
      <c r="G1087" s="6">
        <v>46245</v>
      </c>
      <c r="H1087" s="5">
        <v>2250005170</v>
      </c>
      <c r="I1087" s="5">
        <v>64</v>
      </c>
      <c r="J1087" s="5">
        <v>56</v>
      </c>
      <c r="K10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087" s="4">
        <f>COUNTIFS(Tabela1[Paciente],Tabela1[[#This Row],[Paciente]],Tabela1[Código_Terapia],Tabela1[[#This Row],[Código_Terapia]])</f>
        <v>1</v>
      </c>
      <c r="M1087" s="4">
        <f>Tabela1[[#This Row],[Sessões Autrizadas]]-Tabela1[[#This Row],[Solicitado]]</f>
        <v>-8</v>
      </c>
    </row>
    <row r="1088" spans="1:13" hidden="1" x14ac:dyDescent="0.3">
      <c r="A1088" s="4">
        <f>INDEX(Tabela2[Id],MATCH(Tabela1[[#This Row],[Carteirinha]],Tabela2[Cart],0))</f>
        <v>2823</v>
      </c>
      <c r="B1088" s="5" t="s">
        <v>1041</v>
      </c>
      <c r="C1088" s="5" t="s">
        <v>1042</v>
      </c>
      <c r="D1088" s="5">
        <v>58846915</v>
      </c>
      <c r="E1088" s="6">
        <v>45664</v>
      </c>
      <c r="F1088" s="5">
        <v>946298580</v>
      </c>
      <c r="G1088" s="6">
        <v>45964</v>
      </c>
      <c r="H1088" s="5">
        <v>2250005189</v>
      </c>
      <c r="I1088" s="5">
        <v>80</v>
      </c>
      <c r="J1088" s="5">
        <v>40</v>
      </c>
      <c r="K10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088" s="4">
        <f>COUNTIFS(Tabela1[Paciente],Tabela1[[#This Row],[Paciente]],Tabela1[Código_Terapia],Tabela1[[#This Row],[Código_Terapia]])</f>
        <v>2</v>
      </c>
      <c r="M1088" s="4">
        <f>Tabela1[[#This Row],[Sessões Autrizadas]]-Tabela1[[#This Row],[Solicitado]]</f>
        <v>-40</v>
      </c>
    </row>
    <row r="1089" spans="1:13" hidden="1" x14ac:dyDescent="0.3">
      <c r="A1089" s="4">
        <f>INDEX(Tabela2[Id],MATCH(Tabela1[[#This Row],[Carteirinha]],Tabela2[Cart],0))</f>
        <v>2823</v>
      </c>
      <c r="B1089" s="5" t="s">
        <v>1041</v>
      </c>
      <c r="C1089" s="5" t="s">
        <v>1042</v>
      </c>
      <c r="D1089" s="5">
        <v>58846914</v>
      </c>
      <c r="E1089" s="6">
        <v>45664</v>
      </c>
      <c r="F1089" s="5">
        <v>946298579</v>
      </c>
      <c r="G1089" s="6">
        <v>46024</v>
      </c>
      <c r="H1089" s="5">
        <v>2250005103</v>
      </c>
      <c r="I1089" s="5">
        <v>160</v>
      </c>
      <c r="J1089" s="5">
        <v>22</v>
      </c>
      <c r="K10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089" s="4">
        <f>COUNTIFS(Tabela1[Paciente],Tabela1[[#This Row],[Paciente]],Tabela1[Código_Terapia],Tabela1[[#This Row],[Código_Terapia]])</f>
        <v>3</v>
      </c>
      <c r="M1089" s="4">
        <f>Tabela1[[#This Row],[Sessões Autrizadas]]-Tabela1[[#This Row],[Solicitado]]</f>
        <v>-138</v>
      </c>
    </row>
    <row r="1090" spans="1:13" hidden="1" x14ac:dyDescent="0.3">
      <c r="A1090" s="4">
        <f>INDEX(Tabela2[Id],MATCH(Tabela1[[#This Row],[Carteirinha]],Tabela2[Cart],0))</f>
        <v>2823</v>
      </c>
      <c r="B1090" s="5" t="s">
        <v>1041</v>
      </c>
      <c r="C1090" s="5" t="s">
        <v>1042</v>
      </c>
      <c r="D1090" s="5">
        <v>58846913</v>
      </c>
      <c r="E1090" s="6">
        <v>45664</v>
      </c>
      <c r="F1090" s="5">
        <v>946298578</v>
      </c>
      <c r="G1090" s="6">
        <v>45964</v>
      </c>
      <c r="H1090" s="5">
        <v>2250005278</v>
      </c>
      <c r="I1090" s="5">
        <v>32</v>
      </c>
      <c r="J1090" s="5">
        <v>4</v>
      </c>
      <c r="K10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90" s="4">
        <f>COUNTIFS(Tabela1[Paciente],Tabela1[[#This Row],[Paciente]],Tabela1[Código_Terapia],Tabela1[[#This Row],[Código_Terapia]])</f>
        <v>3</v>
      </c>
      <c r="M1090" s="4">
        <f>Tabela1[[#This Row],[Sessões Autrizadas]]-Tabela1[[#This Row],[Solicitado]]</f>
        <v>-28</v>
      </c>
    </row>
    <row r="1091" spans="1:13" hidden="1" x14ac:dyDescent="0.3">
      <c r="A1091" s="4">
        <f>INDEX(Tabela2[Id],MATCH(Tabela1[[#This Row],[Carteirinha]],Tabela2[Cart],0))</f>
        <v>2823</v>
      </c>
      <c r="B1091" s="5" t="s">
        <v>1041</v>
      </c>
      <c r="C1091" s="5" t="s">
        <v>1042</v>
      </c>
      <c r="D1091" s="5">
        <v>58846911</v>
      </c>
      <c r="E1091" s="6">
        <v>45656</v>
      </c>
      <c r="F1091" s="5">
        <v>946298576</v>
      </c>
      <c r="G1091" s="6">
        <v>46076</v>
      </c>
      <c r="H1091" s="5">
        <v>50000012</v>
      </c>
      <c r="I1091" s="5">
        <v>32</v>
      </c>
      <c r="J1091" s="5">
        <v>25</v>
      </c>
      <c r="K10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91" s="4">
        <f>COUNTIFS(Tabela1[Paciente],Tabela1[[#This Row],[Paciente]],Tabela1[Código_Terapia],Tabela1[[#This Row],[Código_Terapia]])</f>
        <v>3</v>
      </c>
      <c r="M1091" s="4">
        <f>Tabela1[[#This Row],[Sessões Autrizadas]]-Tabela1[[#This Row],[Solicitado]]</f>
        <v>-7</v>
      </c>
    </row>
    <row r="1092" spans="1:13" hidden="1" x14ac:dyDescent="0.3">
      <c r="A1092" s="4">
        <f>INDEX(Tabela2[Id],MATCH(Tabela1[[#This Row],[Carteirinha]],Tabela2[Cart],0))</f>
        <v>2823</v>
      </c>
      <c r="B1092" s="5" t="s">
        <v>1041</v>
      </c>
      <c r="C1092" s="5" t="s">
        <v>1042</v>
      </c>
      <c r="D1092" s="5">
        <v>56414809</v>
      </c>
      <c r="E1092" s="6">
        <v>45555</v>
      </c>
      <c r="F1092" s="5">
        <v>944056723</v>
      </c>
      <c r="G1092" s="6">
        <v>46755</v>
      </c>
      <c r="H1092" s="5">
        <v>2250005103</v>
      </c>
      <c r="I1092" s="5">
        <v>150</v>
      </c>
      <c r="J1092" s="5">
        <v>123</v>
      </c>
      <c r="K10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9.375</v>
      </c>
      <c r="L1092" s="4">
        <f>COUNTIFS(Tabela1[Paciente],Tabela1[[#This Row],[Paciente]],Tabela1[Código_Terapia],Tabela1[[#This Row],[Código_Terapia]])</f>
        <v>3</v>
      </c>
      <c r="M1092" s="4">
        <f>Tabela1[[#This Row],[Sessões Autrizadas]]-Tabela1[[#This Row],[Solicitado]]</f>
        <v>-27</v>
      </c>
    </row>
    <row r="1093" spans="1:13" hidden="1" x14ac:dyDescent="0.3">
      <c r="A1093" s="4">
        <f>INDEX(Tabela2[Id],MATCH(Tabela1[[#This Row],[Carteirinha]],Tabela2[Cart],0))</f>
        <v>2823</v>
      </c>
      <c r="B1093" s="5" t="s">
        <v>1041</v>
      </c>
      <c r="C1093" s="5" t="s">
        <v>1042</v>
      </c>
      <c r="D1093" s="5">
        <v>56414808</v>
      </c>
      <c r="E1093" s="6">
        <v>45555</v>
      </c>
      <c r="F1093" s="5">
        <v>944056722</v>
      </c>
      <c r="G1093" s="6">
        <v>46395</v>
      </c>
      <c r="H1093" s="5">
        <v>2250005278</v>
      </c>
      <c r="I1093" s="5">
        <v>30</v>
      </c>
      <c r="J1093" s="5">
        <v>17</v>
      </c>
      <c r="K10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093" s="4">
        <f>COUNTIFS(Tabela1[Paciente],Tabela1[[#This Row],[Paciente]],Tabela1[Código_Terapia],Tabela1[[#This Row],[Código_Terapia]])</f>
        <v>3</v>
      </c>
      <c r="M1093" s="4">
        <f>Tabela1[[#This Row],[Sessões Autrizadas]]-Tabela1[[#This Row],[Solicitado]]</f>
        <v>-13</v>
      </c>
    </row>
    <row r="1094" spans="1:13" hidden="1" x14ac:dyDescent="0.3">
      <c r="A1094" s="4">
        <f>INDEX(Tabela2[Id],MATCH(Tabela1[[#This Row],[Carteirinha]],Tabela2[Cart],0))</f>
        <v>2823</v>
      </c>
      <c r="B1094" s="5" t="s">
        <v>1041</v>
      </c>
      <c r="C1094" s="5" t="s">
        <v>1042</v>
      </c>
      <c r="D1094" s="5">
        <v>56414806</v>
      </c>
      <c r="E1094" s="6">
        <v>45555</v>
      </c>
      <c r="F1094" s="5">
        <v>944056720</v>
      </c>
      <c r="G1094" s="6">
        <v>46395</v>
      </c>
      <c r="H1094" s="5">
        <v>50000012</v>
      </c>
      <c r="I1094" s="5">
        <v>30</v>
      </c>
      <c r="J1094" s="5">
        <v>17</v>
      </c>
      <c r="K10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094" s="4">
        <f>COUNTIFS(Tabela1[Paciente],Tabela1[[#This Row],[Paciente]],Tabela1[Código_Terapia],Tabela1[[#This Row],[Código_Terapia]])</f>
        <v>3</v>
      </c>
      <c r="M1094" s="4">
        <f>Tabela1[[#This Row],[Sessões Autrizadas]]-Tabela1[[#This Row],[Solicitado]]</f>
        <v>-13</v>
      </c>
    </row>
    <row r="1095" spans="1:13" hidden="1" x14ac:dyDescent="0.3">
      <c r="A1095" s="4">
        <f>INDEX(Tabela2[Id],MATCH(Tabela1[[#This Row],[Carteirinha]],Tabela2[Cart],0))</f>
        <v>3707</v>
      </c>
      <c r="B1095" s="5" t="s">
        <v>1047</v>
      </c>
      <c r="C1095" s="5" t="s">
        <v>1048</v>
      </c>
      <c r="D1095" s="5">
        <v>58860173</v>
      </c>
      <c r="E1095" s="6">
        <v>45660</v>
      </c>
      <c r="F1095" s="5">
        <v>946310301</v>
      </c>
      <c r="G1095" s="6">
        <v>46319</v>
      </c>
      <c r="H1095" s="5">
        <v>2250005278</v>
      </c>
      <c r="I1095" s="5">
        <v>32</v>
      </c>
      <c r="J1095" s="5">
        <v>12</v>
      </c>
      <c r="K10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095" s="4">
        <f>COUNTIFS(Tabela1[Paciente],Tabela1[[#This Row],[Paciente]],Tabela1[Código_Terapia],Tabela1[[#This Row],[Código_Terapia]])</f>
        <v>2</v>
      </c>
      <c r="M1095" s="4">
        <f>Tabela1[[#This Row],[Sessões Autrizadas]]-Tabela1[[#This Row],[Solicitado]]</f>
        <v>-20</v>
      </c>
    </row>
    <row r="1096" spans="1:13" hidden="1" x14ac:dyDescent="0.3">
      <c r="A1096" s="4">
        <f>INDEX(Tabela2[Id],MATCH(Tabela1[[#This Row],[Carteirinha]],Tabela2[Cart],0))</f>
        <v>3707</v>
      </c>
      <c r="B1096" s="5" t="s">
        <v>1047</v>
      </c>
      <c r="C1096" s="5" t="s">
        <v>1048</v>
      </c>
      <c r="D1096" s="5">
        <v>56467835</v>
      </c>
      <c r="E1096" s="6">
        <v>45558</v>
      </c>
      <c r="F1096" s="5">
        <v>944105425</v>
      </c>
      <c r="G1096" s="6">
        <v>46458</v>
      </c>
      <c r="H1096" s="5">
        <v>2250005278</v>
      </c>
      <c r="I1096" s="5">
        <v>30</v>
      </c>
      <c r="J1096" s="5">
        <v>4</v>
      </c>
      <c r="K10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096" s="4">
        <f>COUNTIFS(Tabela1[Paciente],Tabela1[[#This Row],[Paciente]],Tabela1[Código_Terapia],Tabela1[[#This Row],[Código_Terapia]])</f>
        <v>2</v>
      </c>
      <c r="M1096" s="4">
        <f>Tabela1[[#This Row],[Sessões Autrizadas]]-Tabela1[[#This Row],[Solicitado]]</f>
        <v>-26</v>
      </c>
    </row>
    <row r="1097" spans="1:13" hidden="1" x14ac:dyDescent="0.3">
      <c r="A1097" s="4">
        <f>INDEX(Tabela2[Id],MATCH(Tabela1[[#This Row],[Carteirinha]],Tabela2[Cart],0))</f>
        <v>4215</v>
      </c>
      <c r="B1097" s="5" t="s">
        <v>843</v>
      </c>
      <c r="C1097" s="5" t="s">
        <v>844</v>
      </c>
      <c r="D1097" s="5">
        <v>61061848</v>
      </c>
      <c r="E1097" s="6">
        <v>45743</v>
      </c>
      <c r="F1097" s="5">
        <v>948348893</v>
      </c>
      <c r="G1097" s="6">
        <v>45803</v>
      </c>
      <c r="H1097" s="5">
        <v>2250005103</v>
      </c>
      <c r="I1097" s="5">
        <v>16</v>
      </c>
      <c r="J1097" s="5">
        <v>16</v>
      </c>
      <c r="K10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097" s="4">
        <f>COUNTIFS(Tabela1[Paciente],Tabela1[[#This Row],[Paciente]],Tabela1[Código_Terapia],Tabela1[[#This Row],[Código_Terapia]])</f>
        <v>2</v>
      </c>
      <c r="M1097" s="4">
        <f>Tabela1[[#This Row],[Sessões Autrizadas]]-Tabela1[[#This Row],[Solicitado]]</f>
        <v>0</v>
      </c>
    </row>
    <row r="1098" spans="1:13" hidden="1" x14ac:dyDescent="0.3">
      <c r="A1098" s="4">
        <f>INDEX(Tabela2[Id],MATCH(Tabela1[[#This Row],[Carteirinha]],Tabela2[Cart],0))</f>
        <v>4215</v>
      </c>
      <c r="B1098" s="5" t="s">
        <v>843</v>
      </c>
      <c r="C1098" s="5" t="s">
        <v>844</v>
      </c>
      <c r="D1098" s="5">
        <v>61061847</v>
      </c>
      <c r="E1098" s="6">
        <v>45743</v>
      </c>
      <c r="F1098" s="5">
        <v>948348892</v>
      </c>
      <c r="G1098" s="6">
        <v>45803</v>
      </c>
      <c r="H1098" s="5">
        <v>2250005278</v>
      </c>
      <c r="I1098" s="5">
        <v>48</v>
      </c>
      <c r="J1098" s="5">
        <v>48</v>
      </c>
      <c r="K10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098" s="4">
        <f>COUNTIFS(Tabela1[Paciente],Tabela1[[#This Row],[Paciente]],Tabela1[Código_Terapia],Tabela1[[#This Row],[Código_Terapia]])</f>
        <v>4</v>
      </c>
      <c r="M1098" s="4">
        <f>Tabela1[[#This Row],[Sessões Autrizadas]]-Tabela1[[#This Row],[Solicitado]]</f>
        <v>0</v>
      </c>
    </row>
    <row r="1099" spans="1:13" hidden="1" x14ac:dyDescent="0.3">
      <c r="A1099" s="4">
        <f>INDEX(Tabela2[Id],MATCH(Tabela1[[#This Row],[Carteirinha]],Tabela2[Cart],0))</f>
        <v>4215</v>
      </c>
      <c r="B1099" s="5" t="s">
        <v>843</v>
      </c>
      <c r="C1099" s="5" t="s">
        <v>844</v>
      </c>
      <c r="D1099" s="5">
        <v>59477523</v>
      </c>
      <c r="E1099" s="6">
        <v>45681</v>
      </c>
      <c r="F1099" s="5">
        <v>946881715</v>
      </c>
      <c r="G1099" s="6">
        <v>46101</v>
      </c>
      <c r="H1099" s="5">
        <v>2250005103</v>
      </c>
      <c r="I1099" s="5">
        <v>16</v>
      </c>
      <c r="J1099" s="5">
        <v>10</v>
      </c>
      <c r="K10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099" s="4">
        <f>COUNTIFS(Tabela1[Paciente],Tabela1[[#This Row],[Paciente]],Tabela1[Código_Terapia],Tabela1[[#This Row],[Código_Terapia]])</f>
        <v>2</v>
      </c>
      <c r="M1099" s="4">
        <f>Tabela1[[#This Row],[Sessões Autrizadas]]-Tabela1[[#This Row],[Solicitado]]</f>
        <v>-6</v>
      </c>
    </row>
    <row r="1100" spans="1:13" hidden="1" x14ac:dyDescent="0.3">
      <c r="A1100" s="4">
        <f>INDEX(Tabela2[Id],MATCH(Tabela1[[#This Row],[Carteirinha]],Tabela2[Cart],0))</f>
        <v>4215</v>
      </c>
      <c r="B1100" s="5" t="s">
        <v>843</v>
      </c>
      <c r="C1100" s="5" t="s">
        <v>844</v>
      </c>
      <c r="D1100" s="5">
        <v>59477522</v>
      </c>
      <c r="E1100" s="6">
        <v>45681</v>
      </c>
      <c r="F1100" s="5">
        <v>946881714</v>
      </c>
      <c r="G1100" s="6">
        <v>46521</v>
      </c>
      <c r="H1100" s="5">
        <v>2250005278</v>
      </c>
      <c r="I1100" s="5">
        <v>32</v>
      </c>
      <c r="J1100" s="5">
        <v>19</v>
      </c>
      <c r="K11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00" s="4">
        <f>COUNTIFS(Tabela1[Paciente],Tabela1[[#This Row],[Paciente]],Tabela1[Código_Terapia],Tabela1[[#This Row],[Código_Terapia]])</f>
        <v>4</v>
      </c>
      <c r="M1100" s="4">
        <f>Tabela1[[#This Row],[Sessões Autrizadas]]-Tabela1[[#This Row],[Solicitado]]</f>
        <v>-13</v>
      </c>
    </row>
    <row r="1101" spans="1:13" hidden="1" x14ac:dyDescent="0.3">
      <c r="A1101" s="4">
        <f>INDEX(Tabela2[Id],MATCH(Tabela1[[#This Row],[Carteirinha]],Tabela2[Cart],0))</f>
        <v>4215</v>
      </c>
      <c r="B1101" s="5" t="s">
        <v>843</v>
      </c>
      <c r="C1101" s="5" t="s">
        <v>844</v>
      </c>
      <c r="D1101" s="5">
        <v>58876821</v>
      </c>
      <c r="E1101" s="6">
        <v>45660</v>
      </c>
      <c r="F1101" s="5">
        <v>946325185</v>
      </c>
      <c r="G1101" s="6">
        <v>45840</v>
      </c>
      <c r="H1101" s="5">
        <v>2250005278</v>
      </c>
      <c r="I1101" s="5">
        <v>16</v>
      </c>
      <c r="J1101" s="5">
        <v>14</v>
      </c>
      <c r="K11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01" s="4">
        <f>COUNTIFS(Tabela1[Paciente],Tabela1[[#This Row],[Paciente]],Tabela1[Código_Terapia],Tabela1[[#This Row],[Código_Terapia]])</f>
        <v>4</v>
      </c>
      <c r="M1101" s="4">
        <f>Tabela1[[#This Row],[Sessões Autrizadas]]-Tabela1[[#This Row],[Solicitado]]</f>
        <v>-2</v>
      </c>
    </row>
    <row r="1102" spans="1:13" hidden="1" x14ac:dyDescent="0.3">
      <c r="A1102" s="4">
        <f>INDEX(Tabela2[Id],MATCH(Tabela1[[#This Row],[Carteirinha]],Tabela2[Cart],0))</f>
        <v>4215</v>
      </c>
      <c r="B1102" s="5" t="s">
        <v>843</v>
      </c>
      <c r="C1102" s="5" t="s">
        <v>844</v>
      </c>
      <c r="D1102" s="5">
        <v>56597193</v>
      </c>
      <c r="E1102" s="6">
        <v>45562</v>
      </c>
      <c r="F1102" s="5">
        <v>944225032</v>
      </c>
      <c r="G1102" s="6">
        <v>46222</v>
      </c>
      <c r="H1102" s="5">
        <v>2250005278</v>
      </c>
      <c r="I1102" s="5">
        <v>15</v>
      </c>
      <c r="J1102" s="5">
        <v>5</v>
      </c>
      <c r="K11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102" s="4">
        <f>COUNTIFS(Tabela1[Paciente],Tabela1[[#This Row],[Paciente]],Tabela1[Código_Terapia],Tabela1[[#This Row],[Código_Terapia]])</f>
        <v>4</v>
      </c>
      <c r="M1102" s="4">
        <f>Tabela1[[#This Row],[Sessões Autrizadas]]-Tabela1[[#This Row],[Solicitado]]</f>
        <v>-10</v>
      </c>
    </row>
    <row r="1103" spans="1:13" hidden="1" x14ac:dyDescent="0.3">
      <c r="A1103" s="4">
        <f>INDEX(Tabela2[Id],MATCH(Tabela1[[#This Row],[Carteirinha]],Tabela2[Cart],0))</f>
        <v>43</v>
      </c>
      <c r="B1103" s="5" t="s">
        <v>456</v>
      </c>
      <c r="C1103" s="5" t="s">
        <v>457</v>
      </c>
      <c r="D1103" s="5">
        <v>59780826</v>
      </c>
      <c r="E1103" s="6">
        <v>45693</v>
      </c>
      <c r="F1103" s="5">
        <v>947162124</v>
      </c>
      <c r="G1103" s="6">
        <v>46293</v>
      </c>
      <c r="H1103" s="5">
        <v>2250005189</v>
      </c>
      <c r="I1103" s="5">
        <v>112</v>
      </c>
      <c r="J1103" s="5">
        <v>95</v>
      </c>
      <c r="K11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103" s="4">
        <f>COUNTIFS(Tabela1[Paciente],Tabela1[[#This Row],[Paciente]],Tabela1[Código_Terapia],Tabela1[[#This Row],[Código_Terapia]])</f>
        <v>1</v>
      </c>
      <c r="M1103" s="4">
        <f>Tabela1[[#This Row],[Sessões Autrizadas]]-Tabela1[[#This Row],[Solicitado]]</f>
        <v>-17</v>
      </c>
    </row>
    <row r="1104" spans="1:13" hidden="1" x14ac:dyDescent="0.3">
      <c r="A1104" s="4">
        <f>INDEX(Tabela2[Id],MATCH(Tabela1[[#This Row],[Carteirinha]],Tabela2[Cart],0))</f>
        <v>43</v>
      </c>
      <c r="B1104" s="5" t="s">
        <v>456</v>
      </c>
      <c r="C1104" s="5" t="s">
        <v>457</v>
      </c>
      <c r="D1104" s="5">
        <v>59780825</v>
      </c>
      <c r="E1104" s="6">
        <v>45693</v>
      </c>
      <c r="F1104" s="5">
        <v>947162123</v>
      </c>
      <c r="G1104" s="6">
        <v>46533</v>
      </c>
      <c r="H1104" s="5">
        <v>2250005103</v>
      </c>
      <c r="I1104" s="5">
        <v>112</v>
      </c>
      <c r="J1104" s="5">
        <v>78</v>
      </c>
      <c r="K11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104" s="4">
        <f>COUNTIFS(Tabela1[Paciente],Tabela1[[#This Row],[Paciente]],Tabela1[Código_Terapia],Tabela1[[#This Row],[Código_Terapia]])</f>
        <v>2</v>
      </c>
      <c r="M1104" s="4">
        <f>Tabela1[[#This Row],[Sessões Autrizadas]]-Tabela1[[#This Row],[Solicitado]]</f>
        <v>-34</v>
      </c>
    </row>
    <row r="1105" spans="1:13" hidden="1" x14ac:dyDescent="0.3">
      <c r="A1105" s="4">
        <f>INDEX(Tabela2[Id],MATCH(Tabela1[[#This Row],[Carteirinha]],Tabela2[Cart],0))</f>
        <v>43</v>
      </c>
      <c r="B1105" s="5" t="s">
        <v>456</v>
      </c>
      <c r="C1105" s="5" t="s">
        <v>457</v>
      </c>
      <c r="D1105" s="5">
        <v>59780823</v>
      </c>
      <c r="E1105" s="6">
        <v>45700</v>
      </c>
      <c r="F1105" s="5">
        <v>947162122</v>
      </c>
      <c r="G1105" s="6">
        <v>46120</v>
      </c>
      <c r="H1105" s="5">
        <v>2250005278</v>
      </c>
      <c r="I1105" s="5">
        <v>80</v>
      </c>
      <c r="J1105" s="5">
        <v>10</v>
      </c>
      <c r="K11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05" s="4">
        <f>COUNTIFS(Tabela1[Paciente],Tabela1[[#This Row],[Paciente]],Tabela1[Código_Terapia],Tabela1[[#This Row],[Código_Terapia]])</f>
        <v>2</v>
      </c>
      <c r="M1105" s="4">
        <f>Tabela1[[#This Row],[Sessões Autrizadas]]-Tabela1[[#This Row],[Solicitado]]</f>
        <v>-70</v>
      </c>
    </row>
    <row r="1106" spans="1:13" hidden="1" x14ac:dyDescent="0.3">
      <c r="A1106" s="4">
        <f>INDEX(Tabela2[Id],MATCH(Tabela1[[#This Row],[Carteirinha]],Tabela2[Cart],0))</f>
        <v>43</v>
      </c>
      <c r="B1106" s="5" t="s">
        <v>456</v>
      </c>
      <c r="C1106" s="5" t="s">
        <v>457</v>
      </c>
      <c r="D1106" s="5">
        <v>59780822</v>
      </c>
      <c r="E1106" s="6">
        <v>45700</v>
      </c>
      <c r="F1106" s="5">
        <v>947162121</v>
      </c>
      <c r="G1106" s="6">
        <v>45880</v>
      </c>
      <c r="H1106" s="5">
        <v>50000012</v>
      </c>
      <c r="I1106" s="5">
        <v>80</v>
      </c>
      <c r="J1106" s="5">
        <v>14</v>
      </c>
      <c r="K11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06" s="4">
        <f>COUNTIFS(Tabela1[Paciente],Tabela1[[#This Row],[Paciente]],Tabela1[Código_Terapia],Tabela1[[#This Row],[Código_Terapia]])</f>
        <v>2</v>
      </c>
      <c r="M1106" s="4">
        <f>Tabela1[[#This Row],[Sessões Autrizadas]]-Tabela1[[#This Row],[Solicitado]]</f>
        <v>-66</v>
      </c>
    </row>
    <row r="1107" spans="1:13" hidden="1" x14ac:dyDescent="0.3">
      <c r="A1107" s="4">
        <f>INDEX(Tabela2[Id],MATCH(Tabela1[[#This Row],[Carteirinha]],Tabela2[Cart],0))</f>
        <v>43</v>
      </c>
      <c r="B1107" s="5" t="s">
        <v>456</v>
      </c>
      <c r="C1107" s="5" t="s">
        <v>457</v>
      </c>
      <c r="D1107" s="5">
        <v>59780821</v>
      </c>
      <c r="E1107" s="6">
        <v>45693</v>
      </c>
      <c r="F1107" s="5">
        <v>947162120</v>
      </c>
      <c r="G1107" s="6">
        <v>45813</v>
      </c>
      <c r="H1107" s="5">
        <v>2250005170</v>
      </c>
      <c r="I1107" s="5">
        <v>80</v>
      </c>
      <c r="J1107" s="5">
        <v>79</v>
      </c>
      <c r="K11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07" s="4">
        <f>COUNTIFS(Tabela1[Paciente],Tabela1[[#This Row],[Paciente]],Tabela1[Código_Terapia],Tabela1[[#This Row],[Código_Terapia]])</f>
        <v>2</v>
      </c>
      <c r="M1107" s="4">
        <f>Tabela1[[#This Row],[Sessões Autrizadas]]-Tabela1[[#This Row],[Solicitado]]</f>
        <v>-1</v>
      </c>
    </row>
    <row r="1108" spans="1:13" hidden="1" x14ac:dyDescent="0.3">
      <c r="A1108" s="4">
        <f>INDEX(Tabela2[Id],MATCH(Tabela1[[#This Row],[Carteirinha]],Tabela2[Cart],0))</f>
        <v>43</v>
      </c>
      <c r="B1108" s="5" t="s">
        <v>456</v>
      </c>
      <c r="C1108" s="5" t="s">
        <v>457</v>
      </c>
      <c r="D1108" s="5">
        <v>59780820</v>
      </c>
      <c r="E1108" s="6">
        <v>45700</v>
      </c>
      <c r="F1108" s="5">
        <v>947162119</v>
      </c>
      <c r="G1108" s="6">
        <v>46060</v>
      </c>
      <c r="H1108" s="5">
        <v>2250005111</v>
      </c>
      <c r="I1108" s="5">
        <v>80</v>
      </c>
      <c r="J1108" s="5">
        <v>11</v>
      </c>
      <c r="K11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08" s="4">
        <f>COUNTIFS(Tabela1[Paciente],Tabela1[[#This Row],[Paciente]],Tabela1[Código_Terapia],Tabela1[[#This Row],[Código_Terapia]])</f>
        <v>2</v>
      </c>
      <c r="M1108" s="4">
        <f>Tabela1[[#This Row],[Sessões Autrizadas]]-Tabela1[[#This Row],[Solicitado]]</f>
        <v>-69</v>
      </c>
    </row>
    <row r="1109" spans="1:13" hidden="1" x14ac:dyDescent="0.3">
      <c r="A1109" s="4">
        <f>INDEX(Tabela2[Id],MATCH(Tabela1[[#This Row],[Carteirinha]],Tabela2[Cart],0))</f>
        <v>43</v>
      </c>
      <c r="B1109" s="5" t="s">
        <v>456</v>
      </c>
      <c r="C1109" s="5" t="s">
        <v>457</v>
      </c>
      <c r="D1109" s="5">
        <v>58236382</v>
      </c>
      <c r="E1109" s="6">
        <v>45628</v>
      </c>
      <c r="F1109" s="5">
        <v>945737185</v>
      </c>
      <c r="G1109" s="6">
        <v>47068</v>
      </c>
      <c r="H1109" s="5">
        <v>2250005278</v>
      </c>
      <c r="I1109" s="5">
        <v>80</v>
      </c>
      <c r="J1109" s="5">
        <v>33</v>
      </c>
      <c r="K11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09" s="4">
        <f>COUNTIFS(Tabela1[Paciente],Tabela1[[#This Row],[Paciente]],Tabela1[Código_Terapia],Tabela1[[#This Row],[Código_Terapia]])</f>
        <v>2</v>
      </c>
      <c r="M1109" s="4">
        <f>Tabela1[[#This Row],[Sessões Autrizadas]]-Tabela1[[#This Row],[Solicitado]]</f>
        <v>-47</v>
      </c>
    </row>
    <row r="1110" spans="1:13" hidden="1" x14ac:dyDescent="0.3">
      <c r="A1110" s="4">
        <f>INDEX(Tabela2[Id],MATCH(Tabela1[[#This Row],[Carteirinha]],Tabela2[Cart],0))</f>
        <v>43</v>
      </c>
      <c r="B1110" s="5" t="s">
        <v>456</v>
      </c>
      <c r="C1110" s="5" t="s">
        <v>457</v>
      </c>
      <c r="D1110" s="5">
        <v>57287932</v>
      </c>
      <c r="E1110" s="6">
        <v>45596</v>
      </c>
      <c r="F1110" s="5">
        <v>944864644</v>
      </c>
      <c r="G1110" s="6">
        <v>47936</v>
      </c>
      <c r="H1110" s="5">
        <v>2250005103</v>
      </c>
      <c r="I1110" s="5">
        <v>128</v>
      </c>
      <c r="J1110" s="5">
        <v>31</v>
      </c>
      <c r="K11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110" s="4">
        <f>COUNTIFS(Tabela1[Paciente],Tabela1[[#This Row],[Paciente]],Tabela1[Código_Terapia],Tabela1[[#This Row],[Código_Terapia]])</f>
        <v>2</v>
      </c>
      <c r="M1110" s="4">
        <f>Tabela1[[#This Row],[Sessões Autrizadas]]-Tabela1[[#This Row],[Solicitado]]</f>
        <v>-97</v>
      </c>
    </row>
    <row r="1111" spans="1:13" hidden="1" x14ac:dyDescent="0.3">
      <c r="A1111" s="4">
        <f>INDEX(Tabela2[Id],MATCH(Tabela1[[#This Row],[Carteirinha]],Tabela2[Cart],0))</f>
        <v>43</v>
      </c>
      <c r="B1111" s="5" t="s">
        <v>456</v>
      </c>
      <c r="C1111" s="5" t="s">
        <v>457</v>
      </c>
      <c r="D1111" s="5">
        <v>57287929</v>
      </c>
      <c r="E1111" s="6">
        <v>45610</v>
      </c>
      <c r="F1111" s="5">
        <v>944864641</v>
      </c>
      <c r="G1111" s="6">
        <v>46510</v>
      </c>
      <c r="H1111" s="5">
        <v>50000012</v>
      </c>
      <c r="I1111" s="5">
        <v>16</v>
      </c>
      <c r="J1111" s="5">
        <v>4</v>
      </c>
      <c r="K11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11" s="4">
        <f>COUNTIFS(Tabela1[Paciente],Tabela1[[#This Row],[Paciente]],Tabela1[Código_Terapia],Tabela1[[#This Row],[Código_Terapia]])</f>
        <v>2</v>
      </c>
      <c r="M1111" s="4">
        <f>Tabela1[[#This Row],[Sessões Autrizadas]]-Tabela1[[#This Row],[Solicitado]]</f>
        <v>-12</v>
      </c>
    </row>
    <row r="1112" spans="1:13" hidden="1" x14ac:dyDescent="0.3">
      <c r="A1112" s="4">
        <f>INDEX(Tabela2[Id],MATCH(Tabela1[[#This Row],[Carteirinha]],Tabela2[Cart],0))</f>
        <v>43</v>
      </c>
      <c r="B1112" s="5" t="s">
        <v>456</v>
      </c>
      <c r="C1112" s="5" t="s">
        <v>457</v>
      </c>
      <c r="D1112" s="5">
        <v>57287927</v>
      </c>
      <c r="E1112" s="6">
        <v>45596</v>
      </c>
      <c r="F1112" s="5">
        <v>944864640</v>
      </c>
      <c r="G1112" s="6">
        <v>46496</v>
      </c>
      <c r="H1112" s="5">
        <v>2250005170</v>
      </c>
      <c r="I1112" s="5">
        <v>16</v>
      </c>
      <c r="J1112" s="5">
        <v>2</v>
      </c>
      <c r="K11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12" s="4">
        <f>COUNTIFS(Tabela1[Paciente],Tabela1[[#This Row],[Paciente]],Tabela1[Código_Terapia],Tabela1[[#This Row],[Código_Terapia]])</f>
        <v>2</v>
      </c>
      <c r="M1112" s="4">
        <f>Tabela1[[#This Row],[Sessões Autrizadas]]-Tabela1[[#This Row],[Solicitado]]</f>
        <v>-14</v>
      </c>
    </row>
    <row r="1113" spans="1:13" hidden="1" x14ac:dyDescent="0.3">
      <c r="A1113" s="4">
        <f>INDEX(Tabela2[Id],MATCH(Tabela1[[#This Row],[Carteirinha]],Tabela2[Cart],0))</f>
        <v>43</v>
      </c>
      <c r="B1113" s="5" t="s">
        <v>456</v>
      </c>
      <c r="C1113" s="5" t="s">
        <v>457</v>
      </c>
      <c r="D1113" s="5">
        <v>57287926</v>
      </c>
      <c r="E1113" s="6">
        <v>45610</v>
      </c>
      <c r="F1113" s="5">
        <v>944864639</v>
      </c>
      <c r="G1113" s="6">
        <v>46150</v>
      </c>
      <c r="H1113" s="5">
        <v>2250005111</v>
      </c>
      <c r="I1113" s="5">
        <v>16</v>
      </c>
      <c r="J1113" s="5">
        <v>8</v>
      </c>
      <c r="K11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13" s="4">
        <f>COUNTIFS(Tabela1[Paciente],Tabela1[[#This Row],[Paciente]],Tabela1[Código_Terapia],Tabela1[[#This Row],[Código_Terapia]])</f>
        <v>2</v>
      </c>
      <c r="M1113" s="4">
        <f>Tabela1[[#This Row],[Sessões Autrizadas]]-Tabela1[[#This Row],[Solicitado]]</f>
        <v>-8</v>
      </c>
    </row>
    <row r="1114" spans="1:13" hidden="1" x14ac:dyDescent="0.3">
      <c r="A1114" s="4">
        <f>INDEX(Tabela2[Id],MATCH(Tabela1[[#This Row],[Carteirinha]],Tabela2[Cart],0))</f>
        <v>3462</v>
      </c>
      <c r="B1114" s="5" t="s">
        <v>1039</v>
      </c>
      <c r="C1114" s="5" t="s">
        <v>1040</v>
      </c>
      <c r="D1114" s="5">
        <v>60131504</v>
      </c>
      <c r="E1114" s="6">
        <v>45705</v>
      </c>
      <c r="F1114" s="5">
        <v>947487540</v>
      </c>
      <c r="G1114" s="6">
        <v>45765</v>
      </c>
      <c r="H1114" s="5">
        <v>2250005189</v>
      </c>
      <c r="I1114" s="5">
        <v>32</v>
      </c>
      <c r="J1114" s="5">
        <v>32</v>
      </c>
      <c r="K11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14" s="4">
        <f>COUNTIFS(Tabela1[Paciente],Tabela1[[#This Row],[Paciente]],Tabela1[Código_Terapia],Tabela1[[#This Row],[Código_Terapia]])</f>
        <v>1</v>
      </c>
      <c r="M1114" s="4">
        <f>Tabela1[[#This Row],[Sessões Autrizadas]]-Tabela1[[#This Row],[Solicitado]]</f>
        <v>0</v>
      </c>
    </row>
    <row r="1115" spans="1:13" hidden="1" x14ac:dyDescent="0.3">
      <c r="A1115" s="4">
        <f>INDEX(Tabela2[Id],MATCH(Tabela1[[#This Row],[Carteirinha]],Tabela2[Cart],0))</f>
        <v>3462</v>
      </c>
      <c r="B1115" s="5" t="s">
        <v>1039</v>
      </c>
      <c r="C1115" s="5" t="s">
        <v>1040</v>
      </c>
      <c r="D1115" s="5">
        <v>60131503</v>
      </c>
      <c r="E1115" s="6">
        <v>45705</v>
      </c>
      <c r="F1115" s="5">
        <v>947487539</v>
      </c>
      <c r="G1115" s="6">
        <v>45765</v>
      </c>
      <c r="H1115" s="5">
        <v>2250005103</v>
      </c>
      <c r="I1115" s="5">
        <v>112</v>
      </c>
      <c r="J1115" s="5">
        <v>112</v>
      </c>
      <c r="K11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115" s="4">
        <f>COUNTIFS(Tabela1[Paciente],Tabela1[[#This Row],[Paciente]],Tabela1[Código_Terapia],Tabela1[[#This Row],[Código_Terapia]])</f>
        <v>2</v>
      </c>
      <c r="M1115" s="4">
        <f>Tabela1[[#This Row],[Sessões Autrizadas]]-Tabela1[[#This Row],[Solicitado]]</f>
        <v>0</v>
      </c>
    </row>
    <row r="1116" spans="1:13" hidden="1" x14ac:dyDescent="0.3">
      <c r="A1116" s="4">
        <f>INDEX(Tabela2[Id],MATCH(Tabela1[[#This Row],[Carteirinha]],Tabela2[Cart],0))</f>
        <v>3462</v>
      </c>
      <c r="B1116" s="5" t="s">
        <v>1039</v>
      </c>
      <c r="C1116" s="5" t="s">
        <v>1040</v>
      </c>
      <c r="D1116" s="5">
        <v>60131502</v>
      </c>
      <c r="E1116" s="6">
        <v>45705</v>
      </c>
      <c r="F1116" s="5">
        <v>947487538</v>
      </c>
      <c r="G1116" s="6">
        <v>46065</v>
      </c>
      <c r="H1116" s="5">
        <v>2250005278</v>
      </c>
      <c r="I1116" s="5">
        <v>80</v>
      </c>
      <c r="J1116" s="5">
        <v>72</v>
      </c>
      <c r="K11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16" s="4">
        <f>COUNTIFS(Tabela1[Paciente],Tabela1[[#This Row],[Paciente]],Tabela1[Código_Terapia],Tabela1[[#This Row],[Código_Terapia]])</f>
        <v>3</v>
      </c>
      <c r="M1116" s="4">
        <f>Tabela1[[#This Row],[Sessões Autrizadas]]-Tabela1[[#This Row],[Solicitado]]</f>
        <v>-8</v>
      </c>
    </row>
    <row r="1117" spans="1:13" hidden="1" x14ac:dyDescent="0.3">
      <c r="A1117" s="4">
        <f>INDEX(Tabela2[Id],MATCH(Tabela1[[#This Row],[Carteirinha]],Tabela2[Cart],0))</f>
        <v>3462</v>
      </c>
      <c r="B1117" s="5" t="s">
        <v>1039</v>
      </c>
      <c r="C1117" s="5" t="s">
        <v>1040</v>
      </c>
      <c r="D1117" s="5">
        <v>60131501</v>
      </c>
      <c r="E1117" s="6">
        <v>45705</v>
      </c>
      <c r="F1117" s="5">
        <v>947487537</v>
      </c>
      <c r="G1117" s="6">
        <v>46005</v>
      </c>
      <c r="H1117" s="5">
        <v>50001213</v>
      </c>
      <c r="I1117" s="5">
        <v>32</v>
      </c>
      <c r="J1117" s="5">
        <v>28</v>
      </c>
      <c r="K11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17" s="4">
        <f>COUNTIFS(Tabela1[Paciente],Tabela1[[#This Row],[Paciente]],Tabela1[Código_Terapia],Tabela1[[#This Row],[Código_Terapia]])</f>
        <v>3</v>
      </c>
      <c r="M1117" s="4">
        <f>Tabela1[[#This Row],[Sessões Autrizadas]]-Tabela1[[#This Row],[Solicitado]]</f>
        <v>-4</v>
      </c>
    </row>
    <row r="1118" spans="1:13" hidden="1" x14ac:dyDescent="0.3">
      <c r="A1118" s="4">
        <f>INDEX(Tabela2[Id],MATCH(Tabela1[[#This Row],[Carteirinha]],Tabela2[Cart],0))</f>
        <v>3462</v>
      </c>
      <c r="B1118" s="5" t="s">
        <v>1039</v>
      </c>
      <c r="C1118" s="5" t="s">
        <v>1040</v>
      </c>
      <c r="D1118" s="5">
        <v>60131500</v>
      </c>
      <c r="E1118" s="6">
        <v>45705</v>
      </c>
      <c r="F1118" s="5">
        <v>947487536</v>
      </c>
      <c r="G1118" s="6">
        <v>45765</v>
      </c>
      <c r="H1118" s="5">
        <v>50000012</v>
      </c>
      <c r="I1118" s="5">
        <v>48</v>
      </c>
      <c r="J1118" s="5">
        <v>48</v>
      </c>
      <c r="K11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18" s="4">
        <f>COUNTIFS(Tabela1[Paciente],Tabela1[[#This Row],[Paciente]],Tabela1[Código_Terapia],Tabela1[[#This Row],[Código_Terapia]])</f>
        <v>2</v>
      </c>
      <c r="M1118" s="4">
        <f>Tabela1[[#This Row],[Sessões Autrizadas]]-Tabela1[[#This Row],[Solicitado]]</f>
        <v>0</v>
      </c>
    </row>
    <row r="1119" spans="1:13" hidden="1" x14ac:dyDescent="0.3">
      <c r="A1119" s="4">
        <f>INDEX(Tabela2[Id],MATCH(Tabela1[[#This Row],[Carteirinha]],Tabela2[Cart],0))</f>
        <v>3462</v>
      </c>
      <c r="B1119" s="5" t="s">
        <v>1039</v>
      </c>
      <c r="C1119" s="5" t="s">
        <v>1040</v>
      </c>
      <c r="D1119" s="5">
        <v>60131498</v>
      </c>
      <c r="E1119" s="6">
        <v>45705</v>
      </c>
      <c r="F1119" s="5">
        <v>947487535</v>
      </c>
      <c r="G1119" s="6">
        <v>46065</v>
      </c>
      <c r="H1119" s="5">
        <v>2250005170</v>
      </c>
      <c r="I1119" s="5">
        <v>64</v>
      </c>
      <c r="J1119" s="5">
        <v>58</v>
      </c>
      <c r="K11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119" s="4">
        <f>COUNTIFS(Tabela1[Paciente],Tabela1[[#This Row],[Paciente]],Tabela1[Código_Terapia],Tabela1[[#This Row],[Código_Terapia]])</f>
        <v>2</v>
      </c>
      <c r="M1119" s="4">
        <f>Tabela1[[#This Row],[Sessões Autrizadas]]-Tabela1[[#This Row],[Solicitado]]</f>
        <v>-6</v>
      </c>
    </row>
    <row r="1120" spans="1:13" hidden="1" x14ac:dyDescent="0.3">
      <c r="A1120" s="4">
        <f>INDEX(Tabela2[Id],MATCH(Tabela1[[#This Row],[Carteirinha]],Tabela2[Cart],0))</f>
        <v>3462</v>
      </c>
      <c r="B1120" s="5" t="s">
        <v>1039</v>
      </c>
      <c r="C1120" s="5" t="s">
        <v>1040</v>
      </c>
      <c r="D1120" s="5">
        <v>58283423</v>
      </c>
      <c r="E1120" s="6">
        <v>45638</v>
      </c>
      <c r="F1120" s="5">
        <v>945780904</v>
      </c>
      <c r="G1120" s="6">
        <v>45938</v>
      </c>
      <c r="H1120" s="5">
        <v>2250005103</v>
      </c>
      <c r="I1120" s="5">
        <v>112</v>
      </c>
      <c r="J1120" s="5">
        <v>13</v>
      </c>
      <c r="K11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120" s="4">
        <f>COUNTIFS(Tabela1[Paciente],Tabela1[[#This Row],[Paciente]],Tabela1[Código_Terapia],Tabela1[[#This Row],[Código_Terapia]])</f>
        <v>2</v>
      </c>
      <c r="M1120" s="4">
        <f>Tabela1[[#This Row],[Sessões Autrizadas]]-Tabela1[[#This Row],[Solicitado]]</f>
        <v>-99</v>
      </c>
    </row>
    <row r="1121" spans="1:13" hidden="1" x14ac:dyDescent="0.3">
      <c r="A1121" s="4">
        <f>INDEX(Tabela2[Id],MATCH(Tabela1[[#This Row],[Carteirinha]],Tabela2[Cart],0))</f>
        <v>3462</v>
      </c>
      <c r="B1121" s="5" t="s">
        <v>1039</v>
      </c>
      <c r="C1121" s="5" t="s">
        <v>1040</v>
      </c>
      <c r="D1121" s="5">
        <v>58283422</v>
      </c>
      <c r="E1121" s="6">
        <v>45638</v>
      </c>
      <c r="F1121" s="5">
        <v>945780902</v>
      </c>
      <c r="G1121" s="6">
        <v>45938</v>
      </c>
      <c r="H1121" s="5">
        <v>2250005278</v>
      </c>
      <c r="I1121" s="5">
        <v>80</v>
      </c>
      <c r="J1121" s="5">
        <v>12</v>
      </c>
      <c r="K11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21" s="4">
        <f>COUNTIFS(Tabela1[Paciente],Tabela1[[#This Row],[Paciente]],Tabela1[Código_Terapia],Tabela1[[#This Row],[Código_Terapia]])</f>
        <v>3</v>
      </c>
      <c r="M1121" s="4">
        <f>Tabela1[[#This Row],[Sessões Autrizadas]]-Tabela1[[#This Row],[Solicitado]]</f>
        <v>-68</v>
      </c>
    </row>
    <row r="1122" spans="1:13" hidden="1" x14ac:dyDescent="0.3">
      <c r="A1122" s="4">
        <f>INDEX(Tabela2[Id],MATCH(Tabela1[[#This Row],[Carteirinha]],Tabela2[Cart],0))</f>
        <v>3462</v>
      </c>
      <c r="B1122" s="5" t="s">
        <v>1039</v>
      </c>
      <c r="C1122" s="5" t="s">
        <v>1040</v>
      </c>
      <c r="D1122" s="5">
        <v>58283421</v>
      </c>
      <c r="E1122" s="6">
        <v>45638</v>
      </c>
      <c r="F1122" s="5">
        <v>945780901</v>
      </c>
      <c r="G1122" s="6">
        <v>45818</v>
      </c>
      <c r="H1122" s="5">
        <v>50001213</v>
      </c>
      <c r="I1122" s="5">
        <v>32</v>
      </c>
      <c r="J1122" s="5">
        <v>6</v>
      </c>
      <c r="K11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22" s="4">
        <f>COUNTIFS(Tabela1[Paciente],Tabela1[[#This Row],[Paciente]],Tabela1[Código_Terapia],Tabela1[[#This Row],[Código_Terapia]])</f>
        <v>3</v>
      </c>
      <c r="M1122" s="4">
        <f>Tabela1[[#This Row],[Sessões Autrizadas]]-Tabela1[[#This Row],[Solicitado]]</f>
        <v>-26</v>
      </c>
    </row>
    <row r="1123" spans="1:13" hidden="1" x14ac:dyDescent="0.3">
      <c r="A1123" s="4">
        <f>INDEX(Tabela2[Id],MATCH(Tabela1[[#This Row],[Carteirinha]],Tabela2[Cart],0))</f>
        <v>3462</v>
      </c>
      <c r="B1123" s="5" t="s">
        <v>1039</v>
      </c>
      <c r="C1123" s="5" t="s">
        <v>1040</v>
      </c>
      <c r="D1123" s="5">
        <v>58283420</v>
      </c>
      <c r="E1123" s="6">
        <v>45638</v>
      </c>
      <c r="F1123" s="5">
        <v>945780900</v>
      </c>
      <c r="G1123" s="6">
        <v>45758</v>
      </c>
      <c r="H1123" s="5">
        <v>50000012</v>
      </c>
      <c r="I1123" s="5">
        <v>48</v>
      </c>
      <c r="J1123" s="5">
        <v>8</v>
      </c>
      <c r="K11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23" s="4">
        <f>COUNTIFS(Tabela1[Paciente],Tabela1[[#This Row],[Paciente]],Tabela1[Código_Terapia],Tabela1[[#This Row],[Código_Terapia]])</f>
        <v>2</v>
      </c>
      <c r="M1123" s="4">
        <f>Tabela1[[#This Row],[Sessões Autrizadas]]-Tabela1[[#This Row],[Solicitado]]</f>
        <v>-40</v>
      </c>
    </row>
    <row r="1124" spans="1:13" hidden="1" x14ac:dyDescent="0.3">
      <c r="A1124" s="4">
        <f>INDEX(Tabela2[Id],MATCH(Tabela1[[#This Row],[Carteirinha]],Tabela2[Cart],0))</f>
        <v>3462</v>
      </c>
      <c r="B1124" s="5" t="s">
        <v>1039</v>
      </c>
      <c r="C1124" s="5" t="s">
        <v>1040</v>
      </c>
      <c r="D1124" s="5">
        <v>56899537</v>
      </c>
      <c r="E1124" s="6">
        <v>45576</v>
      </c>
      <c r="F1124" s="5">
        <v>944504659</v>
      </c>
      <c r="G1124" s="6">
        <v>46296</v>
      </c>
      <c r="H1124" s="5">
        <v>2250005278</v>
      </c>
      <c r="I1124" s="5">
        <v>100</v>
      </c>
      <c r="J1124" s="5">
        <v>79</v>
      </c>
      <c r="K11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1124" s="4">
        <f>COUNTIFS(Tabela1[Paciente],Tabela1[[#This Row],[Paciente]],Tabela1[Código_Terapia],Tabela1[[#This Row],[Código_Terapia]])</f>
        <v>3</v>
      </c>
      <c r="M1124" s="4">
        <f>Tabela1[[#This Row],[Sessões Autrizadas]]-Tabela1[[#This Row],[Solicitado]]</f>
        <v>-21</v>
      </c>
    </row>
    <row r="1125" spans="1:13" hidden="1" x14ac:dyDescent="0.3">
      <c r="A1125" s="4">
        <f>INDEX(Tabela2[Id],MATCH(Tabela1[[#This Row],[Carteirinha]],Tabela2[Cart],0))</f>
        <v>3462</v>
      </c>
      <c r="B1125" s="5" t="s">
        <v>1039</v>
      </c>
      <c r="C1125" s="5" t="s">
        <v>1040</v>
      </c>
      <c r="D1125" s="5">
        <v>56196980</v>
      </c>
      <c r="E1125" s="6">
        <v>45552</v>
      </c>
      <c r="F1125" s="5">
        <v>943854979</v>
      </c>
      <c r="G1125" s="6">
        <v>45912</v>
      </c>
      <c r="H1125" s="5">
        <v>50001213</v>
      </c>
      <c r="I1125" s="5">
        <v>30</v>
      </c>
      <c r="J1125" s="5">
        <v>25</v>
      </c>
      <c r="K11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125" s="4">
        <f>COUNTIFS(Tabela1[Paciente],Tabela1[[#This Row],[Paciente]],Tabela1[Código_Terapia],Tabela1[[#This Row],[Código_Terapia]])</f>
        <v>3</v>
      </c>
      <c r="M1125" s="4">
        <f>Tabela1[[#This Row],[Sessões Autrizadas]]-Tabela1[[#This Row],[Solicitado]]</f>
        <v>-5</v>
      </c>
    </row>
    <row r="1126" spans="1:13" hidden="1" x14ac:dyDescent="0.3">
      <c r="A1126" s="4">
        <f>INDEX(Tabela2[Id],MATCH(Tabela1[[#This Row],[Carteirinha]],Tabela2[Cart],0))</f>
        <v>3462</v>
      </c>
      <c r="B1126" s="5" t="s">
        <v>1039</v>
      </c>
      <c r="C1126" s="5" t="s">
        <v>1040</v>
      </c>
      <c r="D1126" s="5">
        <v>56196979</v>
      </c>
      <c r="E1126" s="6">
        <v>45552</v>
      </c>
      <c r="F1126" s="5">
        <v>943854978</v>
      </c>
      <c r="G1126" s="6">
        <v>46392</v>
      </c>
      <c r="H1126" s="5">
        <v>2250005170</v>
      </c>
      <c r="I1126" s="5">
        <v>60</v>
      </c>
      <c r="J1126" s="5">
        <v>46</v>
      </c>
      <c r="K11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126" s="4">
        <f>COUNTIFS(Tabela1[Paciente],Tabela1[[#This Row],[Paciente]],Tabela1[Código_Terapia],Tabela1[[#This Row],[Código_Terapia]])</f>
        <v>2</v>
      </c>
      <c r="M1126" s="4">
        <f>Tabela1[[#This Row],[Sessões Autrizadas]]-Tabela1[[#This Row],[Solicitado]]</f>
        <v>-14</v>
      </c>
    </row>
    <row r="1127" spans="1:13" hidden="1" x14ac:dyDescent="0.3">
      <c r="A1127" s="4">
        <f>INDEX(Tabela2[Id],MATCH(Tabela1[[#This Row],[Carteirinha]],Tabela2[Cart],0))</f>
        <v>2673</v>
      </c>
      <c r="B1127" s="5" t="s">
        <v>1023</v>
      </c>
      <c r="C1127" s="5" t="s">
        <v>1024</v>
      </c>
      <c r="D1127" s="5">
        <v>57386507</v>
      </c>
      <c r="E1127" s="6">
        <v>45594</v>
      </c>
      <c r="F1127" s="5">
        <v>944955650</v>
      </c>
      <c r="G1127" s="6">
        <v>47274</v>
      </c>
      <c r="H1127" s="5">
        <v>2250005103</v>
      </c>
      <c r="I1127" s="5">
        <v>64</v>
      </c>
      <c r="J1127" s="5">
        <v>36</v>
      </c>
      <c r="K11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127" s="4">
        <f>COUNTIFS(Tabela1[Paciente],Tabela1[[#This Row],[Paciente]],Tabela1[Código_Terapia],Tabela1[[#This Row],[Código_Terapia]])</f>
        <v>1</v>
      </c>
      <c r="M1127" s="4">
        <f>Tabela1[[#This Row],[Sessões Autrizadas]]-Tabela1[[#This Row],[Solicitado]]</f>
        <v>-28</v>
      </c>
    </row>
    <row r="1128" spans="1:13" hidden="1" x14ac:dyDescent="0.3">
      <c r="A1128" s="4">
        <f>INDEX(Tabela2[Id],MATCH(Tabela1[[#This Row],[Carteirinha]],Tabela2[Cart],0))</f>
        <v>2673</v>
      </c>
      <c r="B1128" s="5" t="s">
        <v>1023</v>
      </c>
      <c r="C1128" s="5" t="s">
        <v>1024</v>
      </c>
      <c r="D1128" s="5">
        <v>55595794</v>
      </c>
      <c r="E1128" s="6">
        <v>45526</v>
      </c>
      <c r="F1128" s="5">
        <v>943301769</v>
      </c>
      <c r="G1128" s="6">
        <v>46246</v>
      </c>
      <c r="H1128" s="5">
        <v>2250005170</v>
      </c>
      <c r="I1128" s="5">
        <v>20</v>
      </c>
      <c r="J1128" s="5">
        <v>9</v>
      </c>
      <c r="K11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128" s="4">
        <f>COUNTIFS(Tabela1[Paciente],Tabela1[[#This Row],[Paciente]],Tabela1[Código_Terapia],Tabela1[[#This Row],[Código_Terapia]])</f>
        <v>1</v>
      </c>
      <c r="M1128" s="4">
        <f>Tabela1[[#This Row],[Sessões Autrizadas]]-Tabela1[[#This Row],[Solicitado]]</f>
        <v>-11</v>
      </c>
    </row>
    <row r="1129" spans="1:13" hidden="1" x14ac:dyDescent="0.3">
      <c r="A1129" s="4">
        <f>INDEX(Tabela2[Id],MATCH(Tabela1[[#This Row],[Carteirinha]],Tabela2[Cart],0))</f>
        <v>3089</v>
      </c>
      <c r="B1129" s="5" t="s">
        <v>1043</v>
      </c>
      <c r="C1129" s="5" t="s">
        <v>1044</v>
      </c>
      <c r="D1129" s="5">
        <v>59076560</v>
      </c>
      <c r="E1129" s="6">
        <v>45667</v>
      </c>
      <c r="F1129" s="5">
        <v>946510014</v>
      </c>
      <c r="G1129" s="6">
        <v>46267</v>
      </c>
      <c r="H1129" s="5">
        <v>2250005103</v>
      </c>
      <c r="I1129" s="5">
        <v>16</v>
      </c>
      <c r="J1129" s="5">
        <v>7</v>
      </c>
      <c r="K11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29" s="4">
        <f>COUNTIFS(Tabela1[Paciente],Tabela1[[#This Row],[Paciente]],Tabela1[Código_Terapia],Tabela1[[#This Row],[Código_Terapia]])</f>
        <v>2</v>
      </c>
      <c r="M1129" s="4">
        <f>Tabela1[[#This Row],[Sessões Autrizadas]]-Tabela1[[#This Row],[Solicitado]]</f>
        <v>-9</v>
      </c>
    </row>
    <row r="1130" spans="1:13" hidden="1" x14ac:dyDescent="0.3">
      <c r="A1130" s="4">
        <f>INDEX(Tabela2[Id],MATCH(Tabela1[[#This Row],[Carteirinha]],Tabela2[Cart],0))</f>
        <v>3089</v>
      </c>
      <c r="B1130" s="5" t="s">
        <v>1043</v>
      </c>
      <c r="C1130" s="5" t="s">
        <v>1044</v>
      </c>
      <c r="D1130" s="5">
        <v>56250876</v>
      </c>
      <c r="E1130" s="6">
        <v>45553</v>
      </c>
      <c r="F1130" s="5">
        <v>943904752</v>
      </c>
      <c r="G1130" s="6">
        <v>46453</v>
      </c>
      <c r="H1130" s="5">
        <v>2250005103</v>
      </c>
      <c r="I1130" s="5">
        <v>30</v>
      </c>
      <c r="J1130" s="5">
        <v>17</v>
      </c>
      <c r="K11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130" s="4">
        <f>COUNTIFS(Tabela1[Paciente],Tabela1[[#This Row],[Paciente]],Tabela1[Código_Terapia],Tabela1[[#This Row],[Código_Terapia]])</f>
        <v>2</v>
      </c>
      <c r="M1130" s="4">
        <f>Tabela1[[#This Row],[Sessões Autrizadas]]-Tabela1[[#This Row],[Solicitado]]</f>
        <v>-13</v>
      </c>
    </row>
    <row r="1131" spans="1:13" hidden="1" x14ac:dyDescent="0.3">
      <c r="A1131" s="4">
        <f>INDEX(Tabela2[Id],MATCH(Tabela1[[#This Row],[Carteirinha]],Tabela2[Cart],0))</f>
        <v>3062</v>
      </c>
      <c r="B1131" s="5" t="s">
        <v>1007</v>
      </c>
      <c r="C1131" s="5" t="s">
        <v>1008</v>
      </c>
      <c r="D1131" s="5">
        <v>59087442</v>
      </c>
      <c r="E1131" s="6">
        <v>45667</v>
      </c>
      <c r="F1131" s="5">
        <v>946520054</v>
      </c>
      <c r="G1131" s="6">
        <v>46207</v>
      </c>
      <c r="H1131" s="5">
        <v>2250005278</v>
      </c>
      <c r="I1131" s="5">
        <v>80</v>
      </c>
      <c r="J1131" s="5">
        <v>72</v>
      </c>
      <c r="K11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31" s="4">
        <f>COUNTIFS(Tabela1[Paciente],Tabela1[[#This Row],[Paciente]],Tabela1[Código_Terapia],Tabela1[[#This Row],[Código_Terapia]])</f>
        <v>2</v>
      </c>
      <c r="M1131" s="4">
        <f>Tabela1[[#This Row],[Sessões Autrizadas]]-Tabela1[[#This Row],[Solicitado]]</f>
        <v>-8</v>
      </c>
    </row>
    <row r="1132" spans="1:13" hidden="1" x14ac:dyDescent="0.3">
      <c r="A1132" s="4">
        <f>INDEX(Tabela2[Id],MATCH(Tabela1[[#This Row],[Carteirinha]],Tabela2[Cart],0))</f>
        <v>3062</v>
      </c>
      <c r="B1132" s="5" t="s">
        <v>1007</v>
      </c>
      <c r="C1132" s="5" t="s">
        <v>1008</v>
      </c>
      <c r="D1132" s="5">
        <v>55576656</v>
      </c>
      <c r="E1132" s="6">
        <v>45525</v>
      </c>
      <c r="F1132" s="5">
        <v>943284038</v>
      </c>
      <c r="G1132" s="6">
        <v>46785</v>
      </c>
      <c r="H1132" s="5">
        <v>2250005189</v>
      </c>
      <c r="I1132" s="5">
        <v>50</v>
      </c>
      <c r="J1132" s="5">
        <v>30</v>
      </c>
      <c r="K11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1132" s="4">
        <f>COUNTIFS(Tabela1[Paciente],Tabela1[[#This Row],[Paciente]],Tabela1[Código_Terapia],Tabela1[[#This Row],[Código_Terapia]])</f>
        <v>1</v>
      </c>
      <c r="M1132" s="4">
        <f>Tabela1[[#This Row],[Sessões Autrizadas]]-Tabela1[[#This Row],[Solicitado]]</f>
        <v>-20</v>
      </c>
    </row>
    <row r="1133" spans="1:13" hidden="1" x14ac:dyDescent="0.3">
      <c r="A1133" s="4">
        <f>INDEX(Tabela2[Id],MATCH(Tabela1[[#This Row],[Carteirinha]],Tabela2[Cart],0))</f>
        <v>3062</v>
      </c>
      <c r="B1133" s="5" t="s">
        <v>1007</v>
      </c>
      <c r="C1133" s="5" t="s">
        <v>1008</v>
      </c>
      <c r="D1133" s="5">
        <v>55576655</v>
      </c>
      <c r="E1133" s="6">
        <v>45525</v>
      </c>
      <c r="F1133" s="5">
        <v>943284037</v>
      </c>
      <c r="G1133" s="6">
        <v>46245</v>
      </c>
      <c r="H1133" s="5">
        <v>2250005278</v>
      </c>
      <c r="I1133" s="5">
        <v>50</v>
      </c>
      <c r="J1133" s="5">
        <v>39</v>
      </c>
      <c r="K11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1133" s="4">
        <f>COUNTIFS(Tabela1[Paciente],Tabela1[[#This Row],[Paciente]],Tabela1[Código_Terapia],Tabela1[[#This Row],[Código_Terapia]])</f>
        <v>2</v>
      </c>
      <c r="M1133" s="4">
        <f>Tabela1[[#This Row],[Sessões Autrizadas]]-Tabela1[[#This Row],[Solicitado]]</f>
        <v>-11</v>
      </c>
    </row>
    <row r="1134" spans="1:13" hidden="1" x14ac:dyDescent="0.3">
      <c r="A1134" s="4">
        <f>INDEX(Tabela2[Id],MATCH(Tabela1[[#This Row],[Carteirinha]],Tabela2[Cart],0))</f>
        <v>942</v>
      </c>
      <c r="B1134" s="5" t="s">
        <v>1009</v>
      </c>
      <c r="C1134" s="5" t="s">
        <v>1010</v>
      </c>
      <c r="D1134" s="5">
        <v>58887602</v>
      </c>
      <c r="E1134" s="6">
        <v>45660</v>
      </c>
      <c r="F1134" s="5">
        <v>946335087</v>
      </c>
      <c r="G1134" s="6">
        <v>46380</v>
      </c>
      <c r="H1134" s="5">
        <v>2250005103</v>
      </c>
      <c r="I1134" s="5">
        <v>48</v>
      </c>
      <c r="J1134" s="5">
        <v>27</v>
      </c>
      <c r="K11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34" s="4">
        <f>COUNTIFS(Tabela1[Paciente],Tabela1[[#This Row],[Paciente]],Tabela1[Código_Terapia],Tabela1[[#This Row],[Código_Terapia]])</f>
        <v>2</v>
      </c>
      <c r="M1134" s="4">
        <f>Tabela1[[#This Row],[Sessões Autrizadas]]-Tabela1[[#This Row],[Solicitado]]</f>
        <v>-21</v>
      </c>
    </row>
    <row r="1135" spans="1:13" hidden="1" x14ac:dyDescent="0.3">
      <c r="A1135" s="4">
        <f>INDEX(Tabela2[Id],MATCH(Tabela1[[#This Row],[Carteirinha]],Tabela2[Cart],0))</f>
        <v>942</v>
      </c>
      <c r="B1135" s="5" t="s">
        <v>1009</v>
      </c>
      <c r="C1135" s="5" t="s">
        <v>1010</v>
      </c>
      <c r="D1135" s="5">
        <v>58887601</v>
      </c>
      <c r="E1135" s="6">
        <v>45660</v>
      </c>
      <c r="F1135" s="5">
        <v>946335085</v>
      </c>
      <c r="G1135" s="6">
        <v>46380</v>
      </c>
      <c r="H1135" s="5">
        <v>2250005278</v>
      </c>
      <c r="I1135" s="5">
        <v>16</v>
      </c>
      <c r="J1135" s="5">
        <v>5</v>
      </c>
      <c r="K11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35" s="4">
        <f>COUNTIFS(Tabela1[Paciente],Tabela1[[#This Row],[Paciente]],Tabela1[Código_Terapia],Tabela1[[#This Row],[Código_Terapia]])</f>
        <v>2</v>
      </c>
      <c r="M1135" s="4">
        <f>Tabela1[[#This Row],[Sessões Autrizadas]]-Tabela1[[#This Row],[Solicitado]]</f>
        <v>-11</v>
      </c>
    </row>
    <row r="1136" spans="1:13" hidden="1" x14ac:dyDescent="0.3">
      <c r="A1136" s="4">
        <f>INDEX(Tabela2[Id],MATCH(Tabela1[[#This Row],[Carteirinha]],Tabela2[Cart],0))</f>
        <v>942</v>
      </c>
      <c r="B1136" s="5" t="s">
        <v>1009</v>
      </c>
      <c r="C1136" s="5" t="s">
        <v>1010</v>
      </c>
      <c r="D1136" s="5">
        <v>58887600</v>
      </c>
      <c r="E1136" s="6">
        <v>45660</v>
      </c>
      <c r="F1136" s="5">
        <v>946335084</v>
      </c>
      <c r="G1136" s="6">
        <v>46260</v>
      </c>
      <c r="H1136" s="5">
        <v>50000012</v>
      </c>
      <c r="I1136" s="5">
        <v>32</v>
      </c>
      <c r="J1136" s="5">
        <v>23</v>
      </c>
      <c r="K11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36" s="4">
        <f>COUNTIFS(Tabela1[Paciente],Tabela1[[#This Row],[Paciente]],Tabela1[Código_Terapia],Tabela1[[#This Row],[Código_Terapia]])</f>
        <v>1</v>
      </c>
      <c r="M1136" s="4">
        <f>Tabela1[[#This Row],[Sessões Autrizadas]]-Tabela1[[#This Row],[Solicitado]]</f>
        <v>-9</v>
      </c>
    </row>
    <row r="1137" spans="1:13" hidden="1" x14ac:dyDescent="0.3">
      <c r="A1137" s="4">
        <f>INDEX(Tabela2[Id],MATCH(Tabela1[[#This Row],[Carteirinha]],Tabela2[Cart],0))</f>
        <v>942</v>
      </c>
      <c r="B1137" s="5" t="s">
        <v>1009</v>
      </c>
      <c r="C1137" s="5" t="s">
        <v>1010</v>
      </c>
      <c r="D1137" s="5">
        <v>56229395</v>
      </c>
      <c r="E1137" s="6">
        <v>45548</v>
      </c>
      <c r="F1137" s="5">
        <v>943884897</v>
      </c>
      <c r="G1137" s="6">
        <v>46688</v>
      </c>
      <c r="H1137" s="5">
        <v>2250005103</v>
      </c>
      <c r="I1137" s="5">
        <v>45</v>
      </c>
      <c r="J1137" s="5">
        <v>21</v>
      </c>
      <c r="K11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137" s="4">
        <f>COUNTIFS(Tabela1[Paciente],Tabela1[[#This Row],[Paciente]],Tabela1[Código_Terapia],Tabela1[[#This Row],[Código_Terapia]])</f>
        <v>2</v>
      </c>
      <c r="M1137" s="4">
        <f>Tabela1[[#This Row],[Sessões Autrizadas]]-Tabela1[[#This Row],[Solicitado]]</f>
        <v>-24</v>
      </c>
    </row>
    <row r="1138" spans="1:13" hidden="1" x14ac:dyDescent="0.3">
      <c r="A1138" s="4">
        <f>INDEX(Tabela2[Id],MATCH(Tabela1[[#This Row],[Carteirinha]],Tabela2[Cart],0))</f>
        <v>942</v>
      </c>
      <c r="B1138" s="5" t="s">
        <v>1009</v>
      </c>
      <c r="C1138" s="5" t="s">
        <v>1010</v>
      </c>
      <c r="D1138" s="5">
        <v>56229394</v>
      </c>
      <c r="E1138" s="6">
        <v>45548</v>
      </c>
      <c r="F1138" s="5">
        <v>943884896</v>
      </c>
      <c r="G1138" s="6">
        <v>46388</v>
      </c>
      <c r="H1138" s="5">
        <v>2250005278</v>
      </c>
      <c r="I1138" s="5">
        <v>15</v>
      </c>
      <c r="J1138" s="5">
        <v>2</v>
      </c>
      <c r="K11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138" s="4">
        <f>COUNTIFS(Tabela1[Paciente],Tabela1[[#This Row],[Paciente]],Tabela1[Código_Terapia],Tabela1[[#This Row],[Código_Terapia]])</f>
        <v>2</v>
      </c>
      <c r="M1138" s="4">
        <f>Tabela1[[#This Row],[Sessões Autrizadas]]-Tabela1[[#This Row],[Solicitado]]</f>
        <v>-13</v>
      </c>
    </row>
    <row r="1139" spans="1:13" hidden="1" x14ac:dyDescent="0.3">
      <c r="A1139" s="4">
        <f>INDEX(Tabela2[Id],MATCH(Tabela1[[#This Row],[Carteirinha]],Tabela2[Cart],0))</f>
        <v>2691</v>
      </c>
      <c r="B1139" s="5" t="s">
        <v>1013</v>
      </c>
      <c r="C1139" s="5" t="s">
        <v>1014</v>
      </c>
      <c r="D1139" s="5">
        <v>59817574</v>
      </c>
      <c r="E1139" s="6">
        <v>45693</v>
      </c>
      <c r="F1139" s="5">
        <v>947196425</v>
      </c>
      <c r="G1139" s="6">
        <v>46053</v>
      </c>
      <c r="H1139" s="5">
        <v>2250005189</v>
      </c>
      <c r="I1139" s="5">
        <v>32</v>
      </c>
      <c r="J1139" s="5">
        <v>27</v>
      </c>
      <c r="K11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39" s="4">
        <f>COUNTIFS(Tabela1[Paciente],Tabela1[[#This Row],[Paciente]],Tabela1[Código_Terapia],Tabela1[[#This Row],[Código_Terapia]])</f>
        <v>2</v>
      </c>
      <c r="M1139" s="4">
        <f>Tabela1[[#This Row],[Sessões Autrizadas]]-Tabela1[[#This Row],[Solicitado]]</f>
        <v>-5</v>
      </c>
    </row>
    <row r="1140" spans="1:13" hidden="1" x14ac:dyDescent="0.3">
      <c r="A1140" s="4">
        <f>INDEX(Tabela2[Id],MATCH(Tabela1[[#This Row],[Carteirinha]],Tabela2[Cart],0))</f>
        <v>2691</v>
      </c>
      <c r="B1140" s="5" t="s">
        <v>1013</v>
      </c>
      <c r="C1140" s="5" t="s">
        <v>1014</v>
      </c>
      <c r="D1140" s="5">
        <v>59817573</v>
      </c>
      <c r="E1140" s="6">
        <v>45693</v>
      </c>
      <c r="F1140" s="5">
        <v>947196424</v>
      </c>
      <c r="G1140" s="6">
        <v>45993</v>
      </c>
      <c r="H1140" s="5">
        <v>2250005103</v>
      </c>
      <c r="I1140" s="5">
        <v>32</v>
      </c>
      <c r="J1140" s="5">
        <v>28</v>
      </c>
      <c r="K11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40" s="4">
        <f>COUNTIFS(Tabela1[Paciente],Tabela1[[#This Row],[Paciente]],Tabela1[Código_Terapia],Tabela1[[#This Row],[Código_Terapia]])</f>
        <v>1</v>
      </c>
      <c r="M1140" s="4">
        <f>Tabela1[[#This Row],[Sessões Autrizadas]]-Tabela1[[#This Row],[Solicitado]]</f>
        <v>-4</v>
      </c>
    </row>
    <row r="1141" spans="1:13" hidden="1" x14ac:dyDescent="0.3">
      <c r="A1141" s="4">
        <f>INDEX(Tabela2[Id],MATCH(Tabela1[[#This Row],[Carteirinha]],Tabela2[Cart],0))</f>
        <v>2691</v>
      </c>
      <c r="B1141" s="5" t="s">
        <v>1013</v>
      </c>
      <c r="C1141" s="5" t="s">
        <v>1014</v>
      </c>
      <c r="D1141" s="5">
        <v>59817571</v>
      </c>
      <c r="E1141" s="6">
        <v>45693</v>
      </c>
      <c r="F1141" s="5">
        <v>947196423</v>
      </c>
      <c r="G1141" s="6">
        <v>46053</v>
      </c>
      <c r="H1141" s="5">
        <v>2250005170</v>
      </c>
      <c r="I1141" s="5">
        <v>32</v>
      </c>
      <c r="J1141" s="5">
        <v>27</v>
      </c>
      <c r="K11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41" s="4">
        <f>COUNTIFS(Tabela1[Paciente],Tabela1[[#This Row],[Paciente]],Tabela1[Código_Terapia],Tabela1[[#This Row],[Código_Terapia]])</f>
        <v>1</v>
      </c>
      <c r="M1141" s="4">
        <f>Tabela1[[#This Row],[Sessões Autrizadas]]-Tabela1[[#This Row],[Solicitado]]</f>
        <v>-5</v>
      </c>
    </row>
    <row r="1142" spans="1:13" hidden="1" x14ac:dyDescent="0.3">
      <c r="A1142" s="4">
        <f>INDEX(Tabela2[Id],MATCH(Tabela1[[#This Row],[Carteirinha]],Tabela2[Cart],0))</f>
        <v>2691</v>
      </c>
      <c r="B1142" s="5" t="s">
        <v>1013</v>
      </c>
      <c r="C1142" s="5" t="s">
        <v>1014</v>
      </c>
      <c r="D1142" s="5">
        <v>57755063</v>
      </c>
      <c r="E1142" s="6">
        <v>45608</v>
      </c>
      <c r="F1142" s="5">
        <v>945293062</v>
      </c>
      <c r="G1142" s="6">
        <v>46088</v>
      </c>
      <c r="H1142" s="5">
        <v>2250005189</v>
      </c>
      <c r="I1142" s="5">
        <v>40</v>
      </c>
      <c r="J1142" s="5">
        <v>33</v>
      </c>
      <c r="K11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142" s="4">
        <f>COUNTIFS(Tabela1[Paciente],Tabela1[[#This Row],[Paciente]],Tabela1[Código_Terapia],Tabela1[[#This Row],[Código_Terapia]])</f>
        <v>2</v>
      </c>
      <c r="M1142" s="4">
        <f>Tabela1[[#This Row],[Sessões Autrizadas]]-Tabela1[[#This Row],[Solicitado]]</f>
        <v>-7</v>
      </c>
    </row>
    <row r="1143" spans="1:13" hidden="1" x14ac:dyDescent="0.3">
      <c r="A1143" s="4">
        <f>INDEX(Tabela2[Id],MATCH(Tabela1[[#This Row],[Carteirinha]],Tabela2[Cart],0))</f>
        <v>4149</v>
      </c>
      <c r="B1143" s="5" t="s">
        <v>1026</v>
      </c>
      <c r="C1143" s="5" t="s">
        <v>1027</v>
      </c>
      <c r="D1143" s="5">
        <v>58491025</v>
      </c>
      <c r="E1143" s="6">
        <v>45636</v>
      </c>
      <c r="F1143" s="5">
        <v>945972936</v>
      </c>
      <c r="G1143" s="6">
        <v>46236</v>
      </c>
      <c r="H1143" s="5">
        <v>2250005103</v>
      </c>
      <c r="I1143" s="5">
        <v>64</v>
      </c>
      <c r="J1143" s="5">
        <v>39</v>
      </c>
      <c r="K11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143" s="4">
        <f>COUNTIFS(Tabela1[Paciente],Tabela1[[#This Row],[Paciente]],Tabela1[Código_Terapia],Tabela1[[#This Row],[Código_Terapia]])</f>
        <v>2</v>
      </c>
      <c r="M1143" s="4">
        <f>Tabela1[[#This Row],[Sessões Autrizadas]]-Tabela1[[#This Row],[Solicitado]]</f>
        <v>-25</v>
      </c>
    </row>
    <row r="1144" spans="1:13" hidden="1" x14ac:dyDescent="0.3">
      <c r="A1144" s="4">
        <f>INDEX(Tabela2[Id],MATCH(Tabela1[[#This Row],[Carteirinha]],Tabela2[Cart],0))</f>
        <v>4149</v>
      </c>
      <c r="B1144" s="5" t="s">
        <v>1026</v>
      </c>
      <c r="C1144" s="5" t="s">
        <v>1027</v>
      </c>
      <c r="D1144" s="5">
        <v>58491024</v>
      </c>
      <c r="E1144" s="6">
        <v>45636</v>
      </c>
      <c r="F1144" s="5">
        <v>945972935</v>
      </c>
      <c r="G1144" s="6">
        <v>46236</v>
      </c>
      <c r="H1144" s="5">
        <v>2250005278</v>
      </c>
      <c r="I1144" s="5">
        <v>32</v>
      </c>
      <c r="J1144" s="5">
        <v>21</v>
      </c>
      <c r="K11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44" s="4">
        <f>COUNTIFS(Tabela1[Paciente],Tabela1[[#This Row],[Paciente]],Tabela1[Código_Terapia],Tabela1[[#This Row],[Código_Terapia]])</f>
        <v>2</v>
      </c>
      <c r="M1144" s="4">
        <f>Tabela1[[#This Row],[Sessões Autrizadas]]-Tabela1[[#This Row],[Solicitado]]</f>
        <v>-11</v>
      </c>
    </row>
    <row r="1145" spans="1:13" hidden="1" x14ac:dyDescent="0.3">
      <c r="A1145" s="4">
        <f>INDEX(Tabela2[Id],MATCH(Tabela1[[#This Row],[Carteirinha]],Tabela2[Cart],0))</f>
        <v>4149</v>
      </c>
      <c r="B1145" s="5" t="s">
        <v>1026</v>
      </c>
      <c r="C1145" s="5" t="s">
        <v>1027</v>
      </c>
      <c r="D1145" s="5">
        <v>55596043</v>
      </c>
      <c r="E1145" s="6">
        <v>45526</v>
      </c>
      <c r="F1145" s="5">
        <v>943302003</v>
      </c>
      <c r="G1145" s="6">
        <v>46546</v>
      </c>
      <c r="H1145" s="5">
        <v>2250005103</v>
      </c>
      <c r="I1145" s="5">
        <v>40</v>
      </c>
      <c r="J1145" s="5">
        <v>1</v>
      </c>
      <c r="K11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145" s="4">
        <f>COUNTIFS(Tabela1[Paciente],Tabela1[[#This Row],[Paciente]],Tabela1[Código_Terapia],Tabela1[[#This Row],[Código_Terapia]])</f>
        <v>2</v>
      </c>
      <c r="M1145" s="4">
        <f>Tabela1[[#This Row],[Sessões Autrizadas]]-Tabela1[[#This Row],[Solicitado]]</f>
        <v>-39</v>
      </c>
    </row>
    <row r="1146" spans="1:13" hidden="1" x14ac:dyDescent="0.3">
      <c r="A1146" s="4">
        <f>INDEX(Tabela2[Id],MATCH(Tabela1[[#This Row],[Carteirinha]],Tabela2[Cart],0))</f>
        <v>4149</v>
      </c>
      <c r="B1146" s="5" t="s">
        <v>1026</v>
      </c>
      <c r="C1146" s="5" t="s">
        <v>1027</v>
      </c>
      <c r="D1146" s="5">
        <v>55596042</v>
      </c>
      <c r="E1146" s="6">
        <v>45526</v>
      </c>
      <c r="F1146" s="5">
        <v>943302002</v>
      </c>
      <c r="G1146" s="6">
        <v>46366</v>
      </c>
      <c r="H1146" s="5">
        <v>2250005278</v>
      </c>
      <c r="I1146" s="5">
        <v>20</v>
      </c>
      <c r="J1146" s="5">
        <v>6</v>
      </c>
      <c r="K11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146" s="4">
        <f>COUNTIFS(Tabela1[Paciente],Tabela1[[#This Row],[Paciente]],Tabela1[Código_Terapia],Tabela1[[#This Row],[Código_Terapia]])</f>
        <v>2</v>
      </c>
      <c r="M1146" s="4">
        <f>Tabela1[[#This Row],[Sessões Autrizadas]]-Tabela1[[#This Row],[Solicitado]]</f>
        <v>-14</v>
      </c>
    </row>
    <row r="1147" spans="1:13" hidden="1" x14ac:dyDescent="0.3">
      <c r="A1147" s="4">
        <f>INDEX(Tabela2[Id],MATCH(Tabela1[[#This Row],[Carteirinha]],Tabela2[Cart],0))</f>
        <v>1418</v>
      </c>
      <c r="B1147" s="5" t="s">
        <v>1011</v>
      </c>
      <c r="C1147" s="5" t="s">
        <v>1012</v>
      </c>
      <c r="D1147" s="5">
        <v>60125913</v>
      </c>
      <c r="E1147" s="6">
        <v>45705</v>
      </c>
      <c r="F1147" s="5">
        <v>947482325</v>
      </c>
      <c r="G1147" s="6">
        <v>45765</v>
      </c>
      <c r="H1147" s="5">
        <v>2250005189</v>
      </c>
      <c r="I1147" s="5">
        <v>32</v>
      </c>
      <c r="J1147" s="5">
        <v>32</v>
      </c>
      <c r="K11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47" s="4">
        <f>COUNTIFS(Tabela1[Paciente],Tabela1[[#This Row],[Paciente]],Tabela1[Código_Terapia],Tabela1[[#This Row],[Código_Terapia]])</f>
        <v>1</v>
      </c>
      <c r="M1147" s="4">
        <f>Tabela1[[#This Row],[Sessões Autrizadas]]-Tabela1[[#This Row],[Solicitado]]</f>
        <v>0</v>
      </c>
    </row>
    <row r="1148" spans="1:13" hidden="1" x14ac:dyDescent="0.3">
      <c r="A1148" s="4">
        <f>INDEX(Tabela2[Id],MATCH(Tabela1[[#This Row],[Carteirinha]],Tabela2[Cart],0))</f>
        <v>1418</v>
      </c>
      <c r="B1148" s="5" t="s">
        <v>1011</v>
      </c>
      <c r="C1148" s="5" t="s">
        <v>1012</v>
      </c>
      <c r="D1148" s="5">
        <v>60125912</v>
      </c>
      <c r="E1148" s="6">
        <v>45705</v>
      </c>
      <c r="F1148" s="5">
        <v>947482324</v>
      </c>
      <c r="G1148" s="6">
        <v>46005</v>
      </c>
      <c r="H1148" s="5">
        <v>2250005103</v>
      </c>
      <c r="I1148" s="5">
        <v>96</v>
      </c>
      <c r="J1148" s="5">
        <v>88</v>
      </c>
      <c r="K11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148" s="4">
        <f>COUNTIFS(Tabela1[Paciente],Tabela1[[#This Row],[Paciente]],Tabela1[Código_Terapia],Tabela1[[#This Row],[Código_Terapia]])</f>
        <v>2</v>
      </c>
      <c r="M1148" s="4">
        <f>Tabela1[[#This Row],[Sessões Autrizadas]]-Tabela1[[#This Row],[Solicitado]]</f>
        <v>-8</v>
      </c>
    </row>
    <row r="1149" spans="1:13" hidden="1" x14ac:dyDescent="0.3">
      <c r="A1149" s="4">
        <f>INDEX(Tabela2[Id],MATCH(Tabela1[[#This Row],[Carteirinha]],Tabela2[Cart],0))</f>
        <v>1418</v>
      </c>
      <c r="B1149" s="5" t="s">
        <v>1011</v>
      </c>
      <c r="C1149" s="5" t="s">
        <v>1012</v>
      </c>
      <c r="D1149" s="5">
        <v>60125911</v>
      </c>
      <c r="E1149" s="6">
        <v>45705</v>
      </c>
      <c r="F1149" s="5">
        <v>947482323</v>
      </c>
      <c r="G1149" s="6">
        <v>46005</v>
      </c>
      <c r="H1149" s="5">
        <v>2250005278</v>
      </c>
      <c r="I1149" s="5">
        <v>32</v>
      </c>
      <c r="J1149" s="5">
        <v>28</v>
      </c>
      <c r="K11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49" s="4">
        <f>COUNTIFS(Tabela1[Paciente],Tabela1[[#This Row],[Paciente]],Tabela1[Código_Terapia],Tabela1[[#This Row],[Código_Terapia]])</f>
        <v>3</v>
      </c>
      <c r="M1149" s="4">
        <f>Tabela1[[#This Row],[Sessões Autrizadas]]-Tabela1[[#This Row],[Solicitado]]</f>
        <v>-4</v>
      </c>
    </row>
    <row r="1150" spans="1:13" hidden="1" x14ac:dyDescent="0.3">
      <c r="A1150" s="4">
        <f>INDEX(Tabela2[Id],MATCH(Tabela1[[#This Row],[Carteirinha]],Tabela2[Cart],0))</f>
        <v>1418</v>
      </c>
      <c r="B1150" s="5" t="s">
        <v>1011</v>
      </c>
      <c r="C1150" s="5" t="s">
        <v>1012</v>
      </c>
      <c r="D1150" s="5">
        <v>60125910</v>
      </c>
      <c r="E1150" s="6">
        <v>45705</v>
      </c>
      <c r="F1150" s="5">
        <v>947482322</v>
      </c>
      <c r="G1150" s="6">
        <v>45765</v>
      </c>
      <c r="H1150" s="5">
        <v>50000012</v>
      </c>
      <c r="I1150" s="5">
        <v>32</v>
      </c>
      <c r="J1150" s="5">
        <v>32</v>
      </c>
      <c r="K11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50" s="4">
        <f>COUNTIFS(Tabela1[Paciente],Tabela1[[#This Row],[Paciente]],Tabela1[Código_Terapia],Tabela1[[#This Row],[Código_Terapia]])</f>
        <v>1</v>
      </c>
      <c r="M1150" s="4">
        <f>Tabela1[[#This Row],[Sessões Autrizadas]]-Tabela1[[#This Row],[Solicitado]]</f>
        <v>0</v>
      </c>
    </row>
    <row r="1151" spans="1:13" hidden="1" x14ac:dyDescent="0.3">
      <c r="A1151" s="4">
        <f>INDEX(Tabela2[Id],MATCH(Tabela1[[#This Row],[Carteirinha]],Tabela2[Cart],0))</f>
        <v>1418</v>
      </c>
      <c r="B1151" s="5" t="s">
        <v>1011</v>
      </c>
      <c r="C1151" s="5" t="s">
        <v>1012</v>
      </c>
      <c r="D1151" s="5">
        <v>60125909</v>
      </c>
      <c r="E1151" s="6">
        <v>45705</v>
      </c>
      <c r="F1151" s="5">
        <v>947482321</v>
      </c>
      <c r="G1151" s="6">
        <v>45945</v>
      </c>
      <c r="H1151" s="5">
        <v>50001213</v>
      </c>
      <c r="I1151" s="5">
        <v>32</v>
      </c>
      <c r="J1151" s="5">
        <v>29</v>
      </c>
      <c r="K11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51" s="4">
        <f>COUNTIFS(Tabela1[Paciente],Tabela1[[#This Row],[Paciente]],Tabela1[Código_Terapia],Tabela1[[#This Row],[Código_Terapia]])</f>
        <v>1</v>
      </c>
      <c r="M1151" s="4">
        <f>Tabela1[[#This Row],[Sessões Autrizadas]]-Tabela1[[#This Row],[Solicitado]]</f>
        <v>-3</v>
      </c>
    </row>
    <row r="1152" spans="1:13" hidden="1" x14ac:dyDescent="0.3">
      <c r="A1152" s="4">
        <f>INDEX(Tabela2[Id],MATCH(Tabela1[[#This Row],[Carteirinha]],Tabela2[Cart],0))</f>
        <v>1418</v>
      </c>
      <c r="B1152" s="5" t="s">
        <v>1011</v>
      </c>
      <c r="C1152" s="5" t="s">
        <v>1012</v>
      </c>
      <c r="D1152" s="5">
        <v>60125907</v>
      </c>
      <c r="E1152" s="6">
        <v>45705</v>
      </c>
      <c r="F1152" s="5">
        <v>947482318</v>
      </c>
      <c r="G1152" s="6">
        <v>45765</v>
      </c>
      <c r="H1152" s="5">
        <v>2250005170</v>
      </c>
      <c r="I1152" s="5">
        <v>64</v>
      </c>
      <c r="J1152" s="5">
        <v>64</v>
      </c>
      <c r="K11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152" s="4">
        <f>COUNTIFS(Tabela1[Paciente],Tabela1[[#This Row],[Paciente]],Tabela1[Código_Terapia],Tabela1[[#This Row],[Código_Terapia]])</f>
        <v>1</v>
      </c>
      <c r="M1152" s="4">
        <f>Tabela1[[#This Row],[Sessões Autrizadas]]-Tabela1[[#This Row],[Solicitado]]</f>
        <v>0</v>
      </c>
    </row>
    <row r="1153" spans="1:13" hidden="1" x14ac:dyDescent="0.3">
      <c r="A1153" s="4">
        <f>INDEX(Tabela2[Id],MATCH(Tabela1[[#This Row],[Carteirinha]],Tabela2[Cart],0))</f>
        <v>1418</v>
      </c>
      <c r="B1153" s="5" t="s">
        <v>1011</v>
      </c>
      <c r="C1153" s="5" t="s">
        <v>1012</v>
      </c>
      <c r="D1153" s="5">
        <v>58490568</v>
      </c>
      <c r="E1153" s="6">
        <v>45646</v>
      </c>
      <c r="F1153" s="5">
        <v>945972523</v>
      </c>
      <c r="G1153" s="6">
        <v>46066</v>
      </c>
      <c r="H1153" s="5">
        <v>2250005103</v>
      </c>
      <c r="I1153" s="5">
        <v>64</v>
      </c>
      <c r="J1153" s="5">
        <v>20</v>
      </c>
      <c r="K11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153" s="4">
        <f>COUNTIFS(Tabela1[Paciente],Tabela1[[#This Row],[Paciente]],Tabela1[Código_Terapia],Tabela1[[#This Row],[Código_Terapia]])</f>
        <v>2</v>
      </c>
      <c r="M1153" s="4">
        <f>Tabela1[[#This Row],[Sessões Autrizadas]]-Tabela1[[#This Row],[Solicitado]]</f>
        <v>-44</v>
      </c>
    </row>
    <row r="1154" spans="1:13" hidden="1" x14ac:dyDescent="0.3">
      <c r="A1154" s="4">
        <f>INDEX(Tabela2[Id],MATCH(Tabela1[[#This Row],[Carteirinha]],Tabela2[Cart],0))</f>
        <v>1418</v>
      </c>
      <c r="B1154" s="5" t="s">
        <v>1011</v>
      </c>
      <c r="C1154" s="5" t="s">
        <v>1012</v>
      </c>
      <c r="D1154" s="5">
        <v>58490567</v>
      </c>
      <c r="E1154" s="6">
        <v>45646</v>
      </c>
      <c r="F1154" s="5">
        <v>945972522</v>
      </c>
      <c r="G1154" s="6">
        <v>46066</v>
      </c>
      <c r="H1154" s="5">
        <v>2250005278</v>
      </c>
      <c r="I1154" s="5">
        <v>32</v>
      </c>
      <c r="J1154" s="5">
        <v>10</v>
      </c>
      <c r="K11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54" s="4">
        <f>COUNTIFS(Tabela1[Paciente],Tabela1[[#This Row],[Paciente]],Tabela1[Código_Terapia],Tabela1[[#This Row],[Código_Terapia]])</f>
        <v>3</v>
      </c>
      <c r="M1154" s="4">
        <f>Tabela1[[#This Row],[Sessões Autrizadas]]-Tabela1[[#This Row],[Solicitado]]</f>
        <v>-22</v>
      </c>
    </row>
    <row r="1155" spans="1:13" hidden="1" x14ac:dyDescent="0.3">
      <c r="A1155" s="4">
        <f>INDEX(Tabela2[Id],MATCH(Tabela1[[#This Row],[Carteirinha]],Tabela2[Cart],0))</f>
        <v>1418</v>
      </c>
      <c r="B1155" s="5" t="s">
        <v>1011</v>
      </c>
      <c r="C1155" s="5" t="s">
        <v>1012</v>
      </c>
      <c r="D1155" s="5">
        <v>55593447</v>
      </c>
      <c r="E1155" s="6">
        <v>45526</v>
      </c>
      <c r="F1155" s="5">
        <v>943299594</v>
      </c>
      <c r="G1155" s="6">
        <v>46426</v>
      </c>
      <c r="H1155" s="5">
        <v>2250005278</v>
      </c>
      <c r="I1155" s="5">
        <v>20</v>
      </c>
      <c r="J1155" s="5">
        <v>6</v>
      </c>
      <c r="K11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155" s="4">
        <f>COUNTIFS(Tabela1[Paciente],Tabela1[[#This Row],[Paciente]],Tabela1[Código_Terapia],Tabela1[[#This Row],[Código_Terapia]])</f>
        <v>3</v>
      </c>
      <c r="M1155" s="4">
        <f>Tabela1[[#This Row],[Sessões Autrizadas]]-Tabela1[[#This Row],[Solicitado]]</f>
        <v>-14</v>
      </c>
    </row>
    <row r="1156" spans="1:13" hidden="1" x14ac:dyDescent="0.3">
      <c r="A1156" s="4">
        <f>INDEX(Tabela2[Id],MATCH(Tabela1[[#This Row],[Carteirinha]],Tabela2[Cart],0))</f>
        <v>4264</v>
      </c>
      <c r="B1156" s="5" t="s">
        <v>821</v>
      </c>
      <c r="C1156" s="5" t="s">
        <v>822</v>
      </c>
      <c r="D1156" s="5">
        <v>60055057</v>
      </c>
      <c r="E1156" s="6">
        <v>45701</v>
      </c>
      <c r="F1156" s="5">
        <v>947416620</v>
      </c>
      <c r="G1156" s="6">
        <v>45761</v>
      </c>
      <c r="H1156" s="5">
        <v>2250005189</v>
      </c>
      <c r="I1156" s="5">
        <v>32</v>
      </c>
      <c r="J1156" s="5">
        <v>32</v>
      </c>
      <c r="K11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56" s="4">
        <f>COUNTIFS(Tabela1[Paciente],Tabela1[[#This Row],[Paciente]],Tabela1[Código_Terapia],Tabela1[[#This Row],[Código_Terapia]])</f>
        <v>1</v>
      </c>
      <c r="M1156" s="4">
        <f>Tabela1[[#This Row],[Sessões Autrizadas]]-Tabela1[[#This Row],[Solicitado]]</f>
        <v>0</v>
      </c>
    </row>
    <row r="1157" spans="1:13" hidden="1" x14ac:dyDescent="0.3">
      <c r="A1157" s="4">
        <f>INDEX(Tabela2[Id],MATCH(Tabela1[[#This Row],[Carteirinha]],Tabela2[Cart],0))</f>
        <v>4264</v>
      </c>
      <c r="B1157" s="5" t="s">
        <v>821</v>
      </c>
      <c r="C1157" s="5" t="s">
        <v>822</v>
      </c>
      <c r="D1157" s="5">
        <v>57411387</v>
      </c>
      <c r="E1157" s="6">
        <v>45596</v>
      </c>
      <c r="F1157" s="5">
        <v>944978902</v>
      </c>
      <c r="G1157" s="6">
        <v>46676</v>
      </c>
      <c r="H1157" s="5">
        <v>2250005278</v>
      </c>
      <c r="I1157" s="5">
        <v>32</v>
      </c>
      <c r="J1157" s="5">
        <v>3</v>
      </c>
      <c r="K11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57" s="4">
        <f>COUNTIFS(Tabela1[Paciente],Tabela1[[#This Row],[Paciente]],Tabela1[Código_Terapia],Tabela1[[#This Row],[Código_Terapia]])</f>
        <v>1</v>
      </c>
      <c r="M1157" s="4">
        <f>Tabela1[[#This Row],[Sessões Autrizadas]]-Tabela1[[#This Row],[Solicitado]]</f>
        <v>-29</v>
      </c>
    </row>
    <row r="1158" spans="1:13" hidden="1" x14ac:dyDescent="0.3">
      <c r="A1158" s="4">
        <f>INDEX(Tabela2[Id],MATCH(Tabela1[[#This Row],[Carteirinha]],Tabela2[Cart],0))</f>
        <v>4264</v>
      </c>
      <c r="B1158" s="5" t="s">
        <v>821</v>
      </c>
      <c r="C1158" s="5" t="s">
        <v>822</v>
      </c>
      <c r="D1158" s="5">
        <v>57033821</v>
      </c>
      <c r="E1158" s="6">
        <v>45582</v>
      </c>
      <c r="F1158" s="5">
        <v>944629003</v>
      </c>
      <c r="G1158" s="6">
        <v>45762</v>
      </c>
      <c r="H1158" s="5">
        <v>2250005103</v>
      </c>
      <c r="I1158" s="5">
        <v>40</v>
      </c>
      <c r="J1158" s="5">
        <v>38</v>
      </c>
      <c r="K11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158" s="4">
        <f>COUNTIFS(Tabela1[Paciente],Tabela1[[#This Row],[Paciente]],Tabela1[Código_Terapia],Tabela1[[#This Row],[Código_Terapia]])</f>
        <v>1</v>
      </c>
      <c r="M1158" s="4">
        <f>Tabela1[[#This Row],[Sessões Autrizadas]]-Tabela1[[#This Row],[Solicitado]]</f>
        <v>-2</v>
      </c>
    </row>
    <row r="1159" spans="1:13" hidden="1" x14ac:dyDescent="0.3">
      <c r="A1159" s="4">
        <f>INDEX(Tabela2[Id],MATCH(Tabela1[[#This Row],[Carteirinha]],Tabela2[Cart],0))</f>
        <v>4126</v>
      </c>
      <c r="B1159" s="5" t="s">
        <v>1410</v>
      </c>
      <c r="C1159" s="5" t="s">
        <v>1409</v>
      </c>
      <c r="D1159" s="5">
        <v>61098035</v>
      </c>
      <c r="E1159" s="6">
        <v>45743</v>
      </c>
      <c r="F1159" s="5">
        <v>948382407</v>
      </c>
      <c r="G1159" s="6">
        <v>45803</v>
      </c>
      <c r="H1159" s="5">
        <v>2250005278</v>
      </c>
      <c r="I1159" s="5">
        <v>32</v>
      </c>
      <c r="J1159" s="5">
        <v>32</v>
      </c>
      <c r="K11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59" s="4">
        <f>COUNTIFS(Tabela1[Paciente],Tabela1[[#This Row],[Paciente]],Tabela1[Código_Terapia],Tabela1[[#This Row],[Código_Terapia]])</f>
        <v>2</v>
      </c>
      <c r="M1159" s="4">
        <f>Tabela1[[#This Row],[Sessões Autrizadas]]-Tabela1[[#This Row],[Solicitado]]</f>
        <v>0</v>
      </c>
    </row>
    <row r="1160" spans="1:13" hidden="1" x14ac:dyDescent="0.3">
      <c r="A1160" s="4">
        <f>INDEX(Tabela2[Id],MATCH(Tabela1[[#This Row],[Carteirinha]],Tabela2[Cart],0))</f>
        <v>4126</v>
      </c>
      <c r="B1160" s="5" t="s">
        <v>1410</v>
      </c>
      <c r="C1160" s="5" t="s">
        <v>1409</v>
      </c>
      <c r="D1160" s="5">
        <v>57203146</v>
      </c>
      <c r="E1160" s="6">
        <v>45587</v>
      </c>
      <c r="F1160" s="5">
        <v>944786015</v>
      </c>
      <c r="G1160" s="6">
        <v>46547</v>
      </c>
      <c r="H1160" s="5">
        <v>2250005278</v>
      </c>
      <c r="I1160" s="5">
        <v>16</v>
      </c>
      <c r="J1160" s="5">
        <v>3</v>
      </c>
      <c r="K11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60" s="4">
        <f>COUNTIFS(Tabela1[Paciente],Tabela1[[#This Row],[Paciente]],Tabela1[Código_Terapia],Tabela1[[#This Row],[Código_Terapia]])</f>
        <v>2</v>
      </c>
      <c r="M1160" s="4">
        <f>Tabela1[[#This Row],[Sessões Autrizadas]]-Tabela1[[#This Row],[Solicitado]]</f>
        <v>-13</v>
      </c>
    </row>
    <row r="1161" spans="1:13" hidden="1" x14ac:dyDescent="0.3">
      <c r="A1161" s="4">
        <f>INDEX(Tabela2[Id],MATCH(Tabela1[[#This Row],[Carteirinha]],Tabela2[Cart],0))</f>
        <v>894</v>
      </c>
      <c r="B1161" s="5" t="s">
        <v>979</v>
      </c>
      <c r="C1161" s="5" t="s">
        <v>980</v>
      </c>
      <c r="D1161" s="5">
        <v>58435212</v>
      </c>
      <c r="E1161" s="6">
        <v>45635</v>
      </c>
      <c r="F1161" s="5">
        <v>945921471</v>
      </c>
      <c r="G1161" s="6">
        <v>46235</v>
      </c>
      <c r="H1161" s="5">
        <v>2250005103</v>
      </c>
      <c r="I1161" s="5">
        <v>32</v>
      </c>
      <c r="J1161" s="5">
        <v>14</v>
      </c>
      <c r="K11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61" s="4">
        <f>COUNTIFS(Tabela1[Paciente],Tabela1[[#This Row],[Paciente]],Tabela1[Código_Terapia],Tabela1[[#This Row],[Código_Terapia]])</f>
        <v>1</v>
      </c>
      <c r="M1161" s="4">
        <f>Tabela1[[#This Row],[Sessões Autrizadas]]-Tabela1[[#This Row],[Solicitado]]</f>
        <v>-18</v>
      </c>
    </row>
    <row r="1162" spans="1:13" hidden="1" x14ac:dyDescent="0.3">
      <c r="A1162" s="4">
        <f>INDEX(Tabela2[Id],MATCH(Tabela1[[#This Row],[Carteirinha]],Tabela2[Cart],0))</f>
        <v>4168</v>
      </c>
      <c r="B1162" s="5" t="s">
        <v>1017</v>
      </c>
      <c r="C1162" s="5" t="s">
        <v>1018</v>
      </c>
      <c r="D1162" s="5">
        <v>58490039</v>
      </c>
      <c r="E1162" s="6">
        <v>45637</v>
      </c>
      <c r="F1162" s="5">
        <v>945972046</v>
      </c>
      <c r="G1162" s="6">
        <v>46297</v>
      </c>
      <c r="H1162" s="5">
        <v>2250005103</v>
      </c>
      <c r="I1162" s="5">
        <v>32</v>
      </c>
      <c r="J1162" s="5">
        <v>22</v>
      </c>
      <c r="K11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62" s="4">
        <f>COUNTIFS(Tabela1[Paciente],Tabela1[[#This Row],[Paciente]],Tabela1[Código_Terapia],Tabela1[[#This Row],[Código_Terapia]])</f>
        <v>2</v>
      </c>
      <c r="M1162" s="4">
        <f>Tabela1[[#This Row],[Sessões Autrizadas]]-Tabela1[[#This Row],[Solicitado]]</f>
        <v>-10</v>
      </c>
    </row>
    <row r="1163" spans="1:13" hidden="1" x14ac:dyDescent="0.3">
      <c r="A1163" s="4">
        <f>INDEX(Tabela2[Id],MATCH(Tabela1[[#This Row],[Carteirinha]],Tabela2[Cart],0))</f>
        <v>4168</v>
      </c>
      <c r="B1163" s="5" t="s">
        <v>1017</v>
      </c>
      <c r="C1163" s="5" t="s">
        <v>1018</v>
      </c>
      <c r="D1163" s="5">
        <v>58490038</v>
      </c>
      <c r="E1163" s="6">
        <v>45637</v>
      </c>
      <c r="F1163" s="5">
        <v>945972044</v>
      </c>
      <c r="G1163" s="6">
        <v>45817</v>
      </c>
      <c r="H1163" s="5">
        <v>2250005278</v>
      </c>
      <c r="I1163" s="5">
        <v>32</v>
      </c>
      <c r="J1163" s="5">
        <v>30</v>
      </c>
      <c r="K11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63" s="4">
        <f>COUNTIFS(Tabela1[Paciente],Tabela1[[#This Row],[Paciente]],Tabela1[Código_Terapia],Tabela1[[#This Row],[Código_Terapia]])</f>
        <v>2</v>
      </c>
      <c r="M1163" s="4">
        <f>Tabela1[[#This Row],[Sessões Autrizadas]]-Tabela1[[#This Row],[Solicitado]]</f>
        <v>-2</v>
      </c>
    </row>
    <row r="1164" spans="1:13" hidden="1" x14ac:dyDescent="0.3">
      <c r="A1164" s="4">
        <f>INDEX(Tabela2[Id],MATCH(Tabela1[[#This Row],[Carteirinha]],Tabela2[Cart],0))</f>
        <v>4168</v>
      </c>
      <c r="B1164" s="5" t="s">
        <v>1017</v>
      </c>
      <c r="C1164" s="5" t="s">
        <v>1018</v>
      </c>
      <c r="D1164" s="5">
        <v>58490037</v>
      </c>
      <c r="E1164" s="6">
        <v>45637</v>
      </c>
      <c r="F1164" s="5">
        <v>945972043</v>
      </c>
      <c r="G1164" s="6">
        <v>46177</v>
      </c>
      <c r="H1164" s="5">
        <v>50000012</v>
      </c>
      <c r="I1164" s="5">
        <v>32</v>
      </c>
      <c r="J1164" s="5">
        <v>24</v>
      </c>
      <c r="K11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64" s="4">
        <f>COUNTIFS(Tabela1[Paciente],Tabela1[[#This Row],[Paciente]],Tabela1[Código_Terapia],Tabela1[[#This Row],[Código_Terapia]])</f>
        <v>2</v>
      </c>
      <c r="M1164" s="4">
        <f>Tabela1[[#This Row],[Sessões Autrizadas]]-Tabela1[[#This Row],[Solicitado]]</f>
        <v>-8</v>
      </c>
    </row>
    <row r="1165" spans="1:13" hidden="1" x14ac:dyDescent="0.3">
      <c r="A1165" s="4">
        <f>INDEX(Tabela2[Id],MATCH(Tabela1[[#This Row],[Carteirinha]],Tabela2[Cart],0))</f>
        <v>4168</v>
      </c>
      <c r="B1165" s="5" t="s">
        <v>1017</v>
      </c>
      <c r="C1165" s="5" t="s">
        <v>1018</v>
      </c>
      <c r="D1165" s="5">
        <v>55746671</v>
      </c>
      <c r="E1165" s="6">
        <v>45532</v>
      </c>
      <c r="F1165" s="5">
        <v>943440371</v>
      </c>
      <c r="G1165" s="6">
        <v>46732</v>
      </c>
      <c r="H1165" s="5">
        <v>2250005103</v>
      </c>
      <c r="I1165" s="5">
        <v>20</v>
      </c>
      <c r="J1165" s="5">
        <v>1</v>
      </c>
      <c r="K11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165" s="4">
        <f>COUNTIFS(Tabela1[Paciente],Tabela1[[#This Row],[Paciente]],Tabela1[Código_Terapia],Tabela1[[#This Row],[Código_Terapia]])</f>
        <v>2</v>
      </c>
      <c r="M1165" s="4">
        <f>Tabela1[[#This Row],[Sessões Autrizadas]]-Tabela1[[#This Row],[Solicitado]]</f>
        <v>-19</v>
      </c>
    </row>
    <row r="1166" spans="1:13" hidden="1" x14ac:dyDescent="0.3">
      <c r="A1166" s="4">
        <f>INDEX(Tabela2[Id],MATCH(Tabela1[[#This Row],[Carteirinha]],Tabela2[Cart],0))</f>
        <v>4168</v>
      </c>
      <c r="B1166" s="5" t="s">
        <v>1017</v>
      </c>
      <c r="C1166" s="5" t="s">
        <v>1018</v>
      </c>
      <c r="D1166" s="5">
        <v>55746670</v>
      </c>
      <c r="E1166" s="6">
        <v>45532</v>
      </c>
      <c r="F1166" s="5">
        <v>943440370</v>
      </c>
      <c r="G1166" s="6">
        <v>45952</v>
      </c>
      <c r="H1166" s="5">
        <v>2250005278</v>
      </c>
      <c r="I1166" s="5">
        <v>20</v>
      </c>
      <c r="J1166" s="5">
        <v>14</v>
      </c>
      <c r="K11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166" s="4">
        <f>COUNTIFS(Tabela1[Paciente],Tabela1[[#This Row],[Paciente]],Tabela1[Código_Terapia],Tabela1[[#This Row],[Código_Terapia]])</f>
        <v>2</v>
      </c>
      <c r="M1166" s="4">
        <f>Tabela1[[#This Row],[Sessões Autrizadas]]-Tabela1[[#This Row],[Solicitado]]</f>
        <v>-6</v>
      </c>
    </row>
    <row r="1167" spans="1:13" hidden="1" x14ac:dyDescent="0.3">
      <c r="A1167" s="4">
        <f>INDEX(Tabela2[Id],MATCH(Tabela1[[#This Row],[Carteirinha]],Tabela2[Cart],0))</f>
        <v>4168</v>
      </c>
      <c r="B1167" s="5" t="s">
        <v>1017</v>
      </c>
      <c r="C1167" s="5" t="s">
        <v>1018</v>
      </c>
      <c r="D1167" s="5">
        <v>55746669</v>
      </c>
      <c r="E1167" s="6">
        <v>45532</v>
      </c>
      <c r="F1167" s="5">
        <v>943440369</v>
      </c>
      <c r="G1167" s="6">
        <v>46372</v>
      </c>
      <c r="H1167" s="5">
        <v>50000012</v>
      </c>
      <c r="I1167" s="5">
        <v>20</v>
      </c>
      <c r="J1167" s="5">
        <v>7</v>
      </c>
      <c r="K11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167" s="4">
        <f>COUNTIFS(Tabela1[Paciente],Tabela1[[#This Row],[Paciente]],Tabela1[Código_Terapia],Tabela1[[#This Row],[Código_Terapia]])</f>
        <v>2</v>
      </c>
      <c r="M1167" s="4">
        <f>Tabela1[[#This Row],[Sessões Autrizadas]]-Tabela1[[#This Row],[Solicitado]]</f>
        <v>-13</v>
      </c>
    </row>
    <row r="1168" spans="1:13" hidden="1" x14ac:dyDescent="0.3">
      <c r="A1168" s="4">
        <f>INDEX(Tabela2[Id],MATCH(Tabela1[[#This Row],[Carteirinha]],Tabela2[Cart],0))</f>
        <v>4085</v>
      </c>
      <c r="B1168" s="5" t="s">
        <v>740</v>
      </c>
      <c r="C1168" s="5" t="s">
        <v>741</v>
      </c>
      <c r="D1168" s="5">
        <v>58487495</v>
      </c>
      <c r="E1168" s="6">
        <v>45637</v>
      </c>
      <c r="F1168" s="5">
        <v>945969719</v>
      </c>
      <c r="G1168" s="6">
        <v>46957</v>
      </c>
      <c r="H1168" s="5">
        <v>2250005103</v>
      </c>
      <c r="I1168" s="5">
        <v>48</v>
      </c>
      <c r="J1168" s="5">
        <v>27</v>
      </c>
      <c r="K11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68" s="4">
        <f>COUNTIFS(Tabela1[Paciente],Tabela1[[#This Row],[Paciente]],Tabela1[Código_Terapia],Tabela1[[#This Row],[Código_Terapia]])</f>
        <v>1</v>
      </c>
      <c r="M1168" s="4">
        <f>Tabela1[[#This Row],[Sessões Autrizadas]]-Tabela1[[#This Row],[Solicitado]]</f>
        <v>-21</v>
      </c>
    </row>
    <row r="1169" spans="1:13" hidden="1" x14ac:dyDescent="0.3">
      <c r="A1169" s="4">
        <f>INDEX(Tabela2[Id],MATCH(Tabela1[[#This Row],[Carteirinha]],Tabela2[Cart],0))</f>
        <v>4085</v>
      </c>
      <c r="B1169" s="5" t="s">
        <v>740</v>
      </c>
      <c r="C1169" s="5" t="s">
        <v>741</v>
      </c>
      <c r="D1169" s="5">
        <v>58487494</v>
      </c>
      <c r="E1169" s="6">
        <v>45637</v>
      </c>
      <c r="F1169" s="5">
        <v>945969718</v>
      </c>
      <c r="G1169" s="6">
        <v>46957</v>
      </c>
      <c r="H1169" s="5">
        <v>2250005278</v>
      </c>
      <c r="I1169" s="5">
        <v>48</v>
      </c>
      <c r="J1169" s="5">
        <v>27</v>
      </c>
      <c r="K11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69" s="4">
        <f>COUNTIFS(Tabela1[Paciente],Tabela1[[#This Row],[Paciente]],Tabela1[Código_Terapia],Tabela1[[#This Row],[Código_Terapia]])</f>
        <v>1</v>
      </c>
      <c r="M1169" s="4">
        <f>Tabela1[[#This Row],[Sessões Autrizadas]]-Tabela1[[#This Row],[Solicitado]]</f>
        <v>-21</v>
      </c>
    </row>
    <row r="1170" spans="1:13" hidden="1" x14ac:dyDescent="0.3">
      <c r="A1170" s="4">
        <f>INDEX(Tabela2[Id],MATCH(Tabela1[[#This Row],[Carteirinha]],Tabela2[Cart],0))</f>
        <v>4085</v>
      </c>
      <c r="B1170" s="5" t="s">
        <v>740</v>
      </c>
      <c r="C1170" s="5" t="s">
        <v>741</v>
      </c>
      <c r="D1170" s="5">
        <v>58487493</v>
      </c>
      <c r="E1170" s="6">
        <v>45637</v>
      </c>
      <c r="F1170" s="5">
        <v>945969717</v>
      </c>
      <c r="G1170" s="6">
        <v>46357</v>
      </c>
      <c r="H1170" s="5">
        <v>50000012</v>
      </c>
      <c r="I1170" s="5">
        <v>48</v>
      </c>
      <c r="J1170" s="5">
        <v>37</v>
      </c>
      <c r="K11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70" s="4">
        <f>COUNTIFS(Tabela1[Paciente],Tabela1[[#This Row],[Paciente]],Tabela1[Código_Terapia],Tabela1[[#This Row],[Código_Terapia]])</f>
        <v>1</v>
      </c>
      <c r="M1170" s="4">
        <f>Tabela1[[#This Row],[Sessões Autrizadas]]-Tabela1[[#This Row],[Solicitado]]</f>
        <v>-11</v>
      </c>
    </row>
    <row r="1171" spans="1:13" hidden="1" x14ac:dyDescent="0.3">
      <c r="A1171" s="4">
        <f>INDEX(Tabela2[Id],MATCH(Tabela1[[#This Row],[Carteirinha]],Tabela2[Cart],0))</f>
        <v>1299</v>
      </c>
      <c r="B1171" s="5" t="s">
        <v>1281</v>
      </c>
      <c r="C1171" s="5" t="s">
        <v>1280</v>
      </c>
      <c r="D1171" s="5">
        <v>57130449</v>
      </c>
      <c r="E1171" s="6">
        <v>45582</v>
      </c>
      <c r="F1171" s="5">
        <v>944718753</v>
      </c>
      <c r="G1171" s="6">
        <v>46422</v>
      </c>
      <c r="H1171" s="5">
        <v>2250005189</v>
      </c>
      <c r="I1171" s="5">
        <v>16</v>
      </c>
      <c r="J1171" s="5">
        <v>3</v>
      </c>
      <c r="K11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71" s="4">
        <f>COUNTIFS(Tabela1[Paciente],Tabela1[[#This Row],[Paciente]],Tabela1[Código_Terapia],Tabela1[[#This Row],[Código_Terapia]])</f>
        <v>1</v>
      </c>
      <c r="M1171" s="4">
        <f>Tabela1[[#This Row],[Sessões Autrizadas]]-Tabela1[[#This Row],[Solicitado]]</f>
        <v>-13</v>
      </c>
    </row>
    <row r="1172" spans="1:13" hidden="1" x14ac:dyDescent="0.3">
      <c r="A1172" s="4">
        <f>INDEX(Tabela2[Id],MATCH(Tabela1[[#This Row],[Carteirinha]],Tabela2[Cart],0))</f>
        <v>1299</v>
      </c>
      <c r="B1172" s="5" t="s">
        <v>1281</v>
      </c>
      <c r="C1172" s="5" t="s">
        <v>1280</v>
      </c>
      <c r="D1172" s="5">
        <v>57130448</v>
      </c>
      <c r="E1172" s="6">
        <v>45582</v>
      </c>
      <c r="F1172" s="5">
        <v>944718752</v>
      </c>
      <c r="G1172" s="6">
        <v>47082</v>
      </c>
      <c r="H1172" s="5">
        <v>2250005103</v>
      </c>
      <c r="I1172" s="5">
        <v>80</v>
      </c>
      <c r="J1172" s="5">
        <v>18</v>
      </c>
      <c r="K11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72" s="4">
        <f>COUNTIFS(Tabela1[Paciente],Tabela1[[#This Row],[Paciente]],Tabela1[Código_Terapia],Tabela1[[#This Row],[Código_Terapia]])</f>
        <v>1</v>
      </c>
      <c r="M1172" s="4">
        <f>Tabela1[[#This Row],[Sessões Autrizadas]]-Tabela1[[#This Row],[Solicitado]]</f>
        <v>-62</v>
      </c>
    </row>
    <row r="1173" spans="1:13" hidden="1" x14ac:dyDescent="0.3">
      <c r="A1173" s="4">
        <f>INDEX(Tabela2[Id],MATCH(Tabela1[[#This Row],[Carteirinha]],Tabela2[Cart],0))</f>
        <v>1299</v>
      </c>
      <c r="B1173" s="5" t="s">
        <v>1281</v>
      </c>
      <c r="C1173" s="5" t="s">
        <v>1280</v>
      </c>
      <c r="D1173" s="5">
        <v>57130447</v>
      </c>
      <c r="E1173" s="6">
        <v>45582</v>
      </c>
      <c r="F1173" s="5">
        <v>944718751</v>
      </c>
      <c r="G1173" s="6">
        <v>46362</v>
      </c>
      <c r="H1173" s="5">
        <v>2250005278</v>
      </c>
      <c r="I1173" s="5">
        <v>32</v>
      </c>
      <c r="J1173" s="5">
        <v>20</v>
      </c>
      <c r="K11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73" s="4">
        <f>COUNTIFS(Tabela1[Paciente],Tabela1[[#This Row],[Paciente]],Tabela1[Código_Terapia],Tabela1[[#This Row],[Código_Terapia]])</f>
        <v>1</v>
      </c>
      <c r="M1173" s="4">
        <f>Tabela1[[#This Row],[Sessões Autrizadas]]-Tabela1[[#This Row],[Solicitado]]</f>
        <v>-12</v>
      </c>
    </row>
    <row r="1174" spans="1:13" hidden="1" x14ac:dyDescent="0.3">
      <c r="A1174" s="4">
        <f>INDEX(Tabela2[Id],MATCH(Tabela1[[#This Row],[Carteirinha]],Tabela2[Cart],0))</f>
        <v>1299</v>
      </c>
      <c r="B1174" s="5" t="s">
        <v>1281</v>
      </c>
      <c r="C1174" s="5" t="s">
        <v>1280</v>
      </c>
      <c r="D1174" s="5">
        <v>57130446</v>
      </c>
      <c r="E1174" s="6">
        <v>45582</v>
      </c>
      <c r="F1174" s="5">
        <v>944718750</v>
      </c>
      <c r="G1174" s="6">
        <v>45882</v>
      </c>
      <c r="H1174" s="5">
        <v>50000012</v>
      </c>
      <c r="I1174" s="5">
        <v>32</v>
      </c>
      <c r="J1174" s="5">
        <v>28</v>
      </c>
      <c r="K11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74" s="4">
        <f>COUNTIFS(Tabela1[Paciente],Tabela1[[#This Row],[Paciente]],Tabela1[Código_Terapia],Tabela1[[#This Row],[Código_Terapia]])</f>
        <v>1</v>
      </c>
      <c r="M1174" s="4">
        <f>Tabela1[[#This Row],[Sessões Autrizadas]]-Tabela1[[#This Row],[Solicitado]]</f>
        <v>-4</v>
      </c>
    </row>
    <row r="1175" spans="1:13" hidden="1" x14ac:dyDescent="0.3">
      <c r="A1175" s="4">
        <f>INDEX(Tabela2[Id],MATCH(Tabela1[[#This Row],[Carteirinha]],Tabela2[Cart],0))</f>
        <v>961</v>
      </c>
      <c r="B1175" s="5" t="s">
        <v>705</v>
      </c>
      <c r="C1175" s="5" t="s">
        <v>706</v>
      </c>
      <c r="D1175" s="5">
        <v>60909555</v>
      </c>
      <c r="E1175" s="6">
        <v>45735</v>
      </c>
      <c r="F1175" s="5">
        <v>948208159</v>
      </c>
      <c r="G1175" s="6">
        <v>45915</v>
      </c>
      <c r="H1175" s="5">
        <v>2250005189</v>
      </c>
      <c r="I1175" s="5">
        <v>48</v>
      </c>
      <c r="J1175" s="5">
        <v>46</v>
      </c>
      <c r="K11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75" s="4">
        <f>COUNTIFS(Tabela1[Paciente],Tabela1[[#This Row],[Paciente]],Tabela1[Código_Terapia],Tabela1[[#This Row],[Código_Terapia]])</f>
        <v>2</v>
      </c>
      <c r="M1175" s="4">
        <f>Tabela1[[#This Row],[Sessões Autrizadas]]-Tabela1[[#This Row],[Solicitado]]</f>
        <v>-2</v>
      </c>
    </row>
    <row r="1176" spans="1:13" hidden="1" x14ac:dyDescent="0.3">
      <c r="A1176" s="4">
        <f>INDEX(Tabela2[Id],MATCH(Tabela1[[#This Row],[Carteirinha]],Tabela2[Cart],0))</f>
        <v>961</v>
      </c>
      <c r="B1176" s="5" t="s">
        <v>705</v>
      </c>
      <c r="C1176" s="5" t="s">
        <v>706</v>
      </c>
      <c r="D1176" s="5">
        <v>60909554</v>
      </c>
      <c r="E1176" s="6">
        <v>45735</v>
      </c>
      <c r="F1176" s="5">
        <v>948208158</v>
      </c>
      <c r="G1176" s="6">
        <v>46035</v>
      </c>
      <c r="H1176" s="5">
        <v>2250005103</v>
      </c>
      <c r="I1176" s="5">
        <v>80</v>
      </c>
      <c r="J1176" s="5">
        <v>73</v>
      </c>
      <c r="K11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176" s="4">
        <f>COUNTIFS(Tabela1[Paciente],Tabela1[[#This Row],[Paciente]],Tabela1[Código_Terapia],Tabela1[[#This Row],[Código_Terapia]])</f>
        <v>2</v>
      </c>
      <c r="M1176" s="4">
        <f>Tabela1[[#This Row],[Sessões Autrizadas]]-Tabela1[[#This Row],[Solicitado]]</f>
        <v>-7</v>
      </c>
    </row>
    <row r="1177" spans="1:13" hidden="1" x14ac:dyDescent="0.3">
      <c r="A1177" s="4">
        <f>INDEX(Tabela2[Id],MATCH(Tabela1[[#This Row],[Carteirinha]],Tabela2[Cart],0))</f>
        <v>961</v>
      </c>
      <c r="B1177" s="5" t="s">
        <v>705</v>
      </c>
      <c r="C1177" s="5" t="s">
        <v>706</v>
      </c>
      <c r="D1177" s="5">
        <v>60909553</v>
      </c>
      <c r="E1177" s="6">
        <v>45735</v>
      </c>
      <c r="F1177" s="5">
        <v>948208157</v>
      </c>
      <c r="G1177" s="6">
        <v>46035</v>
      </c>
      <c r="H1177" s="5">
        <v>2250005278</v>
      </c>
      <c r="I1177" s="5">
        <v>48</v>
      </c>
      <c r="J1177" s="5">
        <v>42</v>
      </c>
      <c r="K11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77" s="4">
        <f>COUNTIFS(Tabela1[Paciente],Tabela1[[#This Row],[Paciente]],Tabela1[Código_Terapia],Tabela1[[#This Row],[Código_Terapia]])</f>
        <v>2</v>
      </c>
      <c r="M1177" s="4">
        <f>Tabela1[[#This Row],[Sessões Autrizadas]]-Tabela1[[#This Row],[Solicitado]]</f>
        <v>-6</v>
      </c>
    </row>
    <row r="1178" spans="1:13" hidden="1" x14ac:dyDescent="0.3">
      <c r="A1178" s="4">
        <f>INDEX(Tabela2[Id],MATCH(Tabela1[[#This Row],[Carteirinha]],Tabela2[Cart],0))</f>
        <v>961</v>
      </c>
      <c r="B1178" s="5" t="s">
        <v>705</v>
      </c>
      <c r="C1178" s="5" t="s">
        <v>706</v>
      </c>
      <c r="D1178" s="5">
        <v>60909552</v>
      </c>
      <c r="E1178" s="6">
        <v>45735</v>
      </c>
      <c r="F1178" s="5">
        <v>948208156</v>
      </c>
      <c r="G1178" s="6">
        <v>45915</v>
      </c>
      <c r="H1178" s="5">
        <v>50001213</v>
      </c>
      <c r="I1178" s="5">
        <v>16</v>
      </c>
      <c r="J1178" s="5">
        <v>14</v>
      </c>
      <c r="K11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78" s="4">
        <f>COUNTIFS(Tabela1[Paciente],Tabela1[[#This Row],[Paciente]],Tabela1[Código_Terapia],Tabela1[[#This Row],[Código_Terapia]])</f>
        <v>2</v>
      </c>
      <c r="M1178" s="4">
        <f>Tabela1[[#This Row],[Sessões Autrizadas]]-Tabela1[[#This Row],[Solicitado]]</f>
        <v>-2</v>
      </c>
    </row>
    <row r="1179" spans="1:13" hidden="1" x14ac:dyDescent="0.3">
      <c r="A1179" s="4">
        <f>INDEX(Tabela2[Id],MATCH(Tabela1[[#This Row],[Carteirinha]],Tabela2[Cart],0))</f>
        <v>961</v>
      </c>
      <c r="B1179" s="5" t="s">
        <v>705</v>
      </c>
      <c r="C1179" s="5" t="s">
        <v>706</v>
      </c>
      <c r="D1179" s="5">
        <v>60909551</v>
      </c>
      <c r="E1179" s="6">
        <v>45735</v>
      </c>
      <c r="F1179" s="5">
        <v>948208155</v>
      </c>
      <c r="G1179" s="6">
        <v>45795</v>
      </c>
      <c r="H1179" s="5">
        <v>2250005170</v>
      </c>
      <c r="I1179" s="5">
        <v>16</v>
      </c>
      <c r="J1179" s="5">
        <v>16</v>
      </c>
      <c r="K11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79" s="4">
        <f>COUNTIFS(Tabela1[Paciente],Tabela1[[#This Row],[Paciente]],Tabela1[Código_Terapia],Tabela1[[#This Row],[Código_Terapia]])</f>
        <v>2</v>
      </c>
      <c r="M1179" s="4">
        <f>Tabela1[[#This Row],[Sessões Autrizadas]]-Tabela1[[#This Row],[Solicitado]]</f>
        <v>0</v>
      </c>
    </row>
    <row r="1180" spans="1:13" hidden="1" x14ac:dyDescent="0.3">
      <c r="A1180" s="4">
        <f>INDEX(Tabela2[Id],MATCH(Tabela1[[#This Row],[Carteirinha]],Tabela2[Cart],0))</f>
        <v>961</v>
      </c>
      <c r="B1180" s="5" t="s">
        <v>705</v>
      </c>
      <c r="C1180" s="5" t="s">
        <v>706</v>
      </c>
      <c r="D1180" s="5">
        <v>60909550</v>
      </c>
      <c r="E1180" s="6">
        <v>45735</v>
      </c>
      <c r="F1180" s="5">
        <v>948208154</v>
      </c>
      <c r="G1180" s="6">
        <v>45915</v>
      </c>
      <c r="H1180" s="5">
        <v>2250005111</v>
      </c>
      <c r="I1180" s="5">
        <v>32</v>
      </c>
      <c r="J1180" s="5">
        <v>30</v>
      </c>
      <c r="K11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80" s="4">
        <f>COUNTIFS(Tabela1[Paciente],Tabela1[[#This Row],[Paciente]],Tabela1[Código_Terapia],Tabela1[[#This Row],[Código_Terapia]])</f>
        <v>2</v>
      </c>
      <c r="M1180" s="4">
        <f>Tabela1[[#This Row],[Sessões Autrizadas]]-Tabela1[[#This Row],[Solicitado]]</f>
        <v>-2</v>
      </c>
    </row>
    <row r="1181" spans="1:13" hidden="1" x14ac:dyDescent="0.3">
      <c r="A1181" s="4">
        <f>INDEX(Tabela2[Id],MATCH(Tabela1[[#This Row],[Carteirinha]],Tabela2[Cart],0))</f>
        <v>961</v>
      </c>
      <c r="B1181" s="5" t="s">
        <v>705</v>
      </c>
      <c r="C1181" s="5" t="s">
        <v>706</v>
      </c>
      <c r="D1181" s="5">
        <v>57591606</v>
      </c>
      <c r="E1181" s="6">
        <v>45602</v>
      </c>
      <c r="F1181" s="5">
        <v>945142615</v>
      </c>
      <c r="G1181" s="6">
        <v>47462</v>
      </c>
      <c r="H1181" s="5">
        <v>2250005189</v>
      </c>
      <c r="I1181" s="5">
        <v>48</v>
      </c>
      <c r="J1181" s="5">
        <v>19</v>
      </c>
      <c r="K11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81" s="4">
        <f>COUNTIFS(Tabela1[Paciente],Tabela1[[#This Row],[Paciente]],Tabela1[Código_Terapia],Tabela1[[#This Row],[Código_Terapia]])</f>
        <v>2</v>
      </c>
      <c r="M1181" s="4">
        <f>Tabela1[[#This Row],[Sessões Autrizadas]]-Tabela1[[#This Row],[Solicitado]]</f>
        <v>-29</v>
      </c>
    </row>
    <row r="1182" spans="1:13" hidden="1" x14ac:dyDescent="0.3">
      <c r="A1182" s="4">
        <f>INDEX(Tabela2[Id],MATCH(Tabela1[[#This Row],[Carteirinha]],Tabela2[Cart],0))</f>
        <v>961</v>
      </c>
      <c r="B1182" s="5" t="s">
        <v>705</v>
      </c>
      <c r="C1182" s="5" t="s">
        <v>706</v>
      </c>
      <c r="D1182" s="5">
        <v>57591605</v>
      </c>
      <c r="E1182" s="6">
        <v>45602</v>
      </c>
      <c r="F1182" s="5">
        <v>945142614</v>
      </c>
      <c r="G1182" s="6">
        <v>47702</v>
      </c>
      <c r="H1182" s="5">
        <v>2250005103</v>
      </c>
      <c r="I1182" s="5">
        <v>160</v>
      </c>
      <c r="J1182" s="5">
        <v>92</v>
      </c>
      <c r="K11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182" s="4">
        <f>COUNTIFS(Tabela1[Paciente],Tabela1[[#This Row],[Paciente]],Tabela1[Código_Terapia],Tabela1[[#This Row],[Código_Terapia]])</f>
        <v>2</v>
      </c>
      <c r="M1182" s="4">
        <f>Tabela1[[#This Row],[Sessões Autrizadas]]-Tabela1[[#This Row],[Solicitado]]</f>
        <v>-68</v>
      </c>
    </row>
    <row r="1183" spans="1:13" hidden="1" x14ac:dyDescent="0.3">
      <c r="A1183" s="4">
        <f>INDEX(Tabela2[Id],MATCH(Tabela1[[#This Row],[Carteirinha]],Tabela2[Cart],0))</f>
        <v>961</v>
      </c>
      <c r="B1183" s="5" t="s">
        <v>705</v>
      </c>
      <c r="C1183" s="5" t="s">
        <v>706</v>
      </c>
      <c r="D1183" s="5">
        <v>57591604</v>
      </c>
      <c r="E1183" s="6">
        <v>45602</v>
      </c>
      <c r="F1183" s="5">
        <v>945142613</v>
      </c>
      <c r="G1183" s="6">
        <v>47342</v>
      </c>
      <c r="H1183" s="5">
        <v>2250005278</v>
      </c>
      <c r="I1183" s="5">
        <v>48</v>
      </c>
      <c r="J1183" s="5">
        <v>7</v>
      </c>
      <c r="K11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83" s="4">
        <f>COUNTIFS(Tabela1[Paciente],Tabela1[[#This Row],[Paciente]],Tabela1[Código_Terapia],Tabela1[[#This Row],[Código_Terapia]])</f>
        <v>2</v>
      </c>
      <c r="M1183" s="4">
        <f>Tabela1[[#This Row],[Sessões Autrizadas]]-Tabela1[[#This Row],[Solicitado]]</f>
        <v>-41</v>
      </c>
    </row>
    <row r="1184" spans="1:13" hidden="1" x14ac:dyDescent="0.3">
      <c r="A1184" s="4">
        <f>INDEX(Tabela2[Id],MATCH(Tabela1[[#This Row],[Carteirinha]],Tabela2[Cart],0))</f>
        <v>961</v>
      </c>
      <c r="B1184" s="5" t="s">
        <v>705</v>
      </c>
      <c r="C1184" s="5" t="s">
        <v>706</v>
      </c>
      <c r="D1184" s="5">
        <v>57591603</v>
      </c>
      <c r="E1184" s="6">
        <v>45602</v>
      </c>
      <c r="F1184" s="5">
        <v>945142612</v>
      </c>
      <c r="G1184" s="6">
        <v>46382</v>
      </c>
      <c r="H1184" s="5">
        <v>50001213</v>
      </c>
      <c r="I1184" s="5">
        <v>32</v>
      </c>
      <c r="J1184" s="5">
        <v>20</v>
      </c>
      <c r="K11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84" s="4">
        <f>COUNTIFS(Tabela1[Paciente],Tabela1[[#This Row],[Paciente]],Tabela1[Código_Terapia],Tabela1[[#This Row],[Código_Terapia]])</f>
        <v>2</v>
      </c>
      <c r="M1184" s="4">
        <f>Tabela1[[#This Row],[Sessões Autrizadas]]-Tabela1[[#This Row],[Solicitado]]</f>
        <v>-12</v>
      </c>
    </row>
    <row r="1185" spans="1:13" hidden="1" x14ac:dyDescent="0.3">
      <c r="A1185" s="4">
        <f>INDEX(Tabela2[Id],MATCH(Tabela1[[#This Row],[Carteirinha]],Tabela2[Cart],0))</f>
        <v>961</v>
      </c>
      <c r="B1185" s="5" t="s">
        <v>705</v>
      </c>
      <c r="C1185" s="5" t="s">
        <v>706</v>
      </c>
      <c r="D1185" s="5">
        <v>57591602</v>
      </c>
      <c r="E1185" s="6">
        <v>45602</v>
      </c>
      <c r="F1185" s="5">
        <v>945142611</v>
      </c>
      <c r="G1185" s="6">
        <v>45842</v>
      </c>
      <c r="H1185" s="5">
        <v>2250005170</v>
      </c>
      <c r="I1185" s="5">
        <v>32</v>
      </c>
      <c r="J1185" s="5">
        <v>29</v>
      </c>
      <c r="K11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85" s="4">
        <f>COUNTIFS(Tabela1[Paciente],Tabela1[[#This Row],[Paciente]],Tabela1[Código_Terapia],Tabela1[[#This Row],[Código_Terapia]])</f>
        <v>2</v>
      </c>
      <c r="M1185" s="4">
        <f>Tabela1[[#This Row],[Sessões Autrizadas]]-Tabela1[[#This Row],[Solicitado]]</f>
        <v>-3</v>
      </c>
    </row>
    <row r="1186" spans="1:13" hidden="1" x14ac:dyDescent="0.3">
      <c r="A1186" s="4">
        <f>INDEX(Tabela2[Id],MATCH(Tabela1[[#This Row],[Carteirinha]],Tabela2[Cart],0))</f>
        <v>961</v>
      </c>
      <c r="B1186" s="5" t="s">
        <v>705</v>
      </c>
      <c r="C1186" s="5" t="s">
        <v>706</v>
      </c>
      <c r="D1186" s="5">
        <v>57591600</v>
      </c>
      <c r="E1186" s="6">
        <v>45602</v>
      </c>
      <c r="F1186" s="5">
        <v>945142608</v>
      </c>
      <c r="G1186" s="6">
        <v>46382</v>
      </c>
      <c r="H1186" s="5">
        <v>2250005111</v>
      </c>
      <c r="I1186" s="5">
        <v>32</v>
      </c>
      <c r="J1186" s="5">
        <v>20</v>
      </c>
      <c r="K11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86" s="4">
        <f>COUNTIFS(Tabela1[Paciente],Tabela1[[#This Row],[Paciente]],Tabela1[Código_Terapia],Tabela1[[#This Row],[Código_Terapia]])</f>
        <v>2</v>
      </c>
      <c r="M1186" s="4">
        <f>Tabela1[[#This Row],[Sessões Autrizadas]]-Tabela1[[#This Row],[Solicitado]]</f>
        <v>-12</v>
      </c>
    </row>
    <row r="1187" spans="1:13" hidden="1" x14ac:dyDescent="0.3">
      <c r="A1187" s="4">
        <f>INDEX(Tabela2[Id],MATCH(Tabela1[[#This Row],[Carteirinha]],Tabela2[Cart],0))</f>
        <v>3561</v>
      </c>
      <c r="B1187" s="5" t="s">
        <v>969</v>
      </c>
      <c r="C1187" s="5" t="s">
        <v>970</v>
      </c>
      <c r="D1187" s="5">
        <v>58822232</v>
      </c>
      <c r="E1187" s="6">
        <v>45656</v>
      </c>
      <c r="F1187" s="5">
        <v>946276284</v>
      </c>
      <c r="G1187" s="6">
        <v>46256</v>
      </c>
      <c r="H1187" s="5">
        <v>2250005278</v>
      </c>
      <c r="I1187" s="5">
        <v>16</v>
      </c>
      <c r="J1187" s="5">
        <v>7</v>
      </c>
      <c r="K11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87" s="4">
        <f>COUNTIFS(Tabela1[Paciente],Tabela1[[#This Row],[Paciente]],Tabela1[Código_Terapia],Tabela1[[#This Row],[Código_Terapia]])</f>
        <v>1</v>
      </c>
      <c r="M1187" s="4">
        <f>Tabela1[[#This Row],[Sessões Autrizadas]]-Tabela1[[#This Row],[Solicitado]]</f>
        <v>-9</v>
      </c>
    </row>
    <row r="1188" spans="1:13" hidden="1" x14ac:dyDescent="0.3">
      <c r="A1188" s="4">
        <f>INDEX(Tabela2[Id],MATCH(Tabela1[[#This Row],[Carteirinha]],Tabela2[Cart],0))</f>
        <v>2974</v>
      </c>
      <c r="B1188" s="5" t="s">
        <v>1325</v>
      </c>
      <c r="C1188" s="5" t="s">
        <v>1324</v>
      </c>
      <c r="D1188" s="5">
        <v>56442810</v>
      </c>
      <c r="E1188" s="6">
        <v>45558</v>
      </c>
      <c r="F1188" s="5">
        <v>944082516</v>
      </c>
      <c r="G1188" s="6">
        <v>47058</v>
      </c>
      <c r="H1188" s="5">
        <v>2250005103</v>
      </c>
      <c r="I1188" s="5">
        <v>45</v>
      </c>
      <c r="J1188" s="5">
        <v>20</v>
      </c>
      <c r="K11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188" s="4">
        <f>COUNTIFS(Tabela1[Paciente],Tabela1[[#This Row],[Paciente]],Tabela1[Código_Terapia],Tabela1[[#This Row],[Código_Terapia]])</f>
        <v>1</v>
      </c>
      <c r="M1188" s="4">
        <f>Tabela1[[#This Row],[Sessões Autrizadas]]-Tabela1[[#This Row],[Solicitado]]</f>
        <v>-25</v>
      </c>
    </row>
    <row r="1189" spans="1:13" hidden="1" x14ac:dyDescent="0.3">
      <c r="A1189" s="4">
        <f>INDEX(Tabela2[Id],MATCH(Tabela1[[#This Row],[Carteirinha]],Tabela2[Cart],0))</f>
        <v>3310</v>
      </c>
      <c r="B1189" s="5" t="s">
        <v>265</v>
      </c>
      <c r="C1189" s="5" t="s">
        <v>266</v>
      </c>
      <c r="D1189" s="5">
        <v>58866444</v>
      </c>
      <c r="E1189" s="6">
        <v>45659</v>
      </c>
      <c r="F1189" s="5">
        <v>946315893</v>
      </c>
      <c r="G1189" s="6">
        <v>46679</v>
      </c>
      <c r="H1189" s="5">
        <v>2250005103</v>
      </c>
      <c r="I1189" s="5">
        <v>32</v>
      </c>
      <c r="J1189" s="5">
        <v>8</v>
      </c>
      <c r="K11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89" s="4">
        <f>COUNTIFS(Tabela1[Paciente],Tabela1[[#This Row],[Paciente]],Tabela1[Código_Terapia],Tabela1[[#This Row],[Código_Terapia]])</f>
        <v>1</v>
      </c>
      <c r="M1189" s="4">
        <f>Tabela1[[#This Row],[Sessões Autrizadas]]-Tabela1[[#This Row],[Solicitado]]</f>
        <v>-24</v>
      </c>
    </row>
    <row r="1190" spans="1:13" hidden="1" x14ac:dyDescent="0.3">
      <c r="A1190" s="4">
        <f>INDEX(Tabela2[Id],MATCH(Tabela1[[#This Row],[Carteirinha]],Tabela2[Cart],0))</f>
        <v>2918</v>
      </c>
      <c r="B1190" s="5" t="s">
        <v>751</v>
      </c>
      <c r="C1190" s="5" t="s">
        <v>752</v>
      </c>
      <c r="D1190" s="5">
        <v>60716978</v>
      </c>
      <c r="E1190" s="6">
        <v>45728</v>
      </c>
      <c r="F1190" s="5">
        <v>948029001</v>
      </c>
      <c r="G1190" s="6">
        <v>45788</v>
      </c>
      <c r="H1190" s="5">
        <v>2250005189</v>
      </c>
      <c r="I1190" s="5">
        <v>32</v>
      </c>
      <c r="J1190" s="5">
        <v>32</v>
      </c>
      <c r="K11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90" s="4">
        <f>COUNTIFS(Tabela1[Paciente],Tabela1[[#This Row],[Paciente]],Tabela1[Código_Terapia],Tabela1[[#This Row],[Código_Terapia]])</f>
        <v>2</v>
      </c>
      <c r="M1190" s="4">
        <f>Tabela1[[#This Row],[Sessões Autrizadas]]-Tabela1[[#This Row],[Solicitado]]</f>
        <v>0</v>
      </c>
    </row>
    <row r="1191" spans="1:13" hidden="1" x14ac:dyDescent="0.3">
      <c r="A1191" s="4">
        <f>INDEX(Tabela2[Id],MATCH(Tabela1[[#This Row],[Carteirinha]],Tabela2[Cart],0))</f>
        <v>2918</v>
      </c>
      <c r="B1191" s="5" t="s">
        <v>751</v>
      </c>
      <c r="C1191" s="5" t="s">
        <v>752</v>
      </c>
      <c r="D1191" s="5">
        <v>60716977</v>
      </c>
      <c r="E1191" s="6">
        <v>45728</v>
      </c>
      <c r="F1191" s="5">
        <v>948029000</v>
      </c>
      <c r="G1191" s="6">
        <v>46088</v>
      </c>
      <c r="H1191" s="5">
        <v>2250005103</v>
      </c>
      <c r="I1191" s="5">
        <v>64</v>
      </c>
      <c r="J1191" s="5">
        <v>54</v>
      </c>
      <c r="K11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191" s="4">
        <f>COUNTIFS(Tabela1[Paciente],Tabela1[[#This Row],[Paciente]],Tabela1[Código_Terapia],Tabela1[[#This Row],[Código_Terapia]])</f>
        <v>3</v>
      </c>
      <c r="M1191" s="4">
        <f>Tabela1[[#This Row],[Sessões Autrizadas]]-Tabela1[[#This Row],[Solicitado]]</f>
        <v>-10</v>
      </c>
    </row>
    <row r="1192" spans="1:13" hidden="1" x14ac:dyDescent="0.3">
      <c r="A1192" s="4">
        <f>INDEX(Tabela2[Id],MATCH(Tabela1[[#This Row],[Carteirinha]],Tabela2[Cart],0))</f>
        <v>2918</v>
      </c>
      <c r="B1192" s="5" t="s">
        <v>751</v>
      </c>
      <c r="C1192" s="5" t="s">
        <v>752</v>
      </c>
      <c r="D1192" s="5">
        <v>60716976</v>
      </c>
      <c r="E1192" s="6">
        <v>45728</v>
      </c>
      <c r="F1192" s="5">
        <v>948028998</v>
      </c>
      <c r="G1192" s="6">
        <v>46088</v>
      </c>
      <c r="H1192" s="5">
        <v>2250005278</v>
      </c>
      <c r="I1192" s="5">
        <v>48</v>
      </c>
      <c r="J1192" s="5">
        <v>41</v>
      </c>
      <c r="K11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192" s="4">
        <f>COUNTIFS(Tabela1[Paciente],Tabela1[[#This Row],[Paciente]],Tabela1[Código_Terapia],Tabela1[[#This Row],[Código_Terapia]])</f>
        <v>3</v>
      </c>
      <c r="M1192" s="4">
        <f>Tabela1[[#This Row],[Sessões Autrizadas]]-Tabela1[[#This Row],[Solicitado]]</f>
        <v>-7</v>
      </c>
    </row>
    <row r="1193" spans="1:13" hidden="1" x14ac:dyDescent="0.3">
      <c r="A1193" s="4">
        <f>INDEX(Tabela2[Id],MATCH(Tabela1[[#This Row],[Carteirinha]],Tabela2[Cart],0))</f>
        <v>2918</v>
      </c>
      <c r="B1193" s="5" t="s">
        <v>751</v>
      </c>
      <c r="C1193" s="5" t="s">
        <v>752</v>
      </c>
      <c r="D1193" s="5">
        <v>60716975</v>
      </c>
      <c r="E1193" s="6">
        <v>45728</v>
      </c>
      <c r="F1193" s="5">
        <v>948028997</v>
      </c>
      <c r="G1193" s="6">
        <v>45968</v>
      </c>
      <c r="H1193" s="5">
        <v>50000012</v>
      </c>
      <c r="I1193" s="5">
        <v>16</v>
      </c>
      <c r="J1193" s="5">
        <v>13</v>
      </c>
      <c r="K11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93" s="4">
        <f>COUNTIFS(Tabela1[Paciente],Tabela1[[#This Row],[Paciente]],Tabela1[Código_Terapia],Tabela1[[#This Row],[Código_Terapia]])</f>
        <v>3</v>
      </c>
      <c r="M1193" s="4">
        <f>Tabela1[[#This Row],[Sessões Autrizadas]]-Tabela1[[#This Row],[Solicitado]]</f>
        <v>-3</v>
      </c>
    </row>
    <row r="1194" spans="1:13" hidden="1" x14ac:dyDescent="0.3">
      <c r="A1194" s="4">
        <f>INDEX(Tabela2[Id],MATCH(Tabela1[[#This Row],[Carteirinha]],Tabela2[Cart],0))</f>
        <v>2918</v>
      </c>
      <c r="B1194" s="5" t="s">
        <v>751</v>
      </c>
      <c r="C1194" s="5" t="s">
        <v>752</v>
      </c>
      <c r="D1194" s="5">
        <v>60716974</v>
      </c>
      <c r="E1194" s="6">
        <v>45728</v>
      </c>
      <c r="F1194" s="5">
        <v>948028996</v>
      </c>
      <c r="G1194" s="6">
        <v>45908</v>
      </c>
      <c r="H1194" s="5">
        <v>2250005170</v>
      </c>
      <c r="I1194" s="5">
        <v>16</v>
      </c>
      <c r="J1194" s="5">
        <v>14</v>
      </c>
      <c r="K11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194" s="4">
        <f>COUNTIFS(Tabela1[Paciente],Tabela1[[#This Row],[Paciente]],Tabela1[Código_Terapia],Tabela1[[#This Row],[Código_Terapia]])</f>
        <v>2</v>
      </c>
      <c r="M1194" s="4">
        <f>Tabela1[[#This Row],[Sessões Autrizadas]]-Tabela1[[#This Row],[Solicitado]]</f>
        <v>-2</v>
      </c>
    </row>
    <row r="1195" spans="1:13" hidden="1" x14ac:dyDescent="0.3">
      <c r="A1195" s="4">
        <f>INDEX(Tabela2[Id],MATCH(Tabela1[[#This Row],[Carteirinha]],Tabela2[Cart],0))</f>
        <v>2918</v>
      </c>
      <c r="B1195" s="5" t="s">
        <v>751</v>
      </c>
      <c r="C1195" s="5" t="s">
        <v>752</v>
      </c>
      <c r="D1195" s="5">
        <v>60716971</v>
      </c>
      <c r="E1195" s="6">
        <v>45728</v>
      </c>
      <c r="F1195" s="5">
        <v>948028995</v>
      </c>
      <c r="G1195" s="6">
        <v>46088</v>
      </c>
      <c r="H1195" s="5">
        <v>2250005111</v>
      </c>
      <c r="I1195" s="5">
        <v>32</v>
      </c>
      <c r="J1195" s="5">
        <v>27</v>
      </c>
      <c r="K11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95" s="4">
        <f>COUNTIFS(Tabela1[Paciente],Tabela1[[#This Row],[Paciente]],Tabela1[Código_Terapia],Tabela1[[#This Row],[Código_Terapia]])</f>
        <v>3</v>
      </c>
      <c r="M1195" s="4">
        <f>Tabela1[[#This Row],[Sessões Autrizadas]]-Tabela1[[#This Row],[Solicitado]]</f>
        <v>-5</v>
      </c>
    </row>
    <row r="1196" spans="1:13" hidden="1" x14ac:dyDescent="0.3">
      <c r="A1196" s="4">
        <f>INDEX(Tabela2[Id],MATCH(Tabela1[[#This Row],[Carteirinha]],Tabela2[Cart],0))</f>
        <v>2918</v>
      </c>
      <c r="B1196" s="5" t="s">
        <v>751</v>
      </c>
      <c r="C1196" s="5" t="s">
        <v>752</v>
      </c>
      <c r="D1196" s="5">
        <v>59364820</v>
      </c>
      <c r="E1196" s="6">
        <v>45678</v>
      </c>
      <c r="F1196" s="5">
        <v>946777204</v>
      </c>
      <c r="G1196" s="6">
        <v>45858</v>
      </c>
      <c r="H1196" s="5">
        <v>2250005189</v>
      </c>
      <c r="I1196" s="5">
        <v>32</v>
      </c>
      <c r="J1196" s="5">
        <v>30</v>
      </c>
      <c r="K11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96" s="4">
        <f>COUNTIFS(Tabela1[Paciente],Tabela1[[#This Row],[Paciente]],Tabela1[Código_Terapia],Tabela1[[#This Row],[Código_Terapia]])</f>
        <v>2</v>
      </c>
      <c r="M1196" s="4">
        <f>Tabela1[[#This Row],[Sessões Autrizadas]]-Tabela1[[#This Row],[Solicitado]]</f>
        <v>-2</v>
      </c>
    </row>
    <row r="1197" spans="1:13" hidden="1" x14ac:dyDescent="0.3">
      <c r="A1197" s="4">
        <f>INDEX(Tabela2[Id],MATCH(Tabela1[[#This Row],[Carteirinha]],Tabela2[Cart],0))</f>
        <v>2918</v>
      </c>
      <c r="B1197" s="5" t="s">
        <v>751</v>
      </c>
      <c r="C1197" s="5" t="s">
        <v>752</v>
      </c>
      <c r="D1197" s="5">
        <v>59364819</v>
      </c>
      <c r="E1197" s="6">
        <v>45678</v>
      </c>
      <c r="F1197" s="5">
        <v>946777203</v>
      </c>
      <c r="G1197" s="6">
        <v>46398</v>
      </c>
      <c r="H1197" s="5">
        <v>2250005103</v>
      </c>
      <c r="I1197" s="5">
        <v>32</v>
      </c>
      <c r="J1197" s="5">
        <v>19</v>
      </c>
      <c r="K11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97" s="4">
        <f>COUNTIFS(Tabela1[Paciente],Tabela1[[#This Row],[Paciente]],Tabela1[Código_Terapia],Tabela1[[#This Row],[Código_Terapia]])</f>
        <v>3</v>
      </c>
      <c r="M1197" s="4">
        <f>Tabela1[[#This Row],[Sessões Autrizadas]]-Tabela1[[#This Row],[Solicitado]]</f>
        <v>-13</v>
      </c>
    </row>
    <row r="1198" spans="1:13" hidden="1" x14ac:dyDescent="0.3">
      <c r="A1198" s="4">
        <f>INDEX(Tabela2[Id],MATCH(Tabela1[[#This Row],[Carteirinha]],Tabela2[Cart],0))</f>
        <v>2918</v>
      </c>
      <c r="B1198" s="5" t="s">
        <v>751</v>
      </c>
      <c r="C1198" s="5" t="s">
        <v>752</v>
      </c>
      <c r="D1198" s="5">
        <v>59364818</v>
      </c>
      <c r="E1198" s="6">
        <v>45678</v>
      </c>
      <c r="F1198" s="5">
        <v>946777202</v>
      </c>
      <c r="G1198" s="6">
        <v>46158</v>
      </c>
      <c r="H1198" s="5">
        <v>2250005278</v>
      </c>
      <c r="I1198" s="5">
        <v>32</v>
      </c>
      <c r="J1198" s="5">
        <v>18</v>
      </c>
      <c r="K11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98" s="4">
        <f>COUNTIFS(Tabela1[Paciente],Tabela1[[#This Row],[Paciente]],Tabela1[Código_Terapia],Tabela1[[#This Row],[Código_Terapia]])</f>
        <v>3</v>
      </c>
      <c r="M1198" s="4">
        <f>Tabela1[[#This Row],[Sessões Autrizadas]]-Tabela1[[#This Row],[Solicitado]]</f>
        <v>-14</v>
      </c>
    </row>
    <row r="1199" spans="1:13" hidden="1" x14ac:dyDescent="0.3">
      <c r="A1199" s="4">
        <f>INDEX(Tabela2[Id],MATCH(Tabela1[[#This Row],[Carteirinha]],Tabela2[Cart],0))</f>
        <v>2918</v>
      </c>
      <c r="B1199" s="5" t="s">
        <v>751</v>
      </c>
      <c r="C1199" s="5" t="s">
        <v>752</v>
      </c>
      <c r="D1199" s="5">
        <v>59364816</v>
      </c>
      <c r="E1199" s="6">
        <v>45678</v>
      </c>
      <c r="F1199" s="5">
        <v>946777201</v>
      </c>
      <c r="G1199" s="6">
        <v>46098</v>
      </c>
      <c r="H1199" s="5">
        <v>50000012</v>
      </c>
      <c r="I1199" s="5">
        <v>32</v>
      </c>
      <c r="J1199" s="5">
        <v>24</v>
      </c>
      <c r="K11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199" s="4">
        <f>COUNTIFS(Tabela1[Paciente],Tabela1[[#This Row],[Paciente]],Tabela1[Código_Terapia],Tabela1[[#This Row],[Código_Terapia]])</f>
        <v>3</v>
      </c>
      <c r="M1199" s="4">
        <f>Tabela1[[#This Row],[Sessões Autrizadas]]-Tabela1[[#This Row],[Solicitado]]</f>
        <v>-8</v>
      </c>
    </row>
    <row r="1200" spans="1:13" hidden="1" x14ac:dyDescent="0.3">
      <c r="A1200" s="4">
        <f>INDEX(Tabela2[Id],MATCH(Tabela1[[#This Row],[Carteirinha]],Tabela2[Cart],0))</f>
        <v>2918</v>
      </c>
      <c r="B1200" s="5" t="s">
        <v>751</v>
      </c>
      <c r="C1200" s="5" t="s">
        <v>752</v>
      </c>
      <c r="D1200" s="5">
        <v>59364815</v>
      </c>
      <c r="E1200" s="6">
        <v>45678</v>
      </c>
      <c r="F1200" s="5">
        <v>946777199</v>
      </c>
      <c r="G1200" s="6">
        <v>46458</v>
      </c>
      <c r="H1200" s="5">
        <v>2250005170</v>
      </c>
      <c r="I1200" s="5">
        <v>32</v>
      </c>
      <c r="J1200" s="5">
        <v>21</v>
      </c>
      <c r="K12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00" s="4">
        <f>COUNTIFS(Tabela1[Paciente],Tabela1[[#This Row],[Paciente]],Tabela1[Código_Terapia],Tabela1[[#This Row],[Código_Terapia]])</f>
        <v>2</v>
      </c>
      <c r="M1200" s="4">
        <f>Tabela1[[#This Row],[Sessões Autrizadas]]-Tabela1[[#This Row],[Solicitado]]</f>
        <v>-11</v>
      </c>
    </row>
    <row r="1201" spans="1:13" hidden="1" x14ac:dyDescent="0.3">
      <c r="A1201" s="4">
        <f>INDEX(Tabela2[Id],MATCH(Tabela1[[#This Row],[Carteirinha]],Tabela2[Cart],0))</f>
        <v>2918</v>
      </c>
      <c r="B1201" s="5" t="s">
        <v>751</v>
      </c>
      <c r="C1201" s="5" t="s">
        <v>752</v>
      </c>
      <c r="D1201" s="5">
        <v>59364812</v>
      </c>
      <c r="E1201" s="6">
        <v>45678</v>
      </c>
      <c r="F1201" s="5">
        <v>946777196</v>
      </c>
      <c r="G1201" s="6">
        <v>46398</v>
      </c>
      <c r="H1201" s="5">
        <v>2250005111</v>
      </c>
      <c r="I1201" s="5">
        <v>32</v>
      </c>
      <c r="J1201" s="5">
        <v>23</v>
      </c>
      <c r="K12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01" s="4">
        <f>COUNTIFS(Tabela1[Paciente],Tabela1[[#This Row],[Paciente]],Tabela1[Código_Terapia],Tabela1[[#This Row],[Código_Terapia]])</f>
        <v>3</v>
      </c>
      <c r="M1201" s="4">
        <f>Tabela1[[#This Row],[Sessões Autrizadas]]-Tabela1[[#This Row],[Solicitado]]</f>
        <v>-9</v>
      </c>
    </row>
    <row r="1202" spans="1:13" hidden="1" x14ac:dyDescent="0.3">
      <c r="A1202" s="4">
        <f>INDEX(Tabela2[Id],MATCH(Tabela1[[#This Row],[Carteirinha]],Tabela2[Cart],0))</f>
        <v>2918</v>
      </c>
      <c r="B1202" s="5" t="s">
        <v>751</v>
      </c>
      <c r="C1202" s="5" t="s">
        <v>752</v>
      </c>
      <c r="D1202" s="5">
        <v>56576850</v>
      </c>
      <c r="E1202" s="6">
        <v>45562</v>
      </c>
      <c r="F1202" s="5">
        <v>944206245</v>
      </c>
      <c r="G1202" s="6">
        <v>47002</v>
      </c>
      <c r="H1202" s="5">
        <v>2250005103</v>
      </c>
      <c r="I1202" s="5">
        <v>30</v>
      </c>
      <c r="J1202" s="5">
        <v>7</v>
      </c>
      <c r="K12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202" s="4">
        <f>COUNTIFS(Tabela1[Paciente],Tabela1[[#This Row],[Paciente]],Tabela1[Código_Terapia],Tabela1[[#This Row],[Código_Terapia]])</f>
        <v>3</v>
      </c>
      <c r="M1202" s="4">
        <f>Tabela1[[#This Row],[Sessões Autrizadas]]-Tabela1[[#This Row],[Solicitado]]</f>
        <v>-23</v>
      </c>
    </row>
    <row r="1203" spans="1:13" hidden="1" x14ac:dyDescent="0.3">
      <c r="A1203" s="4">
        <f>INDEX(Tabela2[Id],MATCH(Tabela1[[#This Row],[Carteirinha]],Tabela2[Cart],0))</f>
        <v>2918</v>
      </c>
      <c r="B1203" s="5" t="s">
        <v>751</v>
      </c>
      <c r="C1203" s="5" t="s">
        <v>752</v>
      </c>
      <c r="D1203" s="5">
        <v>56576848</v>
      </c>
      <c r="E1203" s="6">
        <v>45562</v>
      </c>
      <c r="F1203" s="5">
        <v>944206244</v>
      </c>
      <c r="G1203" s="6">
        <v>46522</v>
      </c>
      <c r="H1203" s="5">
        <v>2250005278</v>
      </c>
      <c r="I1203" s="5">
        <v>30</v>
      </c>
      <c r="J1203" s="5">
        <v>12</v>
      </c>
      <c r="K12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203" s="4">
        <f>COUNTIFS(Tabela1[Paciente],Tabela1[[#This Row],[Paciente]],Tabela1[Código_Terapia],Tabela1[[#This Row],[Código_Terapia]])</f>
        <v>3</v>
      </c>
      <c r="M1203" s="4">
        <f>Tabela1[[#This Row],[Sessões Autrizadas]]-Tabela1[[#This Row],[Solicitado]]</f>
        <v>-18</v>
      </c>
    </row>
    <row r="1204" spans="1:13" hidden="1" x14ac:dyDescent="0.3">
      <c r="A1204" s="4">
        <f>INDEX(Tabela2[Id],MATCH(Tabela1[[#This Row],[Carteirinha]],Tabela2[Cart],0))</f>
        <v>2918</v>
      </c>
      <c r="B1204" s="5" t="s">
        <v>751</v>
      </c>
      <c r="C1204" s="5" t="s">
        <v>752</v>
      </c>
      <c r="D1204" s="5">
        <v>56576847</v>
      </c>
      <c r="E1204" s="6">
        <v>45561</v>
      </c>
      <c r="F1204" s="5">
        <v>944206243</v>
      </c>
      <c r="G1204" s="6">
        <v>46461</v>
      </c>
      <c r="H1204" s="5">
        <v>50000012</v>
      </c>
      <c r="I1204" s="5">
        <v>30</v>
      </c>
      <c r="J1204" s="5">
        <v>15</v>
      </c>
      <c r="K12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204" s="4">
        <f>COUNTIFS(Tabela1[Paciente],Tabela1[[#This Row],[Paciente]],Tabela1[Código_Terapia],Tabela1[[#This Row],[Código_Terapia]])</f>
        <v>3</v>
      </c>
      <c r="M1204" s="4">
        <f>Tabela1[[#This Row],[Sessões Autrizadas]]-Tabela1[[#This Row],[Solicitado]]</f>
        <v>-15</v>
      </c>
    </row>
    <row r="1205" spans="1:13" hidden="1" x14ac:dyDescent="0.3">
      <c r="A1205" s="4">
        <f>INDEX(Tabela2[Id],MATCH(Tabela1[[#This Row],[Carteirinha]],Tabela2[Cart],0))</f>
        <v>2918</v>
      </c>
      <c r="B1205" s="5" t="s">
        <v>751</v>
      </c>
      <c r="C1205" s="5" t="s">
        <v>752</v>
      </c>
      <c r="D1205" s="5">
        <v>56576845</v>
      </c>
      <c r="E1205" s="6">
        <v>45561</v>
      </c>
      <c r="F1205" s="5">
        <v>944206241</v>
      </c>
      <c r="G1205" s="6">
        <v>46341</v>
      </c>
      <c r="H1205" s="5">
        <v>2250005111</v>
      </c>
      <c r="I1205" s="5">
        <v>30</v>
      </c>
      <c r="J1205" s="5">
        <v>18</v>
      </c>
      <c r="K12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205" s="4">
        <f>COUNTIFS(Tabela1[Paciente],Tabela1[[#This Row],[Paciente]],Tabela1[Código_Terapia],Tabela1[[#This Row],[Código_Terapia]])</f>
        <v>3</v>
      </c>
      <c r="M1205" s="4">
        <f>Tabela1[[#This Row],[Sessões Autrizadas]]-Tabela1[[#This Row],[Solicitado]]</f>
        <v>-12</v>
      </c>
    </row>
    <row r="1206" spans="1:13" hidden="1" x14ac:dyDescent="0.3">
      <c r="A1206" s="4">
        <f>INDEX(Tabela2[Id],MATCH(Tabela1[[#This Row],[Carteirinha]],Tabela2[Cart],0))</f>
        <v>3839</v>
      </c>
      <c r="B1206" s="5" t="s">
        <v>1279</v>
      </c>
      <c r="C1206" s="5" t="s">
        <v>1278</v>
      </c>
      <c r="D1206" s="5">
        <v>56829171</v>
      </c>
      <c r="E1206" s="6">
        <v>45572</v>
      </c>
      <c r="F1206" s="5">
        <v>944439494</v>
      </c>
      <c r="G1206" s="6">
        <v>46952</v>
      </c>
      <c r="H1206" s="5">
        <v>50001213</v>
      </c>
      <c r="I1206" s="5">
        <v>40</v>
      </c>
      <c r="J1206" s="5">
        <v>18</v>
      </c>
      <c r="K12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206" s="4">
        <f>COUNTIFS(Tabela1[Paciente],Tabela1[[#This Row],[Paciente]],Tabela1[Código_Terapia],Tabela1[[#This Row],[Código_Terapia]])</f>
        <v>1</v>
      </c>
      <c r="M1206" s="4">
        <f>Tabela1[[#This Row],[Sessões Autrizadas]]-Tabela1[[#This Row],[Solicitado]]</f>
        <v>-22</v>
      </c>
    </row>
    <row r="1207" spans="1:13" hidden="1" x14ac:dyDescent="0.3">
      <c r="A1207" s="4">
        <f>INDEX(Tabela2[Id],MATCH(Tabela1[[#This Row],[Carteirinha]],Tabela2[Cart],0))</f>
        <v>4314</v>
      </c>
      <c r="B1207" s="5" t="s">
        <v>653</v>
      </c>
      <c r="C1207" s="5" t="s">
        <v>654</v>
      </c>
      <c r="D1207" s="5">
        <v>58525332</v>
      </c>
      <c r="E1207" s="6">
        <v>45637</v>
      </c>
      <c r="F1207" s="5">
        <v>946004752</v>
      </c>
      <c r="G1207" s="6">
        <v>47017</v>
      </c>
      <c r="H1207" s="5">
        <v>2250005189</v>
      </c>
      <c r="I1207" s="5">
        <v>32</v>
      </c>
      <c r="J1207" s="5">
        <v>10</v>
      </c>
      <c r="K12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07" s="4">
        <f>COUNTIFS(Tabela1[Paciente],Tabela1[[#This Row],[Paciente]],Tabela1[Código_Terapia],Tabela1[[#This Row],[Código_Terapia]])</f>
        <v>2</v>
      </c>
      <c r="M1207" s="4">
        <f>Tabela1[[#This Row],[Sessões Autrizadas]]-Tabela1[[#This Row],[Solicitado]]</f>
        <v>-22</v>
      </c>
    </row>
    <row r="1208" spans="1:13" hidden="1" x14ac:dyDescent="0.3">
      <c r="A1208" s="4">
        <f>INDEX(Tabela2[Id],MATCH(Tabela1[[#This Row],[Carteirinha]],Tabela2[Cart],0))</f>
        <v>4314</v>
      </c>
      <c r="B1208" s="5" t="s">
        <v>653</v>
      </c>
      <c r="C1208" s="5" t="s">
        <v>654</v>
      </c>
      <c r="D1208" s="5">
        <v>58525331</v>
      </c>
      <c r="E1208" s="6">
        <v>45637</v>
      </c>
      <c r="F1208" s="5">
        <v>946004751</v>
      </c>
      <c r="G1208" s="6">
        <v>46657</v>
      </c>
      <c r="H1208" s="5">
        <v>2250005103</v>
      </c>
      <c r="I1208" s="5">
        <v>32</v>
      </c>
      <c r="J1208" s="5">
        <v>8</v>
      </c>
      <c r="K12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08" s="4">
        <f>COUNTIFS(Tabela1[Paciente],Tabela1[[#This Row],[Paciente]],Tabela1[Código_Terapia],Tabela1[[#This Row],[Código_Terapia]])</f>
        <v>2</v>
      </c>
      <c r="M1208" s="4">
        <f>Tabela1[[#This Row],[Sessões Autrizadas]]-Tabela1[[#This Row],[Solicitado]]</f>
        <v>-24</v>
      </c>
    </row>
    <row r="1209" spans="1:13" hidden="1" x14ac:dyDescent="0.3">
      <c r="A1209" s="4">
        <f>INDEX(Tabela2[Id],MATCH(Tabela1[[#This Row],[Carteirinha]],Tabela2[Cart],0))</f>
        <v>4314</v>
      </c>
      <c r="B1209" s="5" t="s">
        <v>653</v>
      </c>
      <c r="C1209" s="5" t="s">
        <v>654</v>
      </c>
      <c r="D1209" s="5">
        <v>58525330</v>
      </c>
      <c r="E1209" s="6">
        <v>45637</v>
      </c>
      <c r="F1209" s="5">
        <v>946004750</v>
      </c>
      <c r="G1209" s="6">
        <v>46357</v>
      </c>
      <c r="H1209" s="5">
        <v>50001213</v>
      </c>
      <c r="I1209" s="5">
        <v>16</v>
      </c>
      <c r="J1209" s="5">
        <v>5</v>
      </c>
      <c r="K12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09" s="4">
        <f>COUNTIFS(Tabela1[Paciente],Tabela1[[#This Row],[Paciente]],Tabela1[Código_Terapia],Tabela1[[#This Row],[Código_Terapia]])</f>
        <v>1</v>
      </c>
      <c r="M1209" s="4">
        <f>Tabela1[[#This Row],[Sessões Autrizadas]]-Tabela1[[#This Row],[Solicitado]]</f>
        <v>-11</v>
      </c>
    </row>
    <row r="1210" spans="1:13" hidden="1" x14ac:dyDescent="0.3">
      <c r="A1210" s="4">
        <f>INDEX(Tabela2[Id],MATCH(Tabela1[[#This Row],[Carteirinha]],Tabela2[Cart],0))</f>
        <v>4314</v>
      </c>
      <c r="B1210" s="5" t="s">
        <v>653</v>
      </c>
      <c r="C1210" s="5" t="s">
        <v>654</v>
      </c>
      <c r="D1210" s="5">
        <v>58525328</v>
      </c>
      <c r="E1210" s="6">
        <v>45637</v>
      </c>
      <c r="F1210" s="5">
        <v>946004747</v>
      </c>
      <c r="G1210" s="6">
        <v>46357</v>
      </c>
      <c r="H1210" s="5">
        <v>50000012</v>
      </c>
      <c r="I1210" s="5">
        <v>16</v>
      </c>
      <c r="J1210" s="5">
        <v>5</v>
      </c>
      <c r="K12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10" s="4">
        <f>COUNTIFS(Tabela1[Paciente],Tabela1[[#This Row],[Paciente]],Tabela1[Código_Terapia],Tabela1[[#This Row],[Código_Terapia]])</f>
        <v>2</v>
      </c>
      <c r="M1210" s="4">
        <f>Tabela1[[#This Row],[Sessões Autrizadas]]-Tabela1[[#This Row],[Solicitado]]</f>
        <v>-11</v>
      </c>
    </row>
    <row r="1211" spans="1:13" hidden="1" x14ac:dyDescent="0.3">
      <c r="A1211" s="4">
        <f>INDEX(Tabela2[Id],MATCH(Tabela1[[#This Row],[Carteirinha]],Tabela2[Cart],0))</f>
        <v>4314</v>
      </c>
      <c r="B1211" s="5" t="s">
        <v>653</v>
      </c>
      <c r="C1211" s="5" t="s">
        <v>654</v>
      </c>
      <c r="D1211" s="5">
        <v>57730753</v>
      </c>
      <c r="E1211" s="6">
        <v>45614</v>
      </c>
      <c r="F1211" s="5">
        <v>945270673</v>
      </c>
      <c r="G1211" s="6">
        <v>45794</v>
      </c>
      <c r="H1211" s="5">
        <v>2250005189</v>
      </c>
      <c r="I1211" s="5">
        <v>32</v>
      </c>
      <c r="J1211" s="5">
        <v>30</v>
      </c>
      <c r="K12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11" s="4">
        <f>COUNTIFS(Tabela1[Paciente],Tabela1[[#This Row],[Paciente]],Tabela1[Código_Terapia],Tabela1[[#This Row],[Código_Terapia]])</f>
        <v>2</v>
      </c>
      <c r="M1211" s="4">
        <f>Tabela1[[#This Row],[Sessões Autrizadas]]-Tabela1[[#This Row],[Solicitado]]</f>
        <v>-2</v>
      </c>
    </row>
    <row r="1212" spans="1:13" hidden="1" x14ac:dyDescent="0.3">
      <c r="A1212" s="4">
        <f>INDEX(Tabela2[Id],MATCH(Tabela1[[#This Row],[Carteirinha]],Tabela2[Cart],0))</f>
        <v>4314</v>
      </c>
      <c r="B1212" s="5" t="s">
        <v>653</v>
      </c>
      <c r="C1212" s="5" t="s">
        <v>654</v>
      </c>
      <c r="D1212" s="5">
        <v>57730751</v>
      </c>
      <c r="E1212" s="6">
        <v>45607</v>
      </c>
      <c r="F1212" s="5">
        <v>945270671</v>
      </c>
      <c r="G1212" s="6">
        <v>45787</v>
      </c>
      <c r="H1212" s="5">
        <v>50000012</v>
      </c>
      <c r="I1212" s="5">
        <v>16</v>
      </c>
      <c r="J1212" s="5">
        <v>14</v>
      </c>
      <c r="K12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12" s="4">
        <f>COUNTIFS(Tabela1[Paciente],Tabela1[[#This Row],[Paciente]],Tabela1[Código_Terapia],Tabela1[[#This Row],[Código_Terapia]])</f>
        <v>2</v>
      </c>
      <c r="M1212" s="4">
        <f>Tabela1[[#This Row],[Sessões Autrizadas]]-Tabela1[[#This Row],[Solicitado]]</f>
        <v>-2</v>
      </c>
    </row>
    <row r="1213" spans="1:13" hidden="1" x14ac:dyDescent="0.3">
      <c r="A1213" s="4">
        <f>INDEX(Tabela2[Id],MATCH(Tabela1[[#This Row],[Carteirinha]],Tabela2[Cart],0))</f>
        <v>3842</v>
      </c>
      <c r="B1213" s="5" t="s">
        <v>1364</v>
      </c>
      <c r="C1213" s="5" t="s">
        <v>1363</v>
      </c>
      <c r="D1213" s="5">
        <v>57198037</v>
      </c>
      <c r="E1213" s="6">
        <v>45587</v>
      </c>
      <c r="F1213" s="5">
        <v>944781288</v>
      </c>
      <c r="G1213" s="6">
        <v>46607</v>
      </c>
      <c r="H1213" s="5">
        <v>2250005278</v>
      </c>
      <c r="I1213" s="5">
        <v>64</v>
      </c>
      <c r="J1213" s="5">
        <v>37</v>
      </c>
      <c r="K12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213" s="4">
        <f>COUNTIFS(Tabela1[Paciente],Tabela1[[#This Row],[Paciente]],Tabela1[Código_Terapia],Tabela1[[#This Row],[Código_Terapia]])</f>
        <v>2</v>
      </c>
      <c r="M1213" s="4">
        <f>Tabela1[[#This Row],[Sessões Autrizadas]]-Tabela1[[#This Row],[Solicitado]]</f>
        <v>-27</v>
      </c>
    </row>
    <row r="1214" spans="1:13" hidden="1" x14ac:dyDescent="0.3">
      <c r="A1214" s="4">
        <f>INDEX(Tabela2[Id],MATCH(Tabela1[[#This Row],[Carteirinha]],Tabela2[Cart],0))</f>
        <v>3842</v>
      </c>
      <c r="B1214" s="5" t="s">
        <v>1364</v>
      </c>
      <c r="C1214" s="5" t="s">
        <v>1363</v>
      </c>
      <c r="D1214" s="5">
        <v>55849062</v>
      </c>
      <c r="E1214" s="6">
        <v>45535</v>
      </c>
      <c r="F1214" s="5">
        <v>943534729</v>
      </c>
      <c r="G1214" s="6">
        <v>46315</v>
      </c>
      <c r="H1214" s="5">
        <v>2250005278</v>
      </c>
      <c r="I1214" s="5">
        <v>20</v>
      </c>
      <c r="J1214" s="5">
        <v>3</v>
      </c>
      <c r="K12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214" s="4">
        <f>COUNTIFS(Tabela1[Paciente],Tabela1[[#This Row],[Paciente]],Tabela1[Código_Terapia],Tabela1[[#This Row],[Código_Terapia]])</f>
        <v>2</v>
      </c>
      <c r="M1214" s="4">
        <f>Tabela1[[#This Row],[Sessões Autrizadas]]-Tabela1[[#This Row],[Solicitado]]</f>
        <v>-17</v>
      </c>
    </row>
    <row r="1215" spans="1:13" hidden="1" x14ac:dyDescent="0.3">
      <c r="A1215" s="4">
        <f>INDEX(Tabela2[Id],MATCH(Tabela1[[#This Row],[Carteirinha]],Tabela2[Cart],0))</f>
        <v>2484</v>
      </c>
      <c r="B1215" s="5" t="s">
        <v>645</v>
      </c>
      <c r="C1215" s="5" t="s">
        <v>646</v>
      </c>
      <c r="D1215" s="5">
        <v>58476364</v>
      </c>
      <c r="E1215" s="6">
        <v>45637</v>
      </c>
      <c r="F1215" s="5">
        <v>945959358</v>
      </c>
      <c r="G1215" s="6">
        <v>45817</v>
      </c>
      <c r="H1215" s="5">
        <v>2250005189</v>
      </c>
      <c r="I1215" s="5">
        <v>32</v>
      </c>
      <c r="J1215" s="5">
        <v>30</v>
      </c>
      <c r="K12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15" s="4">
        <f>COUNTIFS(Tabela1[Paciente],Tabela1[[#This Row],[Paciente]],Tabela1[Código_Terapia],Tabela1[[#This Row],[Código_Terapia]])</f>
        <v>2</v>
      </c>
      <c r="M1215" s="4">
        <f>Tabela1[[#This Row],[Sessões Autrizadas]]-Tabela1[[#This Row],[Solicitado]]</f>
        <v>-2</v>
      </c>
    </row>
    <row r="1216" spans="1:13" hidden="1" x14ac:dyDescent="0.3">
      <c r="A1216" s="4">
        <f>INDEX(Tabela2[Id],MATCH(Tabela1[[#This Row],[Carteirinha]],Tabela2[Cart],0))</f>
        <v>2484</v>
      </c>
      <c r="B1216" s="5" t="s">
        <v>645</v>
      </c>
      <c r="C1216" s="5" t="s">
        <v>646</v>
      </c>
      <c r="D1216" s="5">
        <v>58476363</v>
      </c>
      <c r="E1216" s="6">
        <v>45637</v>
      </c>
      <c r="F1216" s="5">
        <v>945959357</v>
      </c>
      <c r="G1216" s="6">
        <v>46657</v>
      </c>
      <c r="H1216" s="5">
        <v>2250005103</v>
      </c>
      <c r="I1216" s="5">
        <v>32</v>
      </c>
      <c r="J1216" s="5">
        <v>17</v>
      </c>
      <c r="K12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16" s="4">
        <f>COUNTIFS(Tabela1[Paciente],Tabela1[[#This Row],[Paciente]],Tabela1[Código_Terapia],Tabela1[[#This Row],[Código_Terapia]])</f>
        <v>2</v>
      </c>
      <c r="M1216" s="4">
        <f>Tabela1[[#This Row],[Sessões Autrizadas]]-Tabela1[[#This Row],[Solicitado]]</f>
        <v>-15</v>
      </c>
    </row>
    <row r="1217" spans="1:13" hidden="1" x14ac:dyDescent="0.3">
      <c r="A1217" s="4">
        <f>INDEX(Tabela2[Id],MATCH(Tabela1[[#This Row],[Carteirinha]],Tabela2[Cart],0))</f>
        <v>2484</v>
      </c>
      <c r="B1217" s="5" t="s">
        <v>645</v>
      </c>
      <c r="C1217" s="5" t="s">
        <v>646</v>
      </c>
      <c r="D1217" s="5">
        <v>58476362</v>
      </c>
      <c r="E1217" s="6">
        <v>45637</v>
      </c>
      <c r="F1217" s="5">
        <v>945959356</v>
      </c>
      <c r="G1217" s="6">
        <v>46537</v>
      </c>
      <c r="H1217" s="5">
        <v>2250005278</v>
      </c>
      <c r="I1217" s="5">
        <v>32</v>
      </c>
      <c r="J1217" s="5">
        <v>9</v>
      </c>
      <c r="K12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17" s="4">
        <f>COUNTIFS(Tabela1[Paciente],Tabela1[[#This Row],[Paciente]],Tabela1[Código_Terapia],Tabela1[[#This Row],[Código_Terapia]])</f>
        <v>2</v>
      </c>
      <c r="M1217" s="4">
        <f>Tabela1[[#This Row],[Sessões Autrizadas]]-Tabela1[[#This Row],[Solicitado]]</f>
        <v>-23</v>
      </c>
    </row>
    <row r="1218" spans="1:13" hidden="1" x14ac:dyDescent="0.3">
      <c r="A1218" s="4">
        <f>INDEX(Tabela2[Id],MATCH(Tabela1[[#This Row],[Carteirinha]],Tabela2[Cart],0))</f>
        <v>2484</v>
      </c>
      <c r="B1218" s="5" t="s">
        <v>645</v>
      </c>
      <c r="C1218" s="5" t="s">
        <v>646</v>
      </c>
      <c r="D1218" s="5">
        <v>58476361</v>
      </c>
      <c r="E1218" s="6">
        <v>45637</v>
      </c>
      <c r="F1218" s="5">
        <v>945959355</v>
      </c>
      <c r="G1218" s="6">
        <v>46117</v>
      </c>
      <c r="H1218" s="5">
        <v>50000012</v>
      </c>
      <c r="I1218" s="5">
        <v>16</v>
      </c>
      <c r="J1218" s="5">
        <v>9</v>
      </c>
      <c r="K12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18" s="4">
        <f>COUNTIFS(Tabela1[Paciente],Tabela1[[#This Row],[Paciente]],Tabela1[Código_Terapia],Tabela1[[#This Row],[Código_Terapia]])</f>
        <v>2</v>
      </c>
      <c r="M1218" s="4">
        <f>Tabela1[[#This Row],[Sessões Autrizadas]]-Tabela1[[#This Row],[Solicitado]]</f>
        <v>-7</v>
      </c>
    </row>
    <row r="1219" spans="1:13" hidden="1" x14ac:dyDescent="0.3">
      <c r="A1219" s="4">
        <f>INDEX(Tabela2[Id],MATCH(Tabela1[[#This Row],[Carteirinha]],Tabela2[Cart],0))</f>
        <v>2484</v>
      </c>
      <c r="B1219" s="5" t="s">
        <v>645</v>
      </c>
      <c r="C1219" s="5" t="s">
        <v>646</v>
      </c>
      <c r="D1219" s="5">
        <v>58476360</v>
      </c>
      <c r="E1219" s="6">
        <v>45637</v>
      </c>
      <c r="F1219" s="5">
        <v>945959353</v>
      </c>
      <c r="G1219" s="6">
        <v>46117</v>
      </c>
      <c r="H1219" s="5">
        <v>50001213</v>
      </c>
      <c r="I1219" s="5">
        <v>16</v>
      </c>
      <c r="J1219" s="5">
        <v>9</v>
      </c>
      <c r="K12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19" s="4">
        <f>COUNTIFS(Tabela1[Paciente],Tabela1[[#This Row],[Paciente]],Tabela1[Código_Terapia],Tabela1[[#This Row],[Código_Terapia]])</f>
        <v>2</v>
      </c>
      <c r="M1219" s="4">
        <f>Tabela1[[#This Row],[Sessões Autrizadas]]-Tabela1[[#This Row],[Solicitado]]</f>
        <v>-7</v>
      </c>
    </row>
    <row r="1220" spans="1:13" hidden="1" x14ac:dyDescent="0.3">
      <c r="A1220" s="4">
        <f>INDEX(Tabela2[Id],MATCH(Tabela1[[#This Row],[Carteirinha]],Tabela2[Cart],0))</f>
        <v>2484</v>
      </c>
      <c r="B1220" s="5" t="s">
        <v>645</v>
      </c>
      <c r="C1220" s="5" t="s">
        <v>646</v>
      </c>
      <c r="D1220" s="5">
        <v>58476358</v>
      </c>
      <c r="E1220" s="6">
        <v>45637</v>
      </c>
      <c r="F1220" s="5">
        <v>945959352</v>
      </c>
      <c r="G1220" s="6">
        <v>46837</v>
      </c>
      <c r="H1220" s="5">
        <v>2250005170</v>
      </c>
      <c r="I1220" s="5">
        <v>32</v>
      </c>
      <c r="J1220" s="5">
        <v>12</v>
      </c>
      <c r="K12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20" s="4">
        <f>COUNTIFS(Tabela1[Paciente],Tabela1[[#This Row],[Paciente]],Tabela1[Código_Terapia],Tabela1[[#This Row],[Código_Terapia]])</f>
        <v>1</v>
      </c>
      <c r="M1220" s="4">
        <f>Tabela1[[#This Row],[Sessões Autrizadas]]-Tabela1[[#This Row],[Solicitado]]</f>
        <v>-20</v>
      </c>
    </row>
    <row r="1221" spans="1:13" hidden="1" x14ac:dyDescent="0.3">
      <c r="A1221" s="4">
        <f>INDEX(Tabela2[Id],MATCH(Tabela1[[#This Row],[Carteirinha]],Tabela2[Cart],0))</f>
        <v>2484</v>
      </c>
      <c r="B1221" s="5" t="s">
        <v>645</v>
      </c>
      <c r="C1221" s="5" t="s">
        <v>646</v>
      </c>
      <c r="D1221" s="5">
        <v>57903827</v>
      </c>
      <c r="E1221" s="6">
        <v>45614</v>
      </c>
      <c r="F1221" s="5">
        <v>945430088</v>
      </c>
      <c r="G1221" s="6">
        <v>45854</v>
      </c>
      <c r="H1221" s="5">
        <v>2250005189</v>
      </c>
      <c r="I1221" s="5">
        <v>32</v>
      </c>
      <c r="J1221" s="5">
        <v>28</v>
      </c>
      <c r="K12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21" s="4">
        <f>COUNTIFS(Tabela1[Paciente],Tabela1[[#This Row],[Paciente]],Tabela1[Código_Terapia],Tabela1[[#This Row],[Código_Terapia]])</f>
        <v>2</v>
      </c>
      <c r="M1221" s="4">
        <f>Tabela1[[#This Row],[Sessões Autrizadas]]-Tabela1[[#This Row],[Solicitado]]</f>
        <v>-4</v>
      </c>
    </row>
    <row r="1222" spans="1:13" hidden="1" x14ac:dyDescent="0.3">
      <c r="A1222" s="4">
        <f>INDEX(Tabela2[Id],MATCH(Tabela1[[#This Row],[Carteirinha]],Tabela2[Cart],0))</f>
        <v>2484</v>
      </c>
      <c r="B1222" s="5" t="s">
        <v>645</v>
      </c>
      <c r="C1222" s="5" t="s">
        <v>646</v>
      </c>
      <c r="D1222" s="5">
        <v>57903826</v>
      </c>
      <c r="E1222" s="6">
        <v>45614</v>
      </c>
      <c r="F1222" s="5">
        <v>945430087</v>
      </c>
      <c r="G1222" s="6">
        <v>45974</v>
      </c>
      <c r="H1222" s="5">
        <v>2250005103</v>
      </c>
      <c r="I1222" s="5">
        <v>32</v>
      </c>
      <c r="J1222" s="5">
        <v>27</v>
      </c>
      <c r="K12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22" s="4">
        <f>COUNTIFS(Tabela1[Paciente],Tabela1[[#This Row],[Paciente]],Tabela1[Código_Terapia],Tabela1[[#This Row],[Código_Terapia]])</f>
        <v>2</v>
      </c>
      <c r="M1222" s="4">
        <f>Tabela1[[#This Row],[Sessões Autrizadas]]-Tabela1[[#This Row],[Solicitado]]</f>
        <v>-5</v>
      </c>
    </row>
    <row r="1223" spans="1:13" hidden="1" x14ac:dyDescent="0.3">
      <c r="A1223" s="4">
        <f>INDEX(Tabela2[Id],MATCH(Tabela1[[#This Row],[Carteirinha]],Tabela2[Cart],0))</f>
        <v>2484</v>
      </c>
      <c r="B1223" s="5" t="s">
        <v>645</v>
      </c>
      <c r="C1223" s="5" t="s">
        <v>646</v>
      </c>
      <c r="D1223" s="5">
        <v>57903825</v>
      </c>
      <c r="E1223" s="6">
        <v>45614</v>
      </c>
      <c r="F1223" s="5">
        <v>945430086</v>
      </c>
      <c r="G1223" s="6">
        <v>46034</v>
      </c>
      <c r="H1223" s="5">
        <v>2250005278</v>
      </c>
      <c r="I1223" s="5">
        <v>32</v>
      </c>
      <c r="J1223" s="5">
        <v>25</v>
      </c>
      <c r="K12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23" s="4">
        <f>COUNTIFS(Tabela1[Paciente],Tabela1[[#This Row],[Paciente]],Tabela1[Código_Terapia],Tabela1[[#This Row],[Código_Terapia]])</f>
        <v>2</v>
      </c>
      <c r="M1223" s="4">
        <f>Tabela1[[#This Row],[Sessões Autrizadas]]-Tabela1[[#This Row],[Solicitado]]</f>
        <v>-7</v>
      </c>
    </row>
    <row r="1224" spans="1:13" hidden="1" x14ac:dyDescent="0.3">
      <c r="A1224" s="4">
        <f>INDEX(Tabela2[Id],MATCH(Tabela1[[#This Row],[Carteirinha]],Tabela2[Cart],0))</f>
        <v>2484</v>
      </c>
      <c r="B1224" s="5" t="s">
        <v>645</v>
      </c>
      <c r="C1224" s="5" t="s">
        <v>646</v>
      </c>
      <c r="D1224" s="5">
        <v>57903824</v>
      </c>
      <c r="E1224" s="6">
        <v>45614</v>
      </c>
      <c r="F1224" s="5">
        <v>945430085</v>
      </c>
      <c r="G1224" s="6">
        <v>45794</v>
      </c>
      <c r="H1224" s="5">
        <v>50000012</v>
      </c>
      <c r="I1224" s="5">
        <v>16</v>
      </c>
      <c r="J1224" s="5">
        <v>14</v>
      </c>
      <c r="K12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24" s="4">
        <f>COUNTIFS(Tabela1[Paciente],Tabela1[[#This Row],[Paciente]],Tabela1[Código_Terapia],Tabela1[[#This Row],[Código_Terapia]])</f>
        <v>2</v>
      </c>
      <c r="M1224" s="4">
        <f>Tabela1[[#This Row],[Sessões Autrizadas]]-Tabela1[[#This Row],[Solicitado]]</f>
        <v>-2</v>
      </c>
    </row>
    <row r="1225" spans="1:13" hidden="1" x14ac:dyDescent="0.3">
      <c r="A1225" s="4">
        <f>INDEX(Tabela2[Id],MATCH(Tabela1[[#This Row],[Carteirinha]],Tabela2[Cart],0))</f>
        <v>82</v>
      </c>
      <c r="B1225" s="5" t="s">
        <v>902</v>
      </c>
      <c r="C1225" s="5" t="s">
        <v>903</v>
      </c>
      <c r="D1225" s="5">
        <v>58546042</v>
      </c>
      <c r="E1225" s="6">
        <v>45638</v>
      </c>
      <c r="F1225" s="5">
        <v>946023764</v>
      </c>
      <c r="G1225" s="6">
        <v>46358</v>
      </c>
      <c r="H1225" s="5">
        <v>2250005189</v>
      </c>
      <c r="I1225" s="5">
        <v>48</v>
      </c>
      <c r="J1225" s="5">
        <v>37</v>
      </c>
      <c r="K12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25" s="4">
        <f>COUNTIFS(Tabela1[Paciente],Tabela1[[#This Row],[Paciente]],Tabela1[Código_Terapia],Tabela1[[#This Row],[Código_Terapia]])</f>
        <v>1</v>
      </c>
      <c r="M1225" s="4">
        <f>Tabela1[[#This Row],[Sessões Autrizadas]]-Tabela1[[#This Row],[Solicitado]]</f>
        <v>-11</v>
      </c>
    </row>
    <row r="1226" spans="1:13" hidden="1" x14ac:dyDescent="0.3">
      <c r="A1226" s="4">
        <f>INDEX(Tabela2[Id],MATCH(Tabela1[[#This Row],[Carteirinha]],Tabela2[Cart],0))</f>
        <v>82</v>
      </c>
      <c r="B1226" s="5" t="s">
        <v>902</v>
      </c>
      <c r="C1226" s="5" t="s">
        <v>903</v>
      </c>
      <c r="D1226" s="5">
        <v>58546041</v>
      </c>
      <c r="E1226" s="6">
        <v>45638</v>
      </c>
      <c r="F1226" s="5">
        <v>946023763</v>
      </c>
      <c r="G1226" s="6">
        <v>46358</v>
      </c>
      <c r="H1226" s="5">
        <v>2250005103</v>
      </c>
      <c r="I1226" s="5">
        <v>32</v>
      </c>
      <c r="J1226" s="5">
        <v>12</v>
      </c>
      <c r="K12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26" s="4">
        <f>COUNTIFS(Tabela1[Paciente],Tabela1[[#This Row],[Paciente]],Tabela1[Código_Terapia],Tabela1[[#This Row],[Código_Terapia]])</f>
        <v>1</v>
      </c>
      <c r="M1226" s="4">
        <f>Tabela1[[#This Row],[Sessões Autrizadas]]-Tabela1[[#This Row],[Solicitado]]</f>
        <v>-20</v>
      </c>
    </row>
    <row r="1227" spans="1:13" hidden="1" x14ac:dyDescent="0.3">
      <c r="A1227" s="4">
        <f>INDEX(Tabela2[Id],MATCH(Tabela1[[#This Row],[Carteirinha]],Tabela2[Cart],0))</f>
        <v>82</v>
      </c>
      <c r="B1227" s="5" t="s">
        <v>902</v>
      </c>
      <c r="C1227" s="5" t="s">
        <v>903</v>
      </c>
      <c r="D1227" s="5">
        <v>58546038</v>
      </c>
      <c r="E1227" s="6">
        <v>45638</v>
      </c>
      <c r="F1227" s="5">
        <v>946023762</v>
      </c>
      <c r="G1227" s="6">
        <v>47078</v>
      </c>
      <c r="H1227" s="5">
        <v>2250005278</v>
      </c>
      <c r="I1227" s="5">
        <v>112</v>
      </c>
      <c r="J1227" s="5">
        <v>68</v>
      </c>
      <c r="K12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227" s="4">
        <f>COUNTIFS(Tabela1[Paciente],Tabela1[[#This Row],[Paciente]],Tabela1[Código_Terapia],Tabela1[[#This Row],[Código_Terapia]])</f>
        <v>1</v>
      </c>
      <c r="M1227" s="4">
        <f>Tabela1[[#This Row],[Sessões Autrizadas]]-Tabela1[[#This Row],[Solicitado]]</f>
        <v>-44</v>
      </c>
    </row>
    <row r="1228" spans="1:13" hidden="1" x14ac:dyDescent="0.3">
      <c r="A1228" s="4">
        <f>INDEX(Tabela2[Id],MATCH(Tabela1[[#This Row],[Carteirinha]],Tabela2[Cart],0))</f>
        <v>82</v>
      </c>
      <c r="B1228" s="5" t="s">
        <v>902</v>
      </c>
      <c r="C1228" s="5" t="s">
        <v>903</v>
      </c>
      <c r="D1228" s="5">
        <v>58546037</v>
      </c>
      <c r="E1228" s="6">
        <v>45638</v>
      </c>
      <c r="F1228" s="5">
        <v>946023761</v>
      </c>
      <c r="G1228" s="6">
        <v>46418</v>
      </c>
      <c r="H1228" s="5">
        <v>50000012</v>
      </c>
      <c r="I1228" s="5">
        <v>32</v>
      </c>
      <c r="J1228" s="5">
        <v>19</v>
      </c>
      <c r="K12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28" s="4">
        <f>COUNTIFS(Tabela1[Paciente],Tabela1[[#This Row],[Paciente]],Tabela1[Código_Terapia],Tabela1[[#This Row],[Código_Terapia]])</f>
        <v>1</v>
      </c>
      <c r="M1228" s="4">
        <f>Tabela1[[#This Row],[Sessões Autrizadas]]-Tabela1[[#This Row],[Solicitado]]</f>
        <v>-13</v>
      </c>
    </row>
    <row r="1229" spans="1:13" hidden="1" x14ac:dyDescent="0.3">
      <c r="A1229" s="4">
        <f>INDEX(Tabela2[Id],MATCH(Tabela1[[#This Row],[Carteirinha]],Tabela2[Cart],0))</f>
        <v>82</v>
      </c>
      <c r="B1229" s="5" t="s">
        <v>902</v>
      </c>
      <c r="C1229" s="5" t="s">
        <v>903</v>
      </c>
      <c r="D1229" s="5">
        <v>58546035</v>
      </c>
      <c r="E1229" s="6">
        <v>45638</v>
      </c>
      <c r="F1229" s="5">
        <v>946023759</v>
      </c>
      <c r="G1229" s="6">
        <v>46178</v>
      </c>
      <c r="H1229" s="5">
        <v>2250005111</v>
      </c>
      <c r="I1229" s="5">
        <v>32</v>
      </c>
      <c r="J1229" s="5">
        <v>25</v>
      </c>
      <c r="K12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29" s="4">
        <f>COUNTIFS(Tabela1[Paciente],Tabela1[[#This Row],[Paciente]],Tabela1[Código_Terapia],Tabela1[[#This Row],[Código_Terapia]])</f>
        <v>1</v>
      </c>
      <c r="M1229" s="4">
        <f>Tabela1[[#This Row],[Sessões Autrizadas]]-Tabela1[[#This Row],[Solicitado]]</f>
        <v>-7</v>
      </c>
    </row>
    <row r="1230" spans="1:13" hidden="1" x14ac:dyDescent="0.3">
      <c r="A1230" s="4">
        <f>INDEX(Tabela2[Id],MATCH(Tabela1[[#This Row],[Carteirinha]],Tabela2[Cart],0))</f>
        <v>4079</v>
      </c>
      <c r="B1230" s="5" t="s">
        <v>977</v>
      </c>
      <c r="C1230" s="5" t="s">
        <v>978</v>
      </c>
      <c r="D1230" s="5">
        <v>58897247</v>
      </c>
      <c r="E1230" s="6">
        <v>45660</v>
      </c>
      <c r="F1230" s="5">
        <v>946343731</v>
      </c>
      <c r="G1230" s="6">
        <v>46200</v>
      </c>
      <c r="H1230" s="5">
        <v>2250005103</v>
      </c>
      <c r="I1230" s="5">
        <v>32</v>
      </c>
      <c r="J1230" s="5">
        <v>24</v>
      </c>
      <c r="K12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30" s="4">
        <f>COUNTIFS(Tabela1[Paciente],Tabela1[[#This Row],[Paciente]],Tabela1[Código_Terapia],Tabela1[[#This Row],[Código_Terapia]])</f>
        <v>2</v>
      </c>
      <c r="M1230" s="4">
        <f>Tabela1[[#This Row],[Sessões Autrizadas]]-Tabela1[[#This Row],[Solicitado]]</f>
        <v>-8</v>
      </c>
    </row>
    <row r="1231" spans="1:13" hidden="1" x14ac:dyDescent="0.3">
      <c r="A1231" s="4">
        <f>INDEX(Tabela2[Id],MATCH(Tabela1[[#This Row],[Carteirinha]],Tabela2[Cart],0))</f>
        <v>4079</v>
      </c>
      <c r="B1231" s="5" t="s">
        <v>977</v>
      </c>
      <c r="C1231" s="5" t="s">
        <v>978</v>
      </c>
      <c r="D1231" s="5">
        <v>58891630</v>
      </c>
      <c r="E1231" s="6">
        <v>45660</v>
      </c>
      <c r="F1231" s="5">
        <v>946338740</v>
      </c>
      <c r="G1231" s="6">
        <v>45900</v>
      </c>
      <c r="H1231" s="5">
        <v>2250005278</v>
      </c>
      <c r="I1231" s="5">
        <v>32</v>
      </c>
      <c r="J1231" s="5">
        <v>28</v>
      </c>
      <c r="K12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31" s="4">
        <f>COUNTIFS(Tabela1[Paciente],Tabela1[[#This Row],[Paciente]],Tabela1[Código_Terapia],Tabela1[[#This Row],[Código_Terapia]])</f>
        <v>2</v>
      </c>
      <c r="M1231" s="4">
        <f>Tabela1[[#This Row],[Sessões Autrizadas]]-Tabela1[[#This Row],[Solicitado]]</f>
        <v>-4</v>
      </c>
    </row>
    <row r="1232" spans="1:13" hidden="1" x14ac:dyDescent="0.3">
      <c r="A1232" s="4">
        <f>INDEX(Tabela2[Id],MATCH(Tabela1[[#This Row],[Carteirinha]],Tabela2[Cart],0))</f>
        <v>4079</v>
      </c>
      <c r="B1232" s="5" t="s">
        <v>977</v>
      </c>
      <c r="C1232" s="5" t="s">
        <v>978</v>
      </c>
      <c r="D1232" s="5">
        <v>55765006</v>
      </c>
      <c r="E1232" s="6">
        <v>45532</v>
      </c>
      <c r="F1232" s="5">
        <v>943457217</v>
      </c>
      <c r="G1232" s="6">
        <v>46372</v>
      </c>
      <c r="H1232" s="5">
        <v>2250005103</v>
      </c>
      <c r="I1232" s="5">
        <v>20</v>
      </c>
      <c r="J1232" s="5">
        <v>7</v>
      </c>
      <c r="K12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232" s="4">
        <f>COUNTIFS(Tabela1[Paciente],Tabela1[[#This Row],[Paciente]],Tabela1[Código_Terapia],Tabela1[[#This Row],[Código_Terapia]])</f>
        <v>2</v>
      </c>
      <c r="M1232" s="4">
        <f>Tabela1[[#This Row],[Sessões Autrizadas]]-Tabela1[[#This Row],[Solicitado]]</f>
        <v>-13</v>
      </c>
    </row>
    <row r="1233" spans="1:13" hidden="1" x14ac:dyDescent="0.3">
      <c r="A1233" s="4">
        <f>INDEX(Tabela2[Id],MATCH(Tabela1[[#This Row],[Carteirinha]],Tabela2[Cart],0))</f>
        <v>4079</v>
      </c>
      <c r="B1233" s="5" t="s">
        <v>977</v>
      </c>
      <c r="C1233" s="5" t="s">
        <v>978</v>
      </c>
      <c r="D1233" s="5">
        <v>55765005</v>
      </c>
      <c r="E1233" s="6">
        <v>45532</v>
      </c>
      <c r="F1233" s="5">
        <v>943457216</v>
      </c>
      <c r="G1233" s="6">
        <v>46492</v>
      </c>
      <c r="H1233" s="5">
        <v>2250005278</v>
      </c>
      <c r="I1233" s="5">
        <v>20</v>
      </c>
      <c r="J1233" s="5">
        <v>5</v>
      </c>
      <c r="K12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233" s="4">
        <f>COUNTIFS(Tabela1[Paciente],Tabela1[[#This Row],[Paciente]],Tabela1[Código_Terapia],Tabela1[[#This Row],[Código_Terapia]])</f>
        <v>2</v>
      </c>
      <c r="M1233" s="4">
        <f>Tabela1[[#This Row],[Sessões Autrizadas]]-Tabela1[[#This Row],[Solicitado]]</f>
        <v>-15</v>
      </c>
    </row>
    <row r="1234" spans="1:13" hidden="1" x14ac:dyDescent="0.3">
      <c r="A1234" s="4">
        <f>INDEX(Tabela2[Id],MATCH(Tabela1[[#This Row],[Carteirinha]],Tabela2[Cart],0))</f>
        <v>2984</v>
      </c>
      <c r="B1234" s="5" t="s">
        <v>1262</v>
      </c>
      <c r="C1234" s="5" t="s">
        <v>1263</v>
      </c>
      <c r="D1234" s="5">
        <v>61132108</v>
      </c>
      <c r="E1234" s="6">
        <v>45744</v>
      </c>
      <c r="F1234" s="5">
        <v>948413946</v>
      </c>
      <c r="G1234" s="6">
        <v>45804</v>
      </c>
      <c r="H1234" s="5">
        <v>2250005189</v>
      </c>
      <c r="I1234" s="5">
        <v>16</v>
      </c>
      <c r="J1234" s="5">
        <v>16</v>
      </c>
      <c r="K12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34" s="4">
        <f>COUNTIFS(Tabela1[Paciente],Tabela1[[#This Row],[Paciente]],Tabela1[Código_Terapia],Tabela1[[#This Row],[Código_Terapia]])</f>
        <v>2</v>
      </c>
      <c r="M1234" s="4">
        <f>Tabela1[[#This Row],[Sessões Autrizadas]]-Tabela1[[#This Row],[Solicitado]]</f>
        <v>0</v>
      </c>
    </row>
    <row r="1235" spans="1:13" hidden="1" x14ac:dyDescent="0.3">
      <c r="A1235" s="4">
        <f>INDEX(Tabela2[Id],MATCH(Tabela1[[#This Row],[Carteirinha]],Tabela2[Cart],0))</f>
        <v>2984</v>
      </c>
      <c r="B1235" s="5" t="s">
        <v>1262</v>
      </c>
      <c r="C1235" s="5" t="s">
        <v>1263</v>
      </c>
      <c r="D1235" s="5">
        <v>61132107</v>
      </c>
      <c r="E1235" s="6">
        <v>45744</v>
      </c>
      <c r="F1235" s="5">
        <v>948413945</v>
      </c>
      <c r="G1235" s="6">
        <v>45804</v>
      </c>
      <c r="H1235" s="5">
        <v>2250005103</v>
      </c>
      <c r="I1235" s="5">
        <v>48</v>
      </c>
      <c r="J1235" s="5">
        <v>48</v>
      </c>
      <c r="K12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35" s="4">
        <f>COUNTIFS(Tabela1[Paciente],Tabela1[[#This Row],[Paciente]],Tabela1[Código_Terapia],Tabela1[[#This Row],[Código_Terapia]])</f>
        <v>1</v>
      </c>
      <c r="M1235" s="4">
        <f>Tabela1[[#This Row],[Sessões Autrizadas]]-Tabela1[[#This Row],[Solicitado]]</f>
        <v>0</v>
      </c>
    </row>
    <row r="1236" spans="1:13" hidden="1" x14ac:dyDescent="0.3">
      <c r="A1236" s="4">
        <f>INDEX(Tabela2[Id],MATCH(Tabela1[[#This Row],[Carteirinha]],Tabela2[Cart],0))</f>
        <v>2984</v>
      </c>
      <c r="B1236" s="5" t="s">
        <v>1262</v>
      </c>
      <c r="C1236" s="5" t="s">
        <v>1263</v>
      </c>
      <c r="D1236" s="5">
        <v>61132106</v>
      </c>
      <c r="E1236" s="6">
        <v>45744</v>
      </c>
      <c r="F1236" s="5">
        <v>948413943</v>
      </c>
      <c r="G1236" s="6">
        <v>45804</v>
      </c>
      <c r="H1236" s="5">
        <v>2250005170</v>
      </c>
      <c r="I1236" s="5">
        <v>16</v>
      </c>
      <c r="J1236" s="5">
        <v>16</v>
      </c>
      <c r="K12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36" s="4">
        <f>COUNTIFS(Tabela1[Paciente],Tabela1[[#This Row],[Paciente]],Tabela1[Código_Terapia],Tabela1[[#This Row],[Código_Terapia]])</f>
        <v>1</v>
      </c>
      <c r="M1236" s="4">
        <f>Tabela1[[#This Row],[Sessões Autrizadas]]-Tabela1[[#This Row],[Solicitado]]</f>
        <v>0</v>
      </c>
    </row>
    <row r="1237" spans="1:13" hidden="1" x14ac:dyDescent="0.3">
      <c r="A1237" s="4">
        <f>INDEX(Tabela2[Id],MATCH(Tabela1[[#This Row],[Carteirinha]],Tabela2[Cart],0))</f>
        <v>2984</v>
      </c>
      <c r="B1237" s="5" t="s">
        <v>1262</v>
      </c>
      <c r="C1237" s="5" t="s">
        <v>1263</v>
      </c>
      <c r="D1237" s="5">
        <v>57404286</v>
      </c>
      <c r="E1237" s="6">
        <v>45596</v>
      </c>
      <c r="F1237" s="5">
        <v>944972382</v>
      </c>
      <c r="G1237" s="6">
        <v>46436</v>
      </c>
      <c r="H1237" s="5">
        <v>2250005189</v>
      </c>
      <c r="I1237" s="5">
        <v>32</v>
      </c>
      <c r="J1237" s="5">
        <v>20</v>
      </c>
      <c r="K12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37" s="4">
        <f>COUNTIFS(Tabela1[Paciente],Tabela1[[#This Row],[Paciente]],Tabela1[Código_Terapia],Tabela1[[#This Row],[Código_Terapia]])</f>
        <v>2</v>
      </c>
      <c r="M1237" s="4">
        <f>Tabela1[[#This Row],[Sessões Autrizadas]]-Tabela1[[#This Row],[Solicitado]]</f>
        <v>-12</v>
      </c>
    </row>
    <row r="1238" spans="1:13" hidden="1" x14ac:dyDescent="0.3">
      <c r="A1238" s="4">
        <f>INDEX(Tabela2[Id],MATCH(Tabela1[[#This Row],[Carteirinha]],Tabela2[Cart],0))</f>
        <v>1431</v>
      </c>
      <c r="B1238" s="5" t="s">
        <v>661</v>
      </c>
      <c r="C1238" s="5" t="s">
        <v>662</v>
      </c>
      <c r="D1238" s="5">
        <v>60182753</v>
      </c>
      <c r="E1238" s="6">
        <v>45706</v>
      </c>
      <c r="F1238" s="5">
        <v>947535352</v>
      </c>
      <c r="G1238" s="6">
        <v>45886</v>
      </c>
      <c r="H1238" s="5">
        <v>2250005189</v>
      </c>
      <c r="I1238" s="5">
        <v>128</v>
      </c>
      <c r="J1238" s="5">
        <v>124</v>
      </c>
      <c r="K12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238" s="4">
        <f>COUNTIFS(Tabela1[Paciente],Tabela1[[#This Row],[Paciente]],Tabela1[Código_Terapia],Tabela1[[#This Row],[Código_Terapia]])</f>
        <v>2</v>
      </c>
      <c r="M1238" s="4">
        <f>Tabela1[[#This Row],[Sessões Autrizadas]]-Tabela1[[#This Row],[Solicitado]]</f>
        <v>-4</v>
      </c>
    </row>
    <row r="1239" spans="1:13" hidden="1" x14ac:dyDescent="0.3">
      <c r="A1239" s="4">
        <f>INDEX(Tabela2[Id],MATCH(Tabela1[[#This Row],[Carteirinha]],Tabela2[Cart],0))</f>
        <v>1431</v>
      </c>
      <c r="B1239" s="5" t="s">
        <v>661</v>
      </c>
      <c r="C1239" s="5" t="s">
        <v>662</v>
      </c>
      <c r="D1239" s="5">
        <v>60182752</v>
      </c>
      <c r="E1239" s="6">
        <v>45706</v>
      </c>
      <c r="F1239" s="5">
        <v>947535350</v>
      </c>
      <c r="G1239" s="6">
        <v>45826</v>
      </c>
      <c r="H1239" s="5">
        <v>2250005103</v>
      </c>
      <c r="I1239" s="5">
        <v>160</v>
      </c>
      <c r="J1239" s="5">
        <v>160</v>
      </c>
      <c r="K12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239" s="4">
        <f>COUNTIFS(Tabela1[Paciente],Tabela1[[#This Row],[Paciente]],Tabela1[Código_Terapia],Tabela1[[#This Row],[Código_Terapia]])</f>
        <v>1</v>
      </c>
      <c r="M1239" s="4">
        <f>Tabela1[[#This Row],[Sessões Autrizadas]]-Tabela1[[#This Row],[Solicitado]]</f>
        <v>0</v>
      </c>
    </row>
    <row r="1240" spans="1:13" hidden="1" x14ac:dyDescent="0.3">
      <c r="A1240" s="4">
        <f>INDEX(Tabela2[Id],MATCH(Tabela1[[#This Row],[Carteirinha]],Tabela2[Cart],0))</f>
        <v>1431</v>
      </c>
      <c r="B1240" s="5" t="s">
        <v>661</v>
      </c>
      <c r="C1240" s="5" t="s">
        <v>662</v>
      </c>
      <c r="D1240" s="5">
        <v>60182751</v>
      </c>
      <c r="E1240" s="6">
        <v>45706</v>
      </c>
      <c r="F1240" s="5">
        <v>947535349</v>
      </c>
      <c r="G1240" s="6">
        <v>46006</v>
      </c>
      <c r="H1240" s="5">
        <v>2250005278</v>
      </c>
      <c r="I1240" s="5">
        <v>32</v>
      </c>
      <c r="J1240" s="5">
        <v>28</v>
      </c>
      <c r="K12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40" s="4">
        <f>COUNTIFS(Tabela1[Paciente],Tabela1[[#This Row],[Paciente]],Tabela1[Código_Terapia],Tabela1[[#This Row],[Código_Terapia]])</f>
        <v>2</v>
      </c>
      <c r="M1240" s="4">
        <f>Tabela1[[#This Row],[Sessões Autrizadas]]-Tabela1[[#This Row],[Solicitado]]</f>
        <v>-4</v>
      </c>
    </row>
    <row r="1241" spans="1:13" hidden="1" x14ac:dyDescent="0.3">
      <c r="A1241" s="4">
        <f>INDEX(Tabela2[Id],MATCH(Tabela1[[#This Row],[Carteirinha]],Tabela2[Cart],0))</f>
        <v>1431</v>
      </c>
      <c r="B1241" s="5" t="s">
        <v>661</v>
      </c>
      <c r="C1241" s="5" t="s">
        <v>662</v>
      </c>
      <c r="D1241" s="5">
        <v>60182750</v>
      </c>
      <c r="E1241" s="6">
        <v>45706</v>
      </c>
      <c r="F1241" s="5">
        <v>947535348</v>
      </c>
      <c r="G1241" s="6">
        <v>45946</v>
      </c>
      <c r="H1241" s="5">
        <v>50001213</v>
      </c>
      <c r="I1241" s="5">
        <v>32</v>
      </c>
      <c r="J1241" s="5">
        <v>29</v>
      </c>
      <c r="K12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41" s="4">
        <f>COUNTIFS(Tabela1[Paciente],Tabela1[[#This Row],[Paciente]],Tabela1[Código_Terapia],Tabela1[[#This Row],[Código_Terapia]])</f>
        <v>2</v>
      </c>
      <c r="M1241" s="4">
        <f>Tabela1[[#This Row],[Sessões Autrizadas]]-Tabela1[[#This Row],[Solicitado]]</f>
        <v>-3</v>
      </c>
    </row>
    <row r="1242" spans="1:13" hidden="1" x14ac:dyDescent="0.3">
      <c r="A1242" s="4">
        <f>INDEX(Tabela2[Id],MATCH(Tabela1[[#This Row],[Carteirinha]],Tabela2[Cart],0))</f>
        <v>1431</v>
      </c>
      <c r="B1242" s="5" t="s">
        <v>661</v>
      </c>
      <c r="C1242" s="5" t="s">
        <v>662</v>
      </c>
      <c r="D1242" s="5">
        <v>60182749</v>
      </c>
      <c r="E1242" s="6">
        <v>45706</v>
      </c>
      <c r="F1242" s="5">
        <v>947535347</v>
      </c>
      <c r="G1242" s="6">
        <v>45766</v>
      </c>
      <c r="H1242" s="5">
        <v>50000012</v>
      </c>
      <c r="I1242" s="5">
        <v>32</v>
      </c>
      <c r="J1242" s="5">
        <v>32</v>
      </c>
      <c r="K12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42" s="4">
        <f>COUNTIFS(Tabela1[Paciente],Tabela1[[#This Row],[Paciente]],Tabela1[Código_Terapia],Tabela1[[#This Row],[Código_Terapia]])</f>
        <v>1</v>
      </c>
      <c r="M1242" s="4">
        <f>Tabela1[[#This Row],[Sessões Autrizadas]]-Tabela1[[#This Row],[Solicitado]]</f>
        <v>0</v>
      </c>
    </row>
    <row r="1243" spans="1:13" hidden="1" x14ac:dyDescent="0.3">
      <c r="A1243" s="4">
        <f>INDEX(Tabela2[Id],MATCH(Tabela1[[#This Row],[Carteirinha]],Tabela2[Cart],0))</f>
        <v>1431</v>
      </c>
      <c r="B1243" s="5" t="s">
        <v>661</v>
      </c>
      <c r="C1243" s="5" t="s">
        <v>662</v>
      </c>
      <c r="D1243" s="5">
        <v>60182748</v>
      </c>
      <c r="E1243" s="6">
        <v>45706</v>
      </c>
      <c r="F1243" s="5">
        <v>947535346</v>
      </c>
      <c r="G1243" s="6">
        <v>45766</v>
      </c>
      <c r="H1243" s="5">
        <v>2250005170</v>
      </c>
      <c r="I1243" s="5">
        <v>48</v>
      </c>
      <c r="J1243" s="5">
        <v>48</v>
      </c>
      <c r="K12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43" s="4">
        <f>COUNTIFS(Tabela1[Paciente],Tabela1[[#This Row],[Paciente]],Tabela1[Código_Terapia],Tabela1[[#This Row],[Código_Terapia]])</f>
        <v>1</v>
      </c>
      <c r="M1243" s="4">
        <f>Tabela1[[#This Row],[Sessões Autrizadas]]-Tabela1[[#This Row],[Solicitado]]</f>
        <v>0</v>
      </c>
    </row>
    <row r="1244" spans="1:13" hidden="1" x14ac:dyDescent="0.3">
      <c r="A1244" s="4">
        <f>INDEX(Tabela2[Id],MATCH(Tabela1[[#This Row],[Carteirinha]],Tabela2[Cart],0))</f>
        <v>1431</v>
      </c>
      <c r="B1244" s="5" t="s">
        <v>661</v>
      </c>
      <c r="C1244" s="5" t="s">
        <v>662</v>
      </c>
      <c r="D1244" s="5">
        <v>60182746</v>
      </c>
      <c r="E1244" s="6">
        <v>45706</v>
      </c>
      <c r="F1244" s="5">
        <v>947535345</v>
      </c>
      <c r="G1244" s="6">
        <v>45886</v>
      </c>
      <c r="H1244" s="5">
        <v>2250005111</v>
      </c>
      <c r="I1244" s="5">
        <v>64</v>
      </c>
      <c r="J1244" s="5">
        <v>62</v>
      </c>
      <c r="K12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244" s="4">
        <f>COUNTIFS(Tabela1[Paciente],Tabela1[[#This Row],[Paciente]],Tabela1[Código_Terapia],Tabela1[[#This Row],[Código_Terapia]])</f>
        <v>2</v>
      </c>
      <c r="M1244" s="4">
        <f>Tabela1[[#This Row],[Sessões Autrizadas]]-Tabela1[[#This Row],[Solicitado]]</f>
        <v>-2</v>
      </c>
    </row>
    <row r="1245" spans="1:13" hidden="1" x14ac:dyDescent="0.3">
      <c r="A1245" s="4">
        <f>INDEX(Tabela2[Id],MATCH(Tabela1[[#This Row],[Carteirinha]],Tabela2[Cart],0))</f>
        <v>1431</v>
      </c>
      <c r="B1245" s="5" t="s">
        <v>661</v>
      </c>
      <c r="C1245" s="5" t="s">
        <v>662</v>
      </c>
      <c r="D1245" s="5">
        <v>58874140</v>
      </c>
      <c r="E1245" s="6">
        <v>45673</v>
      </c>
      <c r="F1245" s="5">
        <v>946322772</v>
      </c>
      <c r="G1245" s="6">
        <v>45913</v>
      </c>
      <c r="H1245" s="5">
        <v>50001213</v>
      </c>
      <c r="I1245" s="5">
        <v>32</v>
      </c>
      <c r="J1245" s="5">
        <v>29</v>
      </c>
      <c r="K12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45" s="4">
        <f>COUNTIFS(Tabela1[Paciente],Tabela1[[#This Row],[Paciente]],Tabela1[Código_Terapia],Tabela1[[#This Row],[Código_Terapia]])</f>
        <v>2</v>
      </c>
      <c r="M1245" s="4">
        <f>Tabela1[[#This Row],[Sessões Autrizadas]]-Tabela1[[#This Row],[Solicitado]]</f>
        <v>-3</v>
      </c>
    </row>
    <row r="1246" spans="1:13" hidden="1" x14ac:dyDescent="0.3">
      <c r="A1246" s="4">
        <f>INDEX(Tabela2[Id],MATCH(Tabela1[[#This Row],[Carteirinha]],Tabela2[Cart],0))</f>
        <v>1431</v>
      </c>
      <c r="B1246" s="5" t="s">
        <v>661</v>
      </c>
      <c r="C1246" s="5" t="s">
        <v>662</v>
      </c>
      <c r="D1246" s="5">
        <v>58874033</v>
      </c>
      <c r="E1246" s="6">
        <v>45666</v>
      </c>
      <c r="F1246" s="5">
        <v>946322669</v>
      </c>
      <c r="G1246" s="6">
        <v>45906</v>
      </c>
      <c r="H1246" s="5">
        <v>2250005189</v>
      </c>
      <c r="I1246" s="5">
        <v>128</v>
      </c>
      <c r="J1246" s="5">
        <v>76</v>
      </c>
      <c r="K12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246" s="4">
        <f>COUNTIFS(Tabela1[Paciente],Tabela1[[#This Row],[Paciente]],Tabela1[Código_Terapia],Tabela1[[#This Row],[Código_Terapia]])</f>
        <v>2</v>
      </c>
      <c r="M1246" s="4">
        <f>Tabela1[[#This Row],[Sessões Autrizadas]]-Tabela1[[#This Row],[Solicitado]]</f>
        <v>-52</v>
      </c>
    </row>
    <row r="1247" spans="1:13" hidden="1" x14ac:dyDescent="0.3">
      <c r="A1247" s="4">
        <f>INDEX(Tabela2[Id],MATCH(Tabela1[[#This Row],[Carteirinha]],Tabela2[Cart],0))</f>
        <v>1431</v>
      </c>
      <c r="B1247" s="5" t="s">
        <v>661</v>
      </c>
      <c r="C1247" s="5" t="s">
        <v>662</v>
      </c>
      <c r="D1247" s="5">
        <v>58874031</v>
      </c>
      <c r="E1247" s="6">
        <v>45666</v>
      </c>
      <c r="F1247" s="5">
        <v>946322667</v>
      </c>
      <c r="G1247" s="6">
        <v>46326</v>
      </c>
      <c r="H1247" s="5">
        <v>2250005278</v>
      </c>
      <c r="I1247" s="5">
        <v>32</v>
      </c>
      <c r="J1247" s="5">
        <v>24</v>
      </c>
      <c r="K12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47" s="4">
        <f>COUNTIFS(Tabela1[Paciente],Tabela1[[#This Row],[Paciente]],Tabela1[Código_Terapia],Tabela1[[#This Row],[Código_Terapia]])</f>
        <v>2</v>
      </c>
      <c r="M1247" s="4">
        <f>Tabela1[[#This Row],[Sessões Autrizadas]]-Tabela1[[#This Row],[Solicitado]]</f>
        <v>-8</v>
      </c>
    </row>
    <row r="1248" spans="1:13" hidden="1" x14ac:dyDescent="0.3">
      <c r="A1248" s="4">
        <f>INDEX(Tabela2[Id],MATCH(Tabela1[[#This Row],[Carteirinha]],Tabela2[Cart],0))</f>
        <v>1431</v>
      </c>
      <c r="B1248" s="5" t="s">
        <v>661</v>
      </c>
      <c r="C1248" s="5" t="s">
        <v>662</v>
      </c>
      <c r="D1248" s="5">
        <v>58874028</v>
      </c>
      <c r="E1248" s="6">
        <v>45666</v>
      </c>
      <c r="F1248" s="5">
        <v>946322664</v>
      </c>
      <c r="G1248" s="6">
        <v>45906</v>
      </c>
      <c r="H1248" s="5">
        <v>2250005111</v>
      </c>
      <c r="I1248" s="5">
        <v>64</v>
      </c>
      <c r="J1248" s="5">
        <v>29</v>
      </c>
      <c r="K12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248" s="4">
        <f>COUNTIFS(Tabela1[Paciente],Tabela1[[#This Row],[Paciente]],Tabela1[Código_Terapia],Tabela1[[#This Row],[Código_Terapia]])</f>
        <v>2</v>
      </c>
      <c r="M1248" s="4">
        <f>Tabela1[[#This Row],[Sessões Autrizadas]]-Tabela1[[#This Row],[Solicitado]]</f>
        <v>-35</v>
      </c>
    </row>
    <row r="1249" spans="1:13" hidden="1" x14ac:dyDescent="0.3">
      <c r="A1249" s="4">
        <f>INDEX(Tabela2[Id],MATCH(Tabela1[[#This Row],[Carteirinha]],Tabela2[Cart],0))</f>
        <v>3334</v>
      </c>
      <c r="B1249" s="5" t="s">
        <v>575</v>
      </c>
      <c r="C1249" s="5" t="s">
        <v>576</v>
      </c>
      <c r="D1249" s="5">
        <v>57678141</v>
      </c>
      <c r="E1249" s="6">
        <v>45607</v>
      </c>
      <c r="F1249" s="5">
        <v>945222361</v>
      </c>
      <c r="G1249" s="6">
        <v>46327</v>
      </c>
      <c r="H1249" s="5">
        <v>2250005189</v>
      </c>
      <c r="I1249" s="5">
        <v>16</v>
      </c>
      <c r="J1249" s="5">
        <v>5</v>
      </c>
      <c r="K12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49" s="4">
        <f>COUNTIFS(Tabela1[Paciente],Tabela1[[#This Row],[Paciente]],Tabela1[Código_Terapia],Tabela1[[#This Row],[Código_Terapia]])</f>
        <v>2</v>
      </c>
      <c r="M1249" s="4">
        <f>Tabela1[[#This Row],[Sessões Autrizadas]]-Tabela1[[#This Row],[Solicitado]]</f>
        <v>-11</v>
      </c>
    </row>
    <row r="1250" spans="1:13" hidden="1" x14ac:dyDescent="0.3">
      <c r="A1250" s="4">
        <f>INDEX(Tabela2[Id],MATCH(Tabela1[[#This Row],[Carteirinha]],Tabela2[Cart],0))</f>
        <v>3334</v>
      </c>
      <c r="B1250" s="5" t="s">
        <v>575</v>
      </c>
      <c r="C1250" s="5" t="s">
        <v>576</v>
      </c>
      <c r="D1250" s="5">
        <v>57678140</v>
      </c>
      <c r="E1250" s="6">
        <v>45607</v>
      </c>
      <c r="F1250" s="5">
        <v>945222360</v>
      </c>
      <c r="G1250" s="6">
        <v>46207</v>
      </c>
      <c r="H1250" s="5">
        <v>2250005103</v>
      </c>
      <c r="I1250" s="5">
        <v>16</v>
      </c>
      <c r="J1250" s="5">
        <v>7</v>
      </c>
      <c r="K12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50" s="4">
        <f>COUNTIFS(Tabela1[Paciente],Tabela1[[#This Row],[Paciente]],Tabela1[Código_Terapia],Tabela1[[#This Row],[Código_Terapia]])</f>
        <v>2</v>
      </c>
      <c r="M1250" s="4">
        <f>Tabela1[[#This Row],[Sessões Autrizadas]]-Tabela1[[#This Row],[Solicitado]]</f>
        <v>-9</v>
      </c>
    </row>
    <row r="1251" spans="1:13" hidden="1" x14ac:dyDescent="0.3">
      <c r="A1251" s="4">
        <f>INDEX(Tabela2[Id],MATCH(Tabela1[[#This Row],[Carteirinha]],Tabela2[Cart],0))</f>
        <v>3334</v>
      </c>
      <c r="B1251" s="5" t="s">
        <v>575</v>
      </c>
      <c r="C1251" s="5" t="s">
        <v>576</v>
      </c>
      <c r="D1251" s="5">
        <v>57678137</v>
      </c>
      <c r="E1251" s="6">
        <v>45607</v>
      </c>
      <c r="F1251" s="5">
        <v>945222359</v>
      </c>
      <c r="G1251" s="6">
        <v>46207</v>
      </c>
      <c r="H1251" s="5">
        <v>2250005278</v>
      </c>
      <c r="I1251" s="5">
        <v>32</v>
      </c>
      <c r="J1251" s="5">
        <v>14</v>
      </c>
      <c r="K12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51" s="4">
        <f>COUNTIFS(Tabela1[Paciente],Tabela1[[#This Row],[Paciente]],Tabela1[Código_Terapia],Tabela1[[#This Row],[Código_Terapia]])</f>
        <v>2</v>
      </c>
      <c r="M1251" s="4">
        <f>Tabela1[[#This Row],[Sessões Autrizadas]]-Tabela1[[#This Row],[Solicitado]]</f>
        <v>-18</v>
      </c>
    </row>
    <row r="1252" spans="1:13" hidden="1" x14ac:dyDescent="0.3">
      <c r="A1252" s="4">
        <f>INDEX(Tabela2[Id],MATCH(Tabela1[[#This Row],[Carteirinha]],Tabela2[Cart],0))</f>
        <v>3334</v>
      </c>
      <c r="B1252" s="5" t="s">
        <v>575</v>
      </c>
      <c r="C1252" s="5" t="s">
        <v>576</v>
      </c>
      <c r="D1252" s="5">
        <v>57124599</v>
      </c>
      <c r="E1252" s="6">
        <v>45582</v>
      </c>
      <c r="F1252" s="5">
        <v>944713358</v>
      </c>
      <c r="G1252" s="6">
        <v>46062</v>
      </c>
      <c r="H1252" s="5">
        <v>2250005278</v>
      </c>
      <c r="I1252" s="5">
        <v>32</v>
      </c>
      <c r="J1252" s="5">
        <v>19</v>
      </c>
      <c r="K12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52" s="4">
        <f>COUNTIFS(Tabela1[Paciente],Tabela1[[#This Row],[Paciente]],Tabela1[Código_Terapia],Tabela1[[#This Row],[Código_Terapia]])</f>
        <v>2</v>
      </c>
      <c r="M1252" s="4">
        <f>Tabela1[[#This Row],[Sessões Autrizadas]]-Tabela1[[#This Row],[Solicitado]]</f>
        <v>-13</v>
      </c>
    </row>
    <row r="1253" spans="1:13" hidden="1" x14ac:dyDescent="0.3">
      <c r="A1253" s="4">
        <f>INDEX(Tabela2[Id],MATCH(Tabela1[[#This Row],[Carteirinha]],Tabela2[Cart],0))</f>
        <v>3334</v>
      </c>
      <c r="B1253" s="5" t="s">
        <v>575</v>
      </c>
      <c r="C1253" s="5" t="s">
        <v>576</v>
      </c>
      <c r="D1253" s="5">
        <v>55683777</v>
      </c>
      <c r="E1253" s="6">
        <v>45530</v>
      </c>
      <c r="F1253" s="5">
        <v>943382927</v>
      </c>
      <c r="G1253" s="6">
        <v>46130</v>
      </c>
      <c r="H1253" s="5">
        <v>2250005189</v>
      </c>
      <c r="I1253" s="5">
        <v>10</v>
      </c>
      <c r="J1253" s="5">
        <v>1</v>
      </c>
      <c r="K12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0.625</v>
      </c>
      <c r="L1253" s="4">
        <f>COUNTIFS(Tabela1[Paciente],Tabela1[[#This Row],[Paciente]],Tabela1[Código_Terapia],Tabela1[[#This Row],[Código_Terapia]])</f>
        <v>2</v>
      </c>
      <c r="M1253" s="4">
        <f>Tabela1[[#This Row],[Sessões Autrizadas]]-Tabela1[[#This Row],[Solicitado]]</f>
        <v>-9</v>
      </c>
    </row>
    <row r="1254" spans="1:13" hidden="1" x14ac:dyDescent="0.3">
      <c r="A1254" s="4">
        <f>INDEX(Tabela2[Id],MATCH(Tabela1[[#This Row],[Carteirinha]],Tabela2[Cart],0))</f>
        <v>3334</v>
      </c>
      <c r="B1254" s="5" t="s">
        <v>575</v>
      </c>
      <c r="C1254" s="5" t="s">
        <v>576</v>
      </c>
      <c r="D1254" s="5">
        <v>55683776</v>
      </c>
      <c r="E1254" s="6">
        <v>45530</v>
      </c>
      <c r="F1254" s="5">
        <v>943382926</v>
      </c>
      <c r="G1254" s="6">
        <v>46190</v>
      </c>
      <c r="H1254" s="5">
        <v>2250005103</v>
      </c>
      <c r="I1254" s="5">
        <v>20</v>
      </c>
      <c r="J1254" s="5">
        <v>10</v>
      </c>
      <c r="K12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254" s="4">
        <f>COUNTIFS(Tabela1[Paciente],Tabela1[[#This Row],[Paciente]],Tabela1[Código_Terapia],Tabela1[[#This Row],[Código_Terapia]])</f>
        <v>2</v>
      </c>
      <c r="M1254" s="4">
        <f>Tabela1[[#This Row],[Sessões Autrizadas]]-Tabela1[[#This Row],[Solicitado]]</f>
        <v>-10</v>
      </c>
    </row>
    <row r="1255" spans="1:13" hidden="1" x14ac:dyDescent="0.3">
      <c r="A1255" s="4">
        <f>INDEX(Tabela2[Id],MATCH(Tabela1[[#This Row],[Carteirinha]],Tabela2[Cart],0))</f>
        <v>4217</v>
      </c>
      <c r="B1255" s="5" t="s">
        <v>614</v>
      </c>
      <c r="C1255" s="5" t="s">
        <v>615</v>
      </c>
      <c r="D1255" s="5">
        <v>58871921</v>
      </c>
      <c r="E1255" s="6">
        <v>45659</v>
      </c>
      <c r="F1255" s="5">
        <v>946320753</v>
      </c>
      <c r="G1255" s="6">
        <v>46259</v>
      </c>
      <c r="H1255" s="5">
        <v>2250005189</v>
      </c>
      <c r="I1255" s="5">
        <v>48</v>
      </c>
      <c r="J1255" s="5">
        <v>39</v>
      </c>
      <c r="K12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55" s="4">
        <f>COUNTIFS(Tabela1[Paciente],Tabela1[[#This Row],[Paciente]],Tabela1[Código_Terapia],Tabela1[[#This Row],[Código_Terapia]])</f>
        <v>2</v>
      </c>
      <c r="M1255" s="4">
        <f>Tabela1[[#This Row],[Sessões Autrizadas]]-Tabela1[[#This Row],[Solicitado]]</f>
        <v>-9</v>
      </c>
    </row>
    <row r="1256" spans="1:13" hidden="1" x14ac:dyDescent="0.3">
      <c r="A1256" s="4">
        <f>INDEX(Tabela2[Id],MATCH(Tabela1[[#This Row],[Carteirinha]],Tabela2[Cart],0))</f>
        <v>4217</v>
      </c>
      <c r="B1256" s="5" t="s">
        <v>614</v>
      </c>
      <c r="C1256" s="5" t="s">
        <v>615</v>
      </c>
      <c r="D1256" s="5">
        <v>58871920</v>
      </c>
      <c r="E1256" s="6">
        <v>45659</v>
      </c>
      <c r="F1256" s="5">
        <v>946320752</v>
      </c>
      <c r="G1256" s="6">
        <v>46439</v>
      </c>
      <c r="H1256" s="5">
        <v>2250005103</v>
      </c>
      <c r="I1256" s="5">
        <v>32</v>
      </c>
      <c r="J1256" s="5">
        <v>20</v>
      </c>
      <c r="K12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56" s="4">
        <f>COUNTIFS(Tabela1[Paciente],Tabela1[[#This Row],[Paciente]],Tabela1[Código_Terapia],Tabela1[[#This Row],[Código_Terapia]])</f>
        <v>2</v>
      </c>
      <c r="M1256" s="4">
        <f>Tabela1[[#This Row],[Sessões Autrizadas]]-Tabela1[[#This Row],[Solicitado]]</f>
        <v>-12</v>
      </c>
    </row>
    <row r="1257" spans="1:13" hidden="1" x14ac:dyDescent="0.3">
      <c r="A1257" s="4">
        <f>INDEX(Tabela2[Id],MATCH(Tabela1[[#This Row],[Carteirinha]],Tabela2[Cart],0))</f>
        <v>4217</v>
      </c>
      <c r="B1257" s="5" t="s">
        <v>614</v>
      </c>
      <c r="C1257" s="5" t="s">
        <v>615</v>
      </c>
      <c r="D1257" s="5">
        <v>58871919</v>
      </c>
      <c r="E1257" s="6">
        <v>45659</v>
      </c>
      <c r="F1257" s="5">
        <v>946320751</v>
      </c>
      <c r="G1257" s="6">
        <v>46499</v>
      </c>
      <c r="H1257" s="5">
        <v>2250005278</v>
      </c>
      <c r="I1257" s="5">
        <v>32</v>
      </c>
      <c r="J1257" s="5">
        <v>18</v>
      </c>
      <c r="K12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57" s="4">
        <f>COUNTIFS(Tabela1[Paciente],Tabela1[[#This Row],[Paciente]],Tabela1[Código_Terapia],Tabela1[[#This Row],[Código_Terapia]])</f>
        <v>2</v>
      </c>
      <c r="M1257" s="4">
        <f>Tabela1[[#This Row],[Sessões Autrizadas]]-Tabela1[[#This Row],[Solicitado]]</f>
        <v>-14</v>
      </c>
    </row>
    <row r="1258" spans="1:13" hidden="1" x14ac:dyDescent="0.3">
      <c r="A1258" s="4">
        <f>INDEX(Tabela2[Id],MATCH(Tabela1[[#This Row],[Carteirinha]],Tabela2[Cart],0))</f>
        <v>4217</v>
      </c>
      <c r="B1258" s="5" t="s">
        <v>614</v>
      </c>
      <c r="C1258" s="5" t="s">
        <v>615</v>
      </c>
      <c r="D1258" s="5">
        <v>56599066</v>
      </c>
      <c r="E1258" s="6">
        <v>45562</v>
      </c>
      <c r="F1258" s="5">
        <v>944226780</v>
      </c>
      <c r="G1258" s="6">
        <v>46042</v>
      </c>
      <c r="H1258" s="5">
        <v>2250005189</v>
      </c>
      <c r="I1258" s="5">
        <v>45</v>
      </c>
      <c r="J1258" s="5">
        <v>38</v>
      </c>
      <c r="K12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258" s="4">
        <f>COUNTIFS(Tabela1[Paciente],Tabela1[[#This Row],[Paciente]],Tabela1[Código_Terapia],Tabela1[[#This Row],[Código_Terapia]])</f>
        <v>2</v>
      </c>
      <c r="M1258" s="4">
        <f>Tabela1[[#This Row],[Sessões Autrizadas]]-Tabela1[[#This Row],[Solicitado]]</f>
        <v>-7</v>
      </c>
    </row>
    <row r="1259" spans="1:13" hidden="1" x14ac:dyDescent="0.3">
      <c r="A1259" s="4">
        <f>INDEX(Tabela2[Id],MATCH(Tabela1[[#This Row],[Carteirinha]],Tabela2[Cart],0))</f>
        <v>4217</v>
      </c>
      <c r="B1259" s="5" t="s">
        <v>614</v>
      </c>
      <c r="C1259" s="5" t="s">
        <v>615</v>
      </c>
      <c r="D1259" s="5">
        <v>56599065</v>
      </c>
      <c r="E1259" s="6">
        <v>45562</v>
      </c>
      <c r="F1259" s="5">
        <v>944226779</v>
      </c>
      <c r="G1259" s="6">
        <v>46162</v>
      </c>
      <c r="H1259" s="5">
        <v>2250005103</v>
      </c>
      <c r="I1259" s="5">
        <v>30</v>
      </c>
      <c r="J1259" s="5">
        <v>20</v>
      </c>
      <c r="K12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259" s="4">
        <f>COUNTIFS(Tabela1[Paciente],Tabela1[[#This Row],[Paciente]],Tabela1[Código_Terapia],Tabela1[[#This Row],[Código_Terapia]])</f>
        <v>2</v>
      </c>
      <c r="M1259" s="4">
        <f>Tabela1[[#This Row],[Sessões Autrizadas]]-Tabela1[[#This Row],[Solicitado]]</f>
        <v>-10</v>
      </c>
    </row>
    <row r="1260" spans="1:13" hidden="1" x14ac:dyDescent="0.3">
      <c r="A1260" s="4">
        <f>INDEX(Tabela2[Id],MATCH(Tabela1[[#This Row],[Carteirinha]],Tabela2[Cart],0))</f>
        <v>4217</v>
      </c>
      <c r="B1260" s="5" t="s">
        <v>614</v>
      </c>
      <c r="C1260" s="5" t="s">
        <v>615</v>
      </c>
      <c r="D1260" s="5">
        <v>56599064</v>
      </c>
      <c r="E1260" s="6">
        <v>45562</v>
      </c>
      <c r="F1260" s="5">
        <v>944226778</v>
      </c>
      <c r="G1260" s="6">
        <v>46702</v>
      </c>
      <c r="H1260" s="5">
        <v>2250005278</v>
      </c>
      <c r="I1260" s="5">
        <v>30</v>
      </c>
      <c r="J1260" s="5">
        <v>11</v>
      </c>
      <c r="K12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260" s="4">
        <f>COUNTIFS(Tabela1[Paciente],Tabela1[[#This Row],[Paciente]],Tabela1[Código_Terapia],Tabela1[[#This Row],[Código_Terapia]])</f>
        <v>2</v>
      </c>
      <c r="M1260" s="4">
        <f>Tabela1[[#This Row],[Sessões Autrizadas]]-Tabela1[[#This Row],[Solicitado]]</f>
        <v>-19</v>
      </c>
    </row>
    <row r="1261" spans="1:13" hidden="1" x14ac:dyDescent="0.3">
      <c r="A1261" s="4">
        <f>INDEX(Tabela2[Id],MATCH(Tabela1[[#This Row],[Carteirinha]],Tabela2[Cart],0))</f>
        <v>4182</v>
      </c>
      <c r="B1261" s="5" t="s">
        <v>1247</v>
      </c>
      <c r="C1261" s="5" t="s">
        <v>1248</v>
      </c>
      <c r="D1261" s="5">
        <v>59674898</v>
      </c>
      <c r="E1261" s="6">
        <v>45687</v>
      </c>
      <c r="F1261" s="5">
        <v>947064260</v>
      </c>
      <c r="G1261" s="6">
        <v>46587</v>
      </c>
      <c r="H1261" s="5">
        <v>2250005103</v>
      </c>
      <c r="I1261" s="5">
        <v>48</v>
      </c>
      <c r="J1261" s="5">
        <v>29</v>
      </c>
      <c r="K12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61" s="4">
        <f>COUNTIFS(Tabela1[Paciente],Tabela1[[#This Row],[Paciente]],Tabela1[Código_Terapia],Tabela1[[#This Row],[Código_Terapia]])</f>
        <v>2</v>
      </c>
      <c r="M1261" s="4">
        <f>Tabela1[[#This Row],[Sessões Autrizadas]]-Tabela1[[#This Row],[Solicitado]]</f>
        <v>-19</v>
      </c>
    </row>
    <row r="1262" spans="1:13" hidden="1" x14ac:dyDescent="0.3">
      <c r="A1262" s="4">
        <f>INDEX(Tabela2[Id],MATCH(Tabela1[[#This Row],[Carteirinha]],Tabela2[Cart],0))</f>
        <v>4182</v>
      </c>
      <c r="B1262" s="5" t="s">
        <v>1247</v>
      </c>
      <c r="C1262" s="5" t="s">
        <v>1248</v>
      </c>
      <c r="D1262" s="5">
        <v>59674896</v>
      </c>
      <c r="E1262" s="6">
        <v>45687</v>
      </c>
      <c r="F1262" s="5">
        <v>947064259</v>
      </c>
      <c r="G1262" s="6">
        <v>46467</v>
      </c>
      <c r="H1262" s="5">
        <v>2250005170</v>
      </c>
      <c r="I1262" s="5">
        <v>32</v>
      </c>
      <c r="J1262" s="5">
        <v>21</v>
      </c>
      <c r="K12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62" s="4">
        <f>COUNTIFS(Tabela1[Paciente],Tabela1[[#This Row],[Paciente]],Tabela1[Código_Terapia],Tabela1[[#This Row],[Código_Terapia]])</f>
        <v>1</v>
      </c>
      <c r="M1262" s="4">
        <f>Tabela1[[#This Row],[Sessões Autrizadas]]-Tabela1[[#This Row],[Solicitado]]</f>
        <v>-11</v>
      </c>
    </row>
    <row r="1263" spans="1:13" hidden="1" x14ac:dyDescent="0.3">
      <c r="A1263" s="4">
        <f>INDEX(Tabela2[Id],MATCH(Tabela1[[#This Row],[Carteirinha]],Tabela2[Cart],0))</f>
        <v>4182</v>
      </c>
      <c r="B1263" s="5" t="s">
        <v>1247</v>
      </c>
      <c r="C1263" s="5" t="s">
        <v>1248</v>
      </c>
      <c r="D1263" s="5">
        <v>57048219</v>
      </c>
      <c r="E1263" s="6">
        <v>45580</v>
      </c>
      <c r="F1263" s="5">
        <v>944642417</v>
      </c>
      <c r="G1263" s="6">
        <v>46900</v>
      </c>
      <c r="H1263" s="5">
        <v>2250005189</v>
      </c>
      <c r="I1263" s="5">
        <v>32</v>
      </c>
      <c r="J1263" s="5">
        <v>11</v>
      </c>
      <c r="K12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63" s="4">
        <f>COUNTIFS(Tabela1[Paciente],Tabela1[[#This Row],[Paciente]],Tabela1[Código_Terapia],Tabela1[[#This Row],[Código_Terapia]])</f>
        <v>2</v>
      </c>
      <c r="M1263" s="4">
        <f>Tabela1[[#This Row],[Sessões Autrizadas]]-Tabela1[[#This Row],[Solicitado]]</f>
        <v>-21</v>
      </c>
    </row>
    <row r="1264" spans="1:13" hidden="1" x14ac:dyDescent="0.3">
      <c r="A1264" s="4">
        <f>INDEX(Tabela2[Id],MATCH(Tabela1[[#This Row],[Carteirinha]],Tabela2[Cart],0))</f>
        <v>4182</v>
      </c>
      <c r="B1264" s="5" t="s">
        <v>1247</v>
      </c>
      <c r="C1264" s="5" t="s">
        <v>1248</v>
      </c>
      <c r="D1264" s="5">
        <v>57048215</v>
      </c>
      <c r="E1264" s="6">
        <v>45580</v>
      </c>
      <c r="F1264" s="5">
        <v>944642415</v>
      </c>
      <c r="G1264" s="6">
        <v>46960</v>
      </c>
      <c r="H1264" s="5">
        <v>2250005103</v>
      </c>
      <c r="I1264" s="5">
        <v>32</v>
      </c>
      <c r="J1264" s="5">
        <v>8</v>
      </c>
      <c r="K12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64" s="4">
        <f>COUNTIFS(Tabela1[Paciente],Tabela1[[#This Row],[Paciente]],Tabela1[Código_Terapia],Tabela1[[#This Row],[Código_Terapia]])</f>
        <v>2</v>
      </c>
      <c r="M1264" s="4">
        <f>Tabela1[[#This Row],[Sessões Autrizadas]]-Tabela1[[#This Row],[Solicitado]]</f>
        <v>-24</v>
      </c>
    </row>
    <row r="1265" spans="1:13" hidden="1" x14ac:dyDescent="0.3">
      <c r="A1265" s="4">
        <f>INDEX(Tabela2[Id],MATCH(Tabela1[[#This Row],[Carteirinha]],Tabela2[Cart],0))</f>
        <v>2021</v>
      </c>
      <c r="B1265" s="5" t="s">
        <v>77</v>
      </c>
      <c r="C1265" s="5" t="s">
        <v>78</v>
      </c>
      <c r="D1265" s="5">
        <v>58867913</v>
      </c>
      <c r="E1265" s="6">
        <v>45659</v>
      </c>
      <c r="F1265" s="5">
        <v>946317179</v>
      </c>
      <c r="G1265" s="6">
        <v>46439</v>
      </c>
      <c r="H1265" s="5">
        <v>2250005189</v>
      </c>
      <c r="I1265" s="5">
        <v>48</v>
      </c>
      <c r="J1265" s="5">
        <v>36</v>
      </c>
      <c r="K12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65" s="4">
        <f>COUNTIFS(Tabela1[Paciente],Tabela1[[#This Row],[Paciente]],Tabela1[Código_Terapia],Tabela1[[#This Row],[Código_Terapia]])</f>
        <v>2</v>
      </c>
      <c r="M1265" s="4">
        <f>Tabela1[[#This Row],[Sessões Autrizadas]]-Tabela1[[#This Row],[Solicitado]]</f>
        <v>-12</v>
      </c>
    </row>
    <row r="1266" spans="1:13" hidden="1" x14ac:dyDescent="0.3">
      <c r="A1266" s="4">
        <f>INDEX(Tabela2[Id],MATCH(Tabela1[[#This Row],[Carteirinha]],Tabela2[Cart],0))</f>
        <v>2021</v>
      </c>
      <c r="B1266" s="5" t="s">
        <v>77</v>
      </c>
      <c r="C1266" s="5" t="s">
        <v>78</v>
      </c>
      <c r="D1266" s="5">
        <v>58867912</v>
      </c>
      <c r="E1266" s="6">
        <v>45659</v>
      </c>
      <c r="F1266" s="5">
        <v>946317178</v>
      </c>
      <c r="G1266" s="6">
        <v>47219</v>
      </c>
      <c r="H1266" s="5">
        <v>2250005103</v>
      </c>
      <c r="I1266" s="5">
        <v>32</v>
      </c>
      <c r="J1266" s="5">
        <v>11</v>
      </c>
      <c r="K12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66" s="4">
        <f>COUNTIFS(Tabela1[Paciente],Tabela1[[#This Row],[Paciente]],Tabela1[Código_Terapia],Tabela1[[#This Row],[Código_Terapia]])</f>
        <v>2</v>
      </c>
      <c r="M1266" s="4">
        <f>Tabela1[[#This Row],[Sessões Autrizadas]]-Tabela1[[#This Row],[Solicitado]]</f>
        <v>-21</v>
      </c>
    </row>
    <row r="1267" spans="1:13" hidden="1" x14ac:dyDescent="0.3">
      <c r="A1267" s="4">
        <f>INDEX(Tabela2[Id],MATCH(Tabela1[[#This Row],[Carteirinha]],Tabela2[Cart],0))</f>
        <v>2021</v>
      </c>
      <c r="B1267" s="5" t="s">
        <v>77</v>
      </c>
      <c r="C1267" s="5" t="s">
        <v>78</v>
      </c>
      <c r="D1267" s="5">
        <v>58867911</v>
      </c>
      <c r="E1267" s="6">
        <v>45659</v>
      </c>
      <c r="F1267" s="5">
        <v>946317177</v>
      </c>
      <c r="G1267" s="6">
        <v>46859</v>
      </c>
      <c r="H1267" s="5">
        <v>2250005278</v>
      </c>
      <c r="I1267" s="5">
        <v>48</v>
      </c>
      <c r="J1267" s="5">
        <v>22</v>
      </c>
      <c r="K12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67" s="4">
        <f>COUNTIFS(Tabela1[Paciente],Tabela1[[#This Row],[Paciente]],Tabela1[Código_Terapia],Tabela1[[#This Row],[Código_Terapia]])</f>
        <v>2</v>
      </c>
      <c r="M1267" s="4">
        <f>Tabela1[[#This Row],[Sessões Autrizadas]]-Tabela1[[#This Row],[Solicitado]]</f>
        <v>-26</v>
      </c>
    </row>
    <row r="1268" spans="1:13" hidden="1" x14ac:dyDescent="0.3">
      <c r="A1268" s="4">
        <f>INDEX(Tabela2[Id],MATCH(Tabela1[[#This Row],[Carteirinha]],Tabela2[Cart],0))</f>
        <v>2021</v>
      </c>
      <c r="B1268" s="5" t="s">
        <v>77</v>
      </c>
      <c r="C1268" s="5" t="s">
        <v>78</v>
      </c>
      <c r="D1268" s="5">
        <v>58867909</v>
      </c>
      <c r="E1268" s="6">
        <v>45659</v>
      </c>
      <c r="F1268" s="5">
        <v>946317175</v>
      </c>
      <c r="G1268" s="6">
        <v>46199</v>
      </c>
      <c r="H1268" s="5">
        <v>50000012</v>
      </c>
      <c r="I1268" s="5">
        <v>16</v>
      </c>
      <c r="J1268" s="5">
        <v>8</v>
      </c>
      <c r="K12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68" s="4">
        <f>COUNTIFS(Tabela1[Paciente],Tabela1[[#This Row],[Paciente]],Tabela1[Código_Terapia],Tabela1[[#This Row],[Código_Terapia]])</f>
        <v>2</v>
      </c>
      <c r="M1268" s="4">
        <f>Tabela1[[#This Row],[Sessões Autrizadas]]-Tabela1[[#This Row],[Solicitado]]</f>
        <v>-8</v>
      </c>
    </row>
    <row r="1269" spans="1:13" hidden="1" x14ac:dyDescent="0.3">
      <c r="A1269" s="4">
        <f>INDEX(Tabela2[Id],MATCH(Tabela1[[#This Row],[Carteirinha]],Tabela2[Cart],0))</f>
        <v>2021</v>
      </c>
      <c r="B1269" s="5" t="s">
        <v>77</v>
      </c>
      <c r="C1269" s="5" t="s">
        <v>78</v>
      </c>
      <c r="D1269" s="5">
        <v>58867908</v>
      </c>
      <c r="E1269" s="6">
        <v>45659</v>
      </c>
      <c r="F1269" s="5">
        <v>946317174</v>
      </c>
      <c r="G1269" s="6">
        <v>46319</v>
      </c>
      <c r="H1269" s="5">
        <v>2250005170</v>
      </c>
      <c r="I1269" s="5">
        <v>16</v>
      </c>
      <c r="J1269" s="5">
        <v>6</v>
      </c>
      <c r="K12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69" s="4">
        <f>COUNTIFS(Tabela1[Paciente],Tabela1[[#This Row],[Paciente]],Tabela1[Código_Terapia],Tabela1[[#This Row],[Código_Terapia]])</f>
        <v>2</v>
      </c>
      <c r="M1269" s="4">
        <f>Tabela1[[#This Row],[Sessões Autrizadas]]-Tabela1[[#This Row],[Solicitado]]</f>
        <v>-10</v>
      </c>
    </row>
    <row r="1270" spans="1:13" hidden="1" x14ac:dyDescent="0.3">
      <c r="A1270" s="4">
        <f>INDEX(Tabela2[Id],MATCH(Tabela1[[#This Row],[Carteirinha]],Tabela2[Cart],0))</f>
        <v>2021</v>
      </c>
      <c r="B1270" s="5" t="s">
        <v>77</v>
      </c>
      <c r="C1270" s="5" t="s">
        <v>78</v>
      </c>
      <c r="D1270" s="5">
        <v>56401072</v>
      </c>
      <c r="E1270" s="6">
        <v>45554</v>
      </c>
      <c r="F1270" s="5">
        <v>944043906</v>
      </c>
      <c r="G1270" s="6">
        <v>47054</v>
      </c>
      <c r="H1270" s="5">
        <v>2250005189</v>
      </c>
      <c r="I1270" s="5">
        <v>45</v>
      </c>
      <c r="J1270" s="5">
        <v>22</v>
      </c>
      <c r="K12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270" s="4">
        <f>COUNTIFS(Tabela1[Paciente],Tabela1[[#This Row],[Paciente]],Tabela1[Código_Terapia],Tabela1[[#This Row],[Código_Terapia]])</f>
        <v>2</v>
      </c>
      <c r="M1270" s="4">
        <f>Tabela1[[#This Row],[Sessões Autrizadas]]-Tabela1[[#This Row],[Solicitado]]</f>
        <v>-23</v>
      </c>
    </row>
    <row r="1271" spans="1:13" hidden="1" x14ac:dyDescent="0.3">
      <c r="A1271" s="4">
        <f>INDEX(Tabela2[Id],MATCH(Tabela1[[#This Row],[Carteirinha]],Tabela2[Cart],0))</f>
        <v>2021</v>
      </c>
      <c r="B1271" s="5" t="s">
        <v>77</v>
      </c>
      <c r="C1271" s="5" t="s">
        <v>78</v>
      </c>
      <c r="D1271" s="5">
        <v>56401071</v>
      </c>
      <c r="E1271" s="6">
        <v>45554</v>
      </c>
      <c r="F1271" s="5">
        <v>944043905</v>
      </c>
      <c r="G1271" s="6">
        <v>46574</v>
      </c>
      <c r="H1271" s="5">
        <v>2250005103</v>
      </c>
      <c r="I1271" s="5">
        <v>30</v>
      </c>
      <c r="J1271" s="5">
        <v>14</v>
      </c>
      <c r="K12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271" s="4">
        <f>COUNTIFS(Tabela1[Paciente],Tabela1[[#This Row],[Paciente]],Tabela1[Código_Terapia],Tabela1[[#This Row],[Código_Terapia]])</f>
        <v>2</v>
      </c>
      <c r="M1271" s="4">
        <f>Tabela1[[#This Row],[Sessões Autrizadas]]-Tabela1[[#This Row],[Solicitado]]</f>
        <v>-16</v>
      </c>
    </row>
    <row r="1272" spans="1:13" hidden="1" x14ac:dyDescent="0.3">
      <c r="A1272" s="4">
        <f>INDEX(Tabela2[Id],MATCH(Tabela1[[#This Row],[Carteirinha]],Tabela2[Cart],0))</f>
        <v>2021</v>
      </c>
      <c r="B1272" s="5" t="s">
        <v>77</v>
      </c>
      <c r="C1272" s="5" t="s">
        <v>78</v>
      </c>
      <c r="D1272" s="5">
        <v>56401070</v>
      </c>
      <c r="E1272" s="6">
        <v>45554</v>
      </c>
      <c r="F1272" s="5">
        <v>944043904</v>
      </c>
      <c r="G1272" s="6">
        <v>47594</v>
      </c>
      <c r="H1272" s="5">
        <v>2250005278</v>
      </c>
      <c r="I1272" s="5">
        <v>45</v>
      </c>
      <c r="J1272" s="5">
        <v>13</v>
      </c>
      <c r="K12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272" s="4">
        <f>COUNTIFS(Tabela1[Paciente],Tabela1[[#This Row],[Paciente]],Tabela1[Código_Terapia],Tabela1[[#This Row],[Código_Terapia]])</f>
        <v>2</v>
      </c>
      <c r="M1272" s="4">
        <f>Tabela1[[#This Row],[Sessões Autrizadas]]-Tabela1[[#This Row],[Solicitado]]</f>
        <v>-32</v>
      </c>
    </row>
    <row r="1273" spans="1:13" hidden="1" x14ac:dyDescent="0.3">
      <c r="A1273" s="4">
        <f>INDEX(Tabela2[Id],MATCH(Tabela1[[#This Row],[Carteirinha]],Tabela2[Cart],0))</f>
        <v>2021</v>
      </c>
      <c r="B1273" s="5" t="s">
        <v>77</v>
      </c>
      <c r="C1273" s="5" t="s">
        <v>78</v>
      </c>
      <c r="D1273" s="5">
        <v>56401069</v>
      </c>
      <c r="E1273" s="6">
        <v>45554</v>
      </c>
      <c r="F1273" s="5">
        <v>944043903</v>
      </c>
      <c r="G1273" s="6">
        <v>46214</v>
      </c>
      <c r="H1273" s="5">
        <v>50000012</v>
      </c>
      <c r="I1273" s="5">
        <v>15</v>
      </c>
      <c r="J1273" s="5">
        <v>5</v>
      </c>
      <c r="K12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273" s="4">
        <f>COUNTIFS(Tabela1[Paciente],Tabela1[[#This Row],[Paciente]],Tabela1[Código_Terapia],Tabela1[[#This Row],[Código_Terapia]])</f>
        <v>2</v>
      </c>
      <c r="M1273" s="4">
        <f>Tabela1[[#This Row],[Sessões Autrizadas]]-Tabela1[[#This Row],[Solicitado]]</f>
        <v>-10</v>
      </c>
    </row>
    <row r="1274" spans="1:13" hidden="1" x14ac:dyDescent="0.3">
      <c r="A1274" s="4">
        <f>INDEX(Tabela2[Id],MATCH(Tabela1[[#This Row],[Carteirinha]],Tabela2[Cart],0))</f>
        <v>2021</v>
      </c>
      <c r="B1274" s="5" t="s">
        <v>77</v>
      </c>
      <c r="C1274" s="5" t="s">
        <v>78</v>
      </c>
      <c r="D1274" s="5">
        <v>56401068</v>
      </c>
      <c r="E1274" s="6">
        <v>45554</v>
      </c>
      <c r="F1274" s="5">
        <v>944043902</v>
      </c>
      <c r="G1274" s="6">
        <v>45914</v>
      </c>
      <c r="H1274" s="5">
        <v>2250005170</v>
      </c>
      <c r="I1274" s="5">
        <v>15</v>
      </c>
      <c r="J1274" s="5">
        <v>10</v>
      </c>
      <c r="K12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274" s="4">
        <f>COUNTIFS(Tabela1[Paciente],Tabela1[[#This Row],[Paciente]],Tabela1[Código_Terapia],Tabela1[[#This Row],[Código_Terapia]])</f>
        <v>2</v>
      </c>
      <c r="M1274" s="4">
        <f>Tabela1[[#This Row],[Sessões Autrizadas]]-Tabela1[[#This Row],[Solicitado]]</f>
        <v>-5</v>
      </c>
    </row>
    <row r="1275" spans="1:13" hidden="1" x14ac:dyDescent="0.3">
      <c r="A1275" s="4">
        <f>INDEX(Tabela2[Id],MATCH(Tabela1[[#This Row],[Carteirinha]],Tabela2[Cart],0))</f>
        <v>957</v>
      </c>
      <c r="B1275" s="5" t="s">
        <v>596</v>
      </c>
      <c r="C1275" s="5" t="s">
        <v>597</v>
      </c>
      <c r="D1275" s="5">
        <v>60166473</v>
      </c>
      <c r="E1275" s="6">
        <v>45706</v>
      </c>
      <c r="F1275" s="5">
        <v>947520200</v>
      </c>
      <c r="G1275" s="6">
        <v>46546</v>
      </c>
      <c r="H1275" s="5">
        <v>2250005189</v>
      </c>
      <c r="I1275" s="5">
        <v>80</v>
      </c>
      <c r="J1275" s="5">
        <v>67</v>
      </c>
      <c r="K12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75" s="4">
        <f>COUNTIFS(Tabela1[Paciente],Tabela1[[#This Row],[Paciente]],Tabela1[Código_Terapia],Tabela1[[#This Row],[Código_Terapia]])</f>
        <v>2</v>
      </c>
      <c r="M1275" s="4">
        <f>Tabela1[[#This Row],[Sessões Autrizadas]]-Tabela1[[#This Row],[Solicitado]]</f>
        <v>-13</v>
      </c>
    </row>
    <row r="1276" spans="1:13" hidden="1" x14ac:dyDescent="0.3">
      <c r="A1276" s="4">
        <f>INDEX(Tabela2[Id],MATCH(Tabela1[[#This Row],[Carteirinha]],Tabela2[Cart],0))</f>
        <v>957</v>
      </c>
      <c r="B1276" s="5" t="s">
        <v>596</v>
      </c>
      <c r="C1276" s="5" t="s">
        <v>597</v>
      </c>
      <c r="D1276" s="5">
        <v>60166472</v>
      </c>
      <c r="E1276" s="6">
        <v>45706</v>
      </c>
      <c r="F1276" s="5">
        <v>947520199</v>
      </c>
      <c r="G1276" s="6">
        <v>46606</v>
      </c>
      <c r="H1276" s="5">
        <v>2250005103</v>
      </c>
      <c r="I1276" s="5">
        <v>128</v>
      </c>
      <c r="J1276" s="5">
        <v>102</v>
      </c>
      <c r="K12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276" s="4">
        <f>COUNTIFS(Tabela1[Paciente],Tabela1[[#This Row],[Paciente]],Tabela1[Código_Terapia],Tabela1[[#This Row],[Código_Terapia]])</f>
        <v>2</v>
      </c>
      <c r="M1276" s="4">
        <f>Tabela1[[#This Row],[Sessões Autrizadas]]-Tabela1[[#This Row],[Solicitado]]</f>
        <v>-26</v>
      </c>
    </row>
    <row r="1277" spans="1:13" hidden="1" x14ac:dyDescent="0.3">
      <c r="A1277" s="4">
        <f>INDEX(Tabela2[Id],MATCH(Tabela1[[#This Row],[Carteirinha]],Tabela2[Cart],0))</f>
        <v>957</v>
      </c>
      <c r="B1277" s="5" t="s">
        <v>596</v>
      </c>
      <c r="C1277" s="5" t="s">
        <v>597</v>
      </c>
      <c r="D1277" s="5">
        <v>60166471</v>
      </c>
      <c r="E1277" s="6">
        <v>45706</v>
      </c>
      <c r="F1277" s="5">
        <v>947520198</v>
      </c>
      <c r="G1277" s="6">
        <v>46246</v>
      </c>
      <c r="H1277" s="5">
        <v>2250005278</v>
      </c>
      <c r="I1277" s="5">
        <v>80</v>
      </c>
      <c r="J1277" s="5">
        <v>74</v>
      </c>
      <c r="K12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77" s="4">
        <f>COUNTIFS(Tabela1[Paciente],Tabela1[[#This Row],[Paciente]],Tabela1[Código_Terapia],Tabela1[[#This Row],[Código_Terapia]])</f>
        <v>2</v>
      </c>
      <c r="M1277" s="4">
        <f>Tabela1[[#This Row],[Sessões Autrizadas]]-Tabela1[[#This Row],[Solicitado]]</f>
        <v>-6</v>
      </c>
    </row>
    <row r="1278" spans="1:13" hidden="1" x14ac:dyDescent="0.3">
      <c r="A1278" s="4">
        <f>INDEX(Tabela2[Id],MATCH(Tabela1[[#This Row],[Carteirinha]],Tabela2[Cart],0))</f>
        <v>957</v>
      </c>
      <c r="B1278" s="5" t="s">
        <v>596</v>
      </c>
      <c r="C1278" s="5" t="s">
        <v>597</v>
      </c>
      <c r="D1278" s="5">
        <v>60166470</v>
      </c>
      <c r="E1278" s="6">
        <v>45706</v>
      </c>
      <c r="F1278" s="5">
        <v>947520197</v>
      </c>
      <c r="G1278" s="6">
        <v>46126</v>
      </c>
      <c r="H1278" s="5">
        <v>50000012</v>
      </c>
      <c r="I1278" s="5">
        <v>80</v>
      </c>
      <c r="J1278" s="5">
        <v>74</v>
      </c>
      <c r="K12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78" s="4">
        <f>COUNTIFS(Tabela1[Paciente],Tabela1[[#This Row],[Paciente]],Tabela1[Código_Terapia],Tabela1[[#This Row],[Código_Terapia]])</f>
        <v>2</v>
      </c>
      <c r="M1278" s="4">
        <f>Tabela1[[#This Row],[Sessões Autrizadas]]-Tabela1[[#This Row],[Solicitado]]</f>
        <v>-6</v>
      </c>
    </row>
    <row r="1279" spans="1:13" hidden="1" x14ac:dyDescent="0.3">
      <c r="A1279" s="4">
        <f>INDEX(Tabela2[Id],MATCH(Tabela1[[#This Row],[Carteirinha]],Tabela2[Cart],0))</f>
        <v>957</v>
      </c>
      <c r="B1279" s="5" t="s">
        <v>596</v>
      </c>
      <c r="C1279" s="5" t="s">
        <v>597</v>
      </c>
      <c r="D1279" s="5">
        <v>60166469</v>
      </c>
      <c r="E1279" s="6">
        <v>45706</v>
      </c>
      <c r="F1279" s="5">
        <v>947520196</v>
      </c>
      <c r="G1279" s="6">
        <v>46066</v>
      </c>
      <c r="H1279" s="5">
        <v>2250005170</v>
      </c>
      <c r="I1279" s="5">
        <v>80</v>
      </c>
      <c r="J1279" s="5">
        <v>75</v>
      </c>
      <c r="K12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79" s="4">
        <f>COUNTIFS(Tabela1[Paciente],Tabela1[[#This Row],[Paciente]],Tabela1[Código_Terapia],Tabela1[[#This Row],[Código_Terapia]])</f>
        <v>2</v>
      </c>
      <c r="M1279" s="4">
        <f>Tabela1[[#This Row],[Sessões Autrizadas]]-Tabela1[[#This Row],[Solicitado]]</f>
        <v>-5</v>
      </c>
    </row>
    <row r="1280" spans="1:13" hidden="1" x14ac:dyDescent="0.3">
      <c r="A1280" s="4">
        <f>INDEX(Tabela2[Id],MATCH(Tabela1[[#This Row],[Carteirinha]],Tabela2[Cart],0))</f>
        <v>957</v>
      </c>
      <c r="B1280" s="5" t="s">
        <v>596</v>
      </c>
      <c r="C1280" s="5" t="s">
        <v>597</v>
      </c>
      <c r="D1280" s="5">
        <v>60166468</v>
      </c>
      <c r="E1280" s="6">
        <v>45706</v>
      </c>
      <c r="F1280" s="5">
        <v>947520195</v>
      </c>
      <c r="G1280" s="6">
        <v>46006</v>
      </c>
      <c r="H1280" s="5">
        <v>2250005111</v>
      </c>
      <c r="I1280" s="5">
        <v>80</v>
      </c>
      <c r="J1280" s="5">
        <v>76</v>
      </c>
      <c r="K12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80" s="4">
        <f>COUNTIFS(Tabela1[Paciente],Tabela1[[#This Row],[Paciente]],Tabela1[Código_Terapia],Tabela1[[#This Row],[Código_Terapia]])</f>
        <v>2</v>
      </c>
      <c r="M1280" s="4">
        <f>Tabela1[[#This Row],[Sessões Autrizadas]]-Tabela1[[#This Row],[Solicitado]]</f>
        <v>-4</v>
      </c>
    </row>
    <row r="1281" spans="1:13" hidden="1" x14ac:dyDescent="0.3">
      <c r="A1281" s="4">
        <f>INDEX(Tabela2[Id],MATCH(Tabela1[[#This Row],[Carteirinha]],Tabela2[Cart],0))</f>
        <v>957</v>
      </c>
      <c r="B1281" s="5" t="s">
        <v>596</v>
      </c>
      <c r="C1281" s="5" t="s">
        <v>597</v>
      </c>
      <c r="D1281" s="5">
        <v>57535899</v>
      </c>
      <c r="E1281" s="6">
        <v>45617</v>
      </c>
      <c r="F1281" s="5">
        <v>945092283</v>
      </c>
      <c r="G1281" s="6">
        <v>46457</v>
      </c>
      <c r="H1281" s="5">
        <v>2250005189</v>
      </c>
      <c r="I1281" s="5">
        <v>80</v>
      </c>
      <c r="J1281" s="5">
        <v>18</v>
      </c>
      <c r="K12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81" s="4">
        <f>COUNTIFS(Tabela1[Paciente],Tabela1[[#This Row],[Paciente]],Tabela1[Código_Terapia],Tabela1[[#This Row],[Código_Terapia]])</f>
        <v>2</v>
      </c>
      <c r="M1281" s="4">
        <f>Tabela1[[#This Row],[Sessões Autrizadas]]-Tabela1[[#This Row],[Solicitado]]</f>
        <v>-62</v>
      </c>
    </row>
    <row r="1282" spans="1:13" hidden="1" x14ac:dyDescent="0.3">
      <c r="A1282" s="4">
        <f>INDEX(Tabela2[Id],MATCH(Tabela1[[#This Row],[Carteirinha]],Tabela2[Cart],0))</f>
        <v>957</v>
      </c>
      <c r="B1282" s="5" t="s">
        <v>596</v>
      </c>
      <c r="C1282" s="5" t="s">
        <v>597</v>
      </c>
      <c r="D1282" s="5">
        <v>57535898</v>
      </c>
      <c r="E1282" s="6">
        <v>45617</v>
      </c>
      <c r="F1282" s="5">
        <v>945092282</v>
      </c>
      <c r="G1282" s="6">
        <v>46997</v>
      </c>
      <c r="H1282" s="5">
        <v>2250005103</v>
      </c>
      <c r="I1282" s="5">
        <v>128</v>
      </c>
      <c r="J1282" s="5">
        <v>28</v>
      </c>
      <c r="K12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282" s="4">
        <f>COUNTIFS(Tabela1[Paciente],Tabela1[[#This Row],[Paciente]],Tabela1[Código_Terapia],Tabela1[[#This Row],[Código_Terapia]])</f>
        <v>2</v>
      </c>
      <c r="M1282" s="4">
        <f>Tabela1[[#This Row],[Sessões Autrizadas]]-Tabela1[[#This Row],[Solicitado]]</f>
        <v>-100</v>
      </c>
    </row>
    <row r="1283" spans="1:13" hidden="1" x14ac:dyDescent="0.3">
      <c r="A1283" s="4">
        <f>INDEX(Tabela2[Id],MATCH(Tabela1[[#This Row],[Carteirinha]],Tabela2[Cart],0))</f>
        <v>957</v>
      </c>
      <c r="B1283" s="5" t="s">
        <v>596</v>
      </c>
      <c r="C1283" s="5" t="s">
        <v>597</v>
      </c>
      <c r="D1283" s="5">
        <v>57535897</v>
      </c>
      <c r="E1283" s="6">
        <v>45617</v>
      </c>
      <c r="F1283" s="5">
        <v>945092281</v>
      </c>
      <c r="G1283" s="6">
        <v>46337</v>
      </c>
      <c r="H1283" s="5">
        <v>2250005278</v>
      </c>
      <c r="I1283" s="5">
        <v>80</v>
      </c>
      <c r="J1283" s="5">
        <v>18</v>
      </c>
      <c r="K12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83" s="4">
        <f>COUNTIFS(Tabela1[Paciente],Tabela1[[#This Row],[Paciente]],Tabela1[Código_Terapia],Tabela1[[#This Row],[Código_Terapia]])</f>
        <v>2</v>
      </c>
      <c r="M1283" s="4">
        <f>Tabela1[[#This Row],[Sessões Autrizadas]]-Tabela1[[#This Row],[Solicitado]]</f>
        <v>-62</v>
      </c>
    </row>
    <row r="1284" spans="1:13" hidden="1" x14ac:dyDescent="0.3">
      <c r="A1284" s="4">
        <f>INDEX(Tabela2[Id],MATCH(Tabela1[[#This Row],[Carteirinha]],Tabela2[Cart],0))</f>
        <v>957</v>
      </c>
      <c r="B1284" s="5" t="s">
        <v>596</v>
      </c>
      <c r="C1284" s="5" t="s">
        <v>597</v>
      </c>
      <c r="D1284" s="5">
        <v>57535896</v>
      </c>
      <c r="E1284" s="6">
        <v>45617</v>
      </c>
      <c r="F1284" s="5">
        <v>945092280</v>
      </c>
      <c r="G1284" s="6">
        <v>46457</v>
      </c>
      <c r="H1284" s="5">
        <v>50000012</v>
      </c>
      <c r="I1284" s="5">
        <v>80</v>
      </c>
      <c r="J1284" s="5">
        <v>19</v>
      </c>
      <c r="K12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84" s="4">
        <f>COUNTIFS(Tabela1[Paciente],Tabela1[[#This Row],[Paciente]],Tabela1[Código_Terapia],Tabela1[[#This Row],[Código_Terapia]])</f>
        <v>2</v>
      </c>
      <c r="M1284" s="4">
        <f>Tabela1[[#This Row],[Sessões Autrizadas]]-Tabela1[[#This Row],[Solicitado]]</f>
        <v>-61</v>
      </c>
    </row>
    <row r="1285" spans="1:13" hidden="1" x14ac:dyDescent="0.3">
      <c r="A1285" s="4">
        <f>INDEX(Tabela2[Id],MATCH(Tabela1[[#This Row],[Carteirinha]],Tabela2[Cart],0))</f>
        <v>957</v>
      </c>
      <c r="B1285" s="5" t="s">
        <v>596</v>
      </c>
      <c r="C1285" s="5" t="s">
        <v>597</v>
      </c>
      <c r="D1285" s="5">
        <v>57535895</v>
      </c>
      <c r="E1285" s="6">
        <v>45617</v>
      </c>
      <c r="F1285" s="5">
        <v>945092279</v>
      </c>
      <c r="G1285" s="6">
        <v>46457</v>
      </c>
      <c r="H1285" s="5">
        <v>2250005170</v>
      </c>
      <c r="I1285" s="5">
        <v>80</v>
      </c>
      <c r="J1285" s="5">
        <v>20</v>
      </c>
      <c r="K12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85" s="4">
        <f>COUNTIFS(Tabela1[Paciente],Tabela1[[#This Row],[Paciente]],Tabela1[Código_Terapia],Tabela1[[#This Row],[Código_Terapia]])</f>
        <v>2</v>
      </c>
      <c r="M1285" s="4">
        <f>Tabela1[[#This Row],[Sessões Autrizadas]]-Tabela1[[#This Row],[Solicitado]]</f>
        <v>-60</v>
      </c>
    </row>
    <row r="1286" spans="1:13" hidden="1" x14ac:dyDescent="0.3">
      <c r="A1286" s="4">
        <f>INDEX(Tabela2[Id],MATCH(Tabela1[[#This Row],[Carteirinha]],Tabela2[Cart],0))</f>
        <v>957</v>
      </c>
      <c r="B1286" s="5" t="s">
        <v>596</v>
      </c>
      <c r="C1286" s="5" t="s">
        <v>597</v>
      </c>
      <c r="D1286" s="5">
        <v>57535894</v>
      </c>
      <c r="E1286" s="6">
        <v>45617</v>
      </c>
      <c r="F1286" s="5">
        <v>945092278</v>
      </c>
      <c r="G1286" s="6">
        <v>46277</v>
      </c>
      <c r="H1286" s="5">
        <v>2250005111</v>
      </c>
      <c r="I1286" s="5">
        <v>80</v>
      </c>
      <c r="J1286" s="5">
        <v>22</v>
      </c>
      <c r="K12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286" s="4">
        <f>COUNTIFS(Tabela1[Paciente],Tabela1[[#This Row],[Paciente]],Tabela1[Código_Terapia],Tabela1[[#This Row],[Código_Terapia]])</f>
        <v>2</v>
      </c>
      <c r="M1286" s="4">
        <f>Tabela1[[#This Row],[Sessões Autrizadas]]-Tabela1[[#This Row],[Solicitado]]</f>
        <v>-58</v>
      </c>
    </row>
    <row r="1287" spans="1:13" hidden="1" x14ac:dyDescent="0.3">
      <c r="A1287" s="4">
        <f>INDEX(Tabela2[Id],MATCH(Tabela1[[#This Row],[Carteirinha]],Tabela2[Cart],0))</f>
        <v>3939</v>
      </c>
      <c r="B1287" s="5" t="s">
        <v>954</v>
      </c>
      <c r="C1287" s="5" t="s">
        <v>955</v>
      </c>
      <c r="D1287" s="5">
        <v>58547009</v>
      </c>
      <c r="E1287" s="6">
        <v>45638</v>
      </c>
      <c r="F1287" s="5">
        <v>946024631</v>
      </c>
      <c r="G1287" s="6">
        <v>46898</v>
      </c>
      <c r="H1287" s="5">
        <v>2250005278</v>
      </c>
      <c r="I1287" s="5">
        <v>48</v>
      </c>
      <c r="J1287" s="5">
        <v>28</v>
      </c>
      <c r="K12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287" s="4">
        <f>COUNTIFS(Tabela1[Paciente],Tabela1[[#This Row],[Paciente]],Tabela1[Código_Terapia],Tabela1[[#This Row],[Código_Terapia]])</f>
        <v>1</v>
      </c>
      <c r="M1287" s="4">
        <f>Tabela1[[#This Row],[Sessões Autrizadas]]-Tabela1[[#This Row],[Solicitado]]</f>
        <v>-20</v>
      </c>
    </row>
    <row r="1288" spans="1:13" hidden="1" x14ac:dyDescent="0.3">
      <c r="A1288" s="4">
        <f>INDEX(Tabela2[Id],MATCH(Tabela1[[#This Row],[Carteirinha]],Tabela2[Cart],0))</f>
        <v>1475</v>
      </c>
      <c r="B1288" s="5" t="s">
        <v>939</v>
      </c>
      <c r="C1288" s="5" t="s">
        <v>940</v>
      </c>
      <c r="D1288" s="5">
        <v>58468891</v>
      </c>
      <c r="E1288" s="6">
        <v>45636</v>
      </c>
      <c r="F1288" s="5">
        <v>945952608</v>
      </c>
      <c r="G1288" s="6">
        <v>46716</v>
      </c>
      <c r="H1288" s="5">
        <v>2250005189</v>
      </c>
      <c r="I1288" s="5">
        <v>64</v>
      </c>
      <c r="J1288" s="5">
        <v>47</v>
      </c>
      <c r="K12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288" s="4">
        <f>COUNTIFS(Tabela1[Paciente],Tabela1[[#This Row],[Paciente]],Tabela1[Código_Terapia],Tabela1[[#This Row],[Código_Terapia]])</f>
        <v>1</v>
      </c>
      <c r="M1288" s="4">
        <f>Tabela1[[#This Row],[Sessões Autrizadas]]-Tabela1[[#This Row],[Solicitado]]</f>
        <v>-17</v>
      </c>
    </row>
    <row r="1289" spans="1:13" hidden="1" x14ac:dyDescent="0.3">
      <c r="A1289" s="4">
        <f>INDEX(Tabela2[Id],MATCH(Tabela1[[#This Row],[Carteirinha]],Tabela2[Cart],0))</f>
        <v>1475</v>
      </c>
      <c r="B1289" s="5" t="s">
        <v>939</v>
      </c>
      <c r="C1289" s="5" t="s">
        <v>940</v>
      </c>
      <c r="D1289" s="5">
        <v>58468890</v>
      </c>
      <c r="E1289" s="6">
        <v>45636</v>
      </c>
      <c r="F1289" s="5">
        <v>945952609</v>
      </c>
      <c r="G1289" s="6">
        <v>46716</v>
      </c>
      <c r="H1289" s="5">
        <v>2250005103</v>
      </c>
      <c r="I1289" s="5">
        <v>64</v>
      </c>
      <c r="J1289" s="5">
        <v>36</v>
      </c>
      <c r="K12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289" s="4">
        <f>COUNTIFS(Tabela1[Paciente],Tabela1[[#This Row],[Paciente]],Tabela1[Código_Terapia],Tabela1[[#This Row],[Código_Terapia]])</f>
        <v>1</v>
      </c>
      <c r="M1289" s="4">
        <f>Tabela1[[#This Row],[Sessões Autrizadas]]-Tabela1[[#This Row],[Solicitado]]</f>
        <v>-28</v>
      </c>
    </row>
    <row r="1290" spans="1:13" hidden="1" x14ac:dyDescent="0.3">
      <c r="A1290" s="4">
        <f>INDEX(Tabela2[Id],MATCH(Tabela1[[#This Row],[Carteirinha]],Tabela2[Cart],0))</f>
        <v>1475</v>
      </c>
      <c r="B1290" s="5" t="s">
        <v>939</v>
      </c>
      <c r="C1290" s="5" t="s">
        <v>940</v>
      </c>
      <c r="D1290" s="5">
        <v>58468889</v>
      </c>
      <c r="E1290" s="6">
        <v>45636</v>
      </c>
      <c r="F1290" s="5">
        <v>945952608</v>
      </c>
      <c r="G1290" s="6">
        <v>46176</v>
      </c>
      <c r="H1290" s="5">
        <v>2250005170</v>
      </c>
      <c r="I1290" s="5">
        <v>64</v>
      </c>
      <c r="J1290" s="5">
        <v>55</v>
      </c>
      <c r="K12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290" s="4">
        <f>COUNTIFS(Tabela1[Paciente],Tabela1[[#This Row],[Paciente]],Tabela1[Código_Terapia],Tabela1[[#This Row],[Código_Terapia]])</f>
        <v>1</v>
      </c>
      <c r="M1290" s="4">
        <f>Tabela1[[#This Row],[Sessões Autrizadas]]-Tabela1[[#This Row],[Solicitado]]</f>
        <v>-9</v>
      </c>
    </row>
    <row r="1291" spans="1:13" hidden="1" x14ac:dyDescent="0.3">
      <c r="A1291" s="4">
        <f>INDEX(Tabela2[Id],MATCH(Tabela1[[#This Row],[Carteirinha]],Tabela2[Cart],0))</f>
        <v>2094</v>
      </c>
      <c r="B1291" s="5" t="s">
        <v>1329</v>
      </c>
      <c r="C1291" s="5" t="s">
        <v>1328</v>
      </c>
      <c r="D1291" s="5">
        <v>60940245</v>
      </c>
      <c r="E1291" s="6">
        <v>45736</v>
      </c>
      <c r="F1291" s="5">
        <v>948236717</v>
      </c>
      <c r="G1291" s="6">
        <v>45856</v>
      </c>
      <c r="H1291" s="5">
        <v>2250005189</v>
      </c>
      <c r="I1291" s="5">
        <v>16</v>
      </c>
      <c r="J1291" s="5">
        <v>15</v>
      </c>
      <c r="K12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91" s="4">
        <f>COUNTIFS(Tabela1[Paciente],Tabela1[[#This Row],[Paciente]],Tabela1[Código_Terapia],Tabela1[[#This Row],[Código_Terapia]])</f>
        <v>2</v>
      </c>
      <c r="M1291" s="4">
        <f>Tabela1[[#This Row],[Sessões Autrizadas]]-Tabela1[[#This Row],[Solicitado]]</f>
        <v>-1</v>
      </c>
    </row>
    <row r="1292" spans="1:13" hidden="1" x14ac:dyDescent="0.3">
      <c r="A1292" s="4">
        <f>INDEX(Tabela2[Id],MATCH(Tabela1[[#This Row],[Carteirinha]],Tabela2[Cart],0))</f>
        <v>2094</v>
      </c>
      <c r="B1292" s="5" t="s">
        <v>1329</v>
      </c>
      <c r="C1292" s="5" t="s">
        <v>1328</v>
      </c>
      <c r="D1292" s="5">
        <v>60940244</v>
      </c>
      <c r="E1292" s="6">
        <v>45736</v>
      </c>
      <c r="F1292" s="5">
        <v>948236716</v>
      </c>
      <c r="G1292" s="6">
        <v>45856</v>
      </c>
      <c r="H1292" s="5">
        <v>2250005103</v>
      </c>
      <c r="I1292" s="5">
        <v>32</v>
      </c>
      <c r="J1292" s="5">
        <v>30</v>
      </c>
      <c r="K12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92" s="4">
        <f>COUNTIFS(Tabela1[Paciente],Tabela1[[#This Row],[Paciente]],Tabela1[Código_Terapia],Tabela1[[#This Row],[Código_Terapia]])</f>
        <v>2</v>
      </c>
      <c r="M1292" s="4">
        <f>Tabela1[[#This Row],[Sessões Autrizadas]]-Tabela1[[#This Row],[Solicitado]]</f>
        <v>-2</v>
      </c>
    </row>
    <row r="1293" spans="1:13" hidden="1" x14ac:dyDescent="0.3">
      <c r="A1293" s="4">
        <f>INDEX(Tabela2[Id],MATCH(Tabela1[[#This Row],[Carteirinha]],Tabela2[Cart],0))</f>
        <v>2094</v>
      </c>
      <c r="B1293" s="5" t="s">
        <v>1329</v>
      </c>
      <c r="C1293" s="5" t="s">
        <v>1328</v>
      </c>
      <c r="D1293" s="5">
        <v>60940243</v>
      </c>
      <c r="E1293" s="6">
        <v>45736</v>
      </c>
      <c r="F1293" s="5">
        <v>948236715</v>
      </c>
      <c r="G1293" s="6">
        <v>45796</v>
      </c>
      <c r="H1293" s="5">
        <v>2250005278</v>
      </c>
      <c r="I1293" s="5">
        <v>32</v>
      </c>
      <c r="J1293" s="5">
        <v>32</v>
      </c>
      <c r="K12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93" s="4">
        <f>COUNTIFS(Tabela1[Paciente],Tabela1[[#This Row],[Paciente]],Tabela1[Código_Terapia],Tabela1[[#This Row],[Código_Terapia]])</f>
        <v>2</v>
      </c>
      <c r="M1293" s="4">
        <f>Tabela1[[#This Row],[Sessões Autrizadas]]-Tabela1[[#This Row],[Solicitado]]</f>
        <v>0</v>
      </c>
    </row>
    <row r="1294" spans="1:13" hidden="1" x14ac:dyDescent="0.3">
      <c r="A1294" s="4">
        <f>INDEX(Tabela2[Id],MATCH(Tabela1[[#This Row],[Carteirinha]],Tabela2[Cart],0))</f>
        <v>2094</v>
      </c>
      <c r="B1294" s="5" t="s">
        <v>1329</v>
      </c>
      <c r="C1294" s="5" t="s">
        <v>1328</v>
      </c>
      <c r="D1294" s="5">
        <v>60940241</v>
      </c>
      <c r="E1294" s="6">
        <v>45736</v>
      </c>
      <c r="F1294" s="5">
        <v>948236714</v>
      </c>
      <c r="G1294" s="6">
        <v>45796</v>
      </c>
      <c r="H1294" s="5">
        <v>2250005170</v>
      </c>
      <c r="I1294" s="5">
        <v>16</v>
      </c>
      <c r="J1294" s="5">
        <v>16</v>
      </c>
      <c r="K12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94" s="4">
        <f>COUNTIFS(Tabela1[Paciente],Tabela1[[#This Row],[Paciente]],Tabela1[Código_Terapia],Tabela1[[#This Row],[Código_Terapia]])</f>
        <v>2</v>
      </c>
      <c r="M1294" s="4">
        <f>Tabela1[[#This Row],[Sessões Autrizadas]]-Tabela1[[#This Row],[Solicitado]]</f>
        <v>0</v>
      </c>
    </row>
    <row r="1295" spans="1:13" hidden="1" x14ac:dyDescent="0.3">
      <c r="A1295" s="4">
        <f>INDEX(Tabela2[Id],MATCH(Tabela1[[#This Row],[Carteirinha]],Tabela2[Cart],0))</f>
        <v>2094</v>
      </c>
      <c r="B1295" s="5" t="s">
        <v>1329</v>
      </c>
      <c r="C1295" s="5" t="s">
        <v>1328</v>
      </c>
      <c r="D1295" s="5">
        <v>57272458</v>
      </c>
      <c r="E1295" s="6">
        <v>45588</v>
      </c>
      <c r="F1295" s="5">
        <v>944850255</v>
      </c>
      <c r="G1295" s="6">
        <v>46908</v>
      </c>
      <c r="H1295" s="5">
        <v>2250005189</v>
      </c>
      <c r="I1295" s="5">
        <v>32</v>
      </c>
      <c r="J1295" s="5">
        <v>13</v>
      </c>
      <c r="K12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95" s="4">
        <f>COUNTIFS(Tabela1[Paciente],Tabela1[[#This Row],[Paciente]],Tabela1[Código_Terapia],Tabela1[[#This Row],[Código_Terapia]])</f>
        <v>2</v>
      </c>
      <c r="M1295" s="4">
        <f>Tabela1[[#This Row],[Sessões Autrizadas]]-Tabela1[[#This Row],[Solicitado]]</f>
        <v>-19</v>
      </c>
    </row>
    <row r="1296" spans="1:13" hidden="1" x14ac:dyDescent="0.3">
      <c r="A1296" s="4">
        <f>INDEX(Tabela2[Id],MATCH(Tabela1[[#This Row],[Carteirinha]],Tabela2[Cart],0))</f>
        <v>2094</v>
      </c>
      <c r="B1296" s="5" t="s">
        <v>1329</v>
      </c>
      <c r="C1296" s="5" t="s">
        <v>1328</v>
      </c>
      <c r="D1296" s="5">
        <v>57272457</v>
      </c>
      <c r="E1296" s="6">
        <v>45588</v>
      </c>
      <c r="F1296" s="5">
        <v>944850254</v>
      </c>
      <c r="G1296" s="6">
        <v>46968</v>
      </c>
      <c r="H1296" s="5">
        <v>2250005103</v>
      </c>
      <c r="I1296" s="5">
        <v>64</v>
      </c>
      <c r="J1296" s="5">
        <v>26</v>
      </c>
      <c r="K12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296" s="4">
        <f>COUNTIFS(Tabela1[Paciente],Tabela1[[#This Row],[Paciente]],Tabela1[Código_Terapia],Tabela1[[#This Row],[Código_Terapia]])</f>
        <v>2</v>
      </c>
      <c r="M1296" s="4">
        <f>Tabela1[[#This Row],[Sessões Autrizadas]]-Tabela1[[#This Row],[Solicitado]]</f>
        <v>-38</v>
      </c>
    </row>
    <row r="1297" spans="1:13" hidden="1" x14ac:dyDescent="0.3">
      <c r="A1297" s="4">
        <f>INDEX(Tabela2[Id],MATCH(Tabela1[[#This Row],[Carteirinha]],Tabela2[Cart],0))</f>
        <v>2094</v>
      </c>
      <c r="B1297" s="5" t="s">
        <v>1329</v>
      </c>
      <c r="C1297" s="5" t="s">
        <v>1328</v>
      </c>
      <c r="D1297" s="5">
        <v>57272456</v>
      </c>
      <c r="E1297" s="6">
        <v>45588</v>
      </c>
      <c r="F1297" s="5">
        <v>944850253</v>
      </c>
      <c r="G1297" s="6">
        <v>47328</v>
      </c>
      <c r="H1297" s="5">
        <v>2250005278</v>
      </c>
      <c r="I1297" s="5">
        <v>32</v>
      </c>
      <c r="J1297" s="5">
        <v>4</v>
      </c>
      <c r="K12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297" s="4">
        <f>COUNTIFS(Tabela1[Paciente],Tabela1[[#This Row],[Paciente]],Tabela1[Código_Terapia],Tabela1[[#This Row],[Código_Terapia]])</f>
        <v>2</v>
      </c>
      <c r="M1297" s="4">
        <f>Tabela1[[#This Row],[Sessões Autrizadas]]-Tabela1[[#This Row],[Solicitado]]</f>
        <v>-28</v>
      </c>
    </row>
    <row r="1298" spans="1:13" hidden="1" x14ac:dyDescent="0.3">
      <c r="A1298" s="4">
        <f>INDEX(Tabela2[Id],MATCH(Tabela1[[#This Row],[Carteirinha]],Tabela2[Cart],0))</f>
        <v>2094</v>
      </c>
      <c r="B1298" s="5" t="s">
        <v>1329</v>
      </c>
      <c r="C1298" s="5" t="s">
        <v>1328</v>
      </c>
      <c r="D1298" s="5">
        <v>57272455</v>
      </c>
      <c r="E1298" s="6">
        <v>45588</v>
      </c>
      <c r="F1298" s="5">
        <v>944850252</v>
      </c>
      <c r="G1298" s="6">
        <v>46008</v>
      </c>
      <c r="H1298" s="5">
        <v>50001213</v>
      </c>
      <c r="I1298" s="5">
        <v>16</v>
      </c>
      <c r="J1298" s="5">
        <v>10</v>
      </c>
      <c r="K12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98" s="4">
        <f>COUNTIFS(Tabela1[Paciente],Tabela1[[#This Row],[Paciente]],Tabela1[Código_Terapia],Tabela1[[#This Row],[Código_Terapia]])</f>
        <v>1</v>
      </c>
      <c r="M1298" s="4">
        <f>Tabela1[[#This Row],[Sessões Autrizadas]]-Tabela1[[#This Row],[Solicitado]]</f>
        <v>-6</v>
      </c>
    </row>
    <row r="1299" spans="1:13" hidden="1" x14ac:dyDescent="0.3">
      <c r="A1299" s="4">
        <f>INDEX(Tabela2[Id],MATCH(Tabela1[[#This Row],[Carteirinha]],Tabela2[Cart],0))</f>
        <v>2094</v>
      </c>
      <c r="B1299" s="5" t="s">
        <v>1329</v>
      </c>
      <c r="C1299" s="5" t="s">
        <v>1328</v>
      </c>
      <c r="D1299" s="5">
        <v>57272454</v>
      </c>
      <c r="E1299" s="6">
        <v>45588</v>
      </c>
      <c r="F1299" s="5">
        <v>944850251</v>
      </c>
      <c r="G1299" s="6">
        <v>46068</v>
      </c>
      <c r="H1299" s="5">
        <v>50000012</v>
      </c>
      <c r="I1299" s="5">
        <v>16</v>
      </c>
      <c r="J1299" s="5">
        <v>9</v>
      </c>
      <c r="K12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299" s="4">
        <f>COUNTIFS(Tabela1[Paciente],Tabela1[[#This Row],[Paciente]],Tabela1[Código_Terapia],Tabela1[[#This Row],[Código_Terapia]])</f>
        <v>1</v>
      </c>
      <c r="M1299" s="4">
        <f>Tabela1[[#This Row],[Sessões Autrizadas]]-Tabela1[[#This Row],[Solicitado]]</f>
        <v>-7</v>
      </c>
    </row>
    <row r="1300" spans="1:13" hidden="1" x14ac:dyDescent="0.3">
      <c r="A1300" s="4">
        <f>INDEX(Tabela2[Id],MATCH(Tabela1[[#This Row],[Carteirinha]],Tabela2[Cart],0))</f>
        <v>2094</v>
      </c>
      <c r="B1300" s="5" t="s">
        <v>1329</v>
      </c>
      <c r="C1300" s="5" t="s">
        <v>1328</v>
      </c>
      <c r="D1300" s="5">
        <v>57272453</v>
      </c>
      <c r="E1300" s="6">
        <v>45588</v>
      </c>
      <c r="F1300" s="5">
        <v>944850249</v>
      </c>
      <c r="G1300" s="6">
        <v>46728</v>
      </c>
      <c r="H1300" s="5">
        <v>2250005170</v>
      </c>
      <c r="I1300" s="5">
        <v>32</v>
      </c>
      <c r="J1300" s="5">
        <v>6</v>
      </c>
      <c r="K13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00" s="4">
        <f>COUNTIFS(Tabela1[Paciente],Tabela1[[#This Row],[Paciente]],Tabela1[Código_Terapia],Tabela1[[#This Row],[Código_Terapia]])</f>
        <v>2</v>
      </c>
      <c r="M1300" s="4">
        <f>Tabela1[[#This Row],[Sessões Autrizadas]]-Tabela1[[#This Row],[Solicitado]]</f>
        <v>-26</v>
      </c>
    </row>
    <row r="1301" spans="1:13" hidden="1" x14ac:dyDescent="0.3">
      <c r="A1301" s="4">
        <f>INDEX(Tabela2[Id],MATCH(Tabela1[[#This Row],[Carteirinha]],Tabela2[Cart],0))</f>
        <v>3721</v>
      </c>
      <c r="B1301" s="5" t="s">
        <v>779</v>
      </c>
      <c r="C1301" s="5" t="s">
        <v>780</v>
      </c>
      <c r="D1301" s="5">
        <v>57803526</v>
      </c>
      <c r="E1301" s="6">
        <v>45609</v>
      </c>
      <c r="F1301" s="5">
        <v>945337657</v>
      </c>
      <c r="G1301" s="6">
        <v>47109</v>
      </c>
      <c r="H1301" s="5">
        <v>2250005103</v>
      </c>
      <c r="I1301" s="5">
        <v>32</v>
      </c>
      <c r="J1301" s="5">
        <v>8</v>
      </c>
      <c r="K13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01" s="4">
        <f>COUNTIFS(Tabela1[Paciente],Tabela1[[#This Row],[Paciente]],Tabela1[Código_Terapia],Tabela1[[#This Row],[Código_Terapia]])</f>
        <v>1</v>
      </c>
      <c r="M1301" s="4">
        <f>Tabela1[[#This Row],[Sessões Autrizadas]]-Tabela1[[#This Row],[Solicitado]]</f>
        <v>-24</v>
      </c>
    </row>
    <row r="1302" spans="1:13" hidden="1" x14ac:dyDescent="0.3">
      <c r="A1302" s="4">
        <f>INDEX(Tabela2[Id],MATCH(Tabela1[[#This Row],[Carteirinha]],Tabela2[Cart],0))</f>
        <v>3721</v>
      </c>
      <c r="B1302" s="5" t="s">
        <v>779</v>
      </c>
      <c r="C1302" s="5" t="s">
        <v>780</v>
      </c>
      <c r="D1302" s="5">
        <v>55820036</v>
      </c>
      <c r="E1302" s="6">
        <v>45534</v>
      </c>
      <c r="F1302" s="5">
        <v>943508024</v>
      </c>
      <c r="G1302" s="6">
        <v>45834</v>
      </c>
      <c r="H1302" s="5">
        <v>50000012</v>
      </c>
      <c r="I1302" s="5">
        <v>10</v>
      </c>
      <c r="J1302" s="5">
        <v>6</v>
      </c>
      <c r="K13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0.625</v>
      </c>
      <c r="L1302" s="4">
        <f>COUNTIFS(Tabela1[Paciente],Tabela1[[#This Row],[Paciente]],Tabela1[Código_Terapia],Tabela1[[#This Row],[Código_Terapia]])</f>
        <v>1</v>
      </c>
      <c r="M1302" s="4">
        <f>Tabela1[[#This Row],[Sessões Autrizadas]]-Tabela1[[#This Row],[Solicitado]]</f>
        <v>-4</v>
      </c>
    </row>
    <row r="1303" spans="1:13" hidden="1" x14ac:dyDescent="0.3">
      <c r="A1303" s="4">
        <f>INDEX(Tabela2[Id],MATCH(Tabela1[[#This Row],[Carteirinha]],Tabela2[Cart],0))</f>
        <v>4294</v>
      </c>
      <c r="B1303" s="5" t="s">
        <v>774</v>
      </c>
      <c r="C1303" s="5" t="s">
        <v>775</v>
      </c>
      <c r="D1303" s="5">
        <v>59895294</v>
      </c>
      <c r="E1303" s="6">
        <v>45695</v>
      </c>
      <c r="F1303" s="5">
        <v>947268685</v>
      </c>
      <c r="G1303" s="6">
        <v>45755</v>
      </c>
      <c r="H1303" s="5">
        <v>2250005189</v>
      </c>
      <c r="I1303" s="5">
        <v>32</v>
      </c>
      <c r="J1303" s="5">
        <v>32</v>
      </c>
      <c r="K13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03" s="4">
        <f>COUNTIFS(Tabela1[Paciente],Tabela1[[#This Row],[Paciente]],Tabela1[Código_Terapia],Tabela1[[#This Row],[Código_Terapia]])</f>
        <v>1</v>
      </c>
      <c r="M1303" s="4">
        <f>Tabela1[[#This Row],[Sessões Autrizadas]]-Tabela1[[#This Row],[Solicitado]]</f>
        <v>0</v>
      </c>
    </row>
    <row r="1304" spans="1:13" hidden="1" x14ac:dyDescent="0.3">
      <c r="A1304" s="4">
        <f>INDEX(Tabela2[Id],MATCH(Tabela1[[#This Row],[Carteirinha]],Tabela2[Cart],0))</f>
        <v>4294</v>
      </c>
      <c r="B1304" s="5" t="s">
        <v>774</v>
      </c>
      <c r="C1304" s="5" t="s">
        <v>775</v>
      </c>
      <c r="D1304" s="5">
        <v>59895293</v>
      </c>
      <c r="E1304" s="6">
        <v>45695</v>
      </c>
      <c r="F1304" s="5">
        <v>947268684</v>
      </c>
      <c r="G1304" s="6">
        <v>46535</v>
      </c>
      <c r="H1304" s="5">
        <v>2250005103</v>
      </c>
      <c r="I1304" s="5">
        <v>80</v>
      </c>
      <c r="J1304" s="5">
        <v>63</v>
      </c>
      <c r="K13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04" s="4">
        <f>COUNTIFS(Tabela1[Paciente],Tabela1[[#This Row],[Paciente]],Tabela1[Código_Terapia],Tabela1[[#This Row],[Código_Terapia]])</f>
        <v>3</v>
      </c>
      <c r="M1304" s="4">
        <f>Tabela1[[#This Row],[Sessões Autrizadas]]-Tabela1[[#This Row],[Solicitado]]</f>
        <v>-17</v>
      </c>
    </row>
    <row r="1305" spans="1:13" hidden="1" x14ac:dyDescent="0.3">
      <c r="A1305" s="4">
        <f>INDEX(Tabela2[Id],MATCH(Tabela1[[#This Row],[Carteirinha]],Tabela2[Cart],0))</f>
        <v>4294</v>
      </c>
      <c r="B1305" s="5" t="s">
        <v>774</v>
      </c>
      <c r="C1305" s="5" t="s">
        <v>775</v>
      </c>
      <c r="D1305" s="5">
        <v>59895292</v>
      </c>
      <c r="E1305" s="6">
        <v>45695</v>
      </c>
      <c r="F1305" s="5">
        <v>947268683</v>
      </c>
      <c r="G1305" s="6">
        <v>46175</v>
      </c>
      <c r="H1305" s="5">
        <v>2250005278</v>
      </c>
      <c r="I1305" s="5">
        <v>48</v>
      </c>
      <c r="J1305" s="5">
        <v>41</v>
      </c>
      <c r="K13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05" s="4">
        <f>COUNTIFS(Tabela1[Paciente],Tabela1[[#This Row],[Paciente]],Tabela1[Código_Terapia],Tabela1[[#This Row],[Código_Terapia]])</f>
        <v>2</v>
      </c>
      <c r="M1305" s="4">
        <f>Tabela1[[#This Row],[Sessões Autrizadas]]-Tabela1[[#This Row],[Solicitado]]</f>
        <v>-7</v>
      </c>
    </row>
    <row r="1306" spans="1:13" hidden="1" x14ac:dyDescent="0.3">
      <c r="A1306" s="4">
        <f>INDEX(Tabela2[Id],MATCH(Tabela1[[#This Row],[Carteirinha]],Tabela2[Cart],0))</f>
        <v>4294</v>
      </c>
      <c r="B1306" s="5" t="s">
        <v>774</v>
      </c>
      <c r="C1306" s="5" t="s">
        <v>775</v>
      </c>
      <c r="D1306" s="5">
        <v>59895291</v>
      </c>
      <c r="E1306" s="6">
        <v>45695</v>
      </c>
      <c r="F1306" s="5">
        <v>947268682</v>
      </c>
      <c r="G1306" s="6">
        <v>45755</v>
      </c>
      <c r="H1306" s="5">
        <v>50001213</v>
      </c>
      <c r="I1306" s="5">
        <v>16</v>
      </c>
      <c r="J1306" s="5">
        <v>16</v>
      </c>
      <c r="K13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06" s="4">
        <f>COUNTIFS(Tabela1[Paciente],Tabela1[[#This Row],[Paciente]],Tabela1[Código_Terapia],Tabela1[[#This Row],[Código_Terapia]])</f>
        <v>1</v>
      </c>
      <c r="M1306" s="4">
        <f>Tabela1[[#This Row],[Sessões Autrizadas]]-Tabela1[[#This Row],[Solicitado]]</f>
        <v>0</v>
      </c>
    </row>
    <row r="1307" spans="1:13" hidden="1" x14ac:dyDescent="0.3">
      <c r="A1307" s="4">
        <f>INDEX(Tabela2[Id],MATCH(Tabela1[[#This Row],[Carteirinha]],Tabela2[Cart],0))</f>
        <v>4294</v>
      </c>
      <c r="B1307" s="5" t="s">
        <v>774</v>
      </c>
      <c r="C1307" s="5" t="s">
        <v>775</v>
      </c>
      <c r="D1307" s="5">
        <v>59895290</v>
      </c>
      <c r="E1307" s="6">
        <v>45695</v>
      </c>
      <c r="F1307" s="5">
        <v>947268681</v>
      </c>
      <c r="G1307" s="6">
        <v>45755</v>
      </c>
      <c r="H1307" s="5">
        <v>50000012</v>
      </c>
      <c r="I1307" s="5">
        <v>32</v>
      </c>
      <c r="J1307" s="5">
        <v>32</v>
      </c>
      <c r="K13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07" s="4">
        <f>COUNTIFS(Tabela1[Paciente],Tabela1[[#This Row],[Paciente]],Tabela1[Código_Terapia],Tabela1[[#This Row],[Código_Terapia]])</f>
        <v>1</v>
      </c>
      <c r="M1307" s="4">
        <f>Tabela1[[#This Row],[Sessões Autrizadas]]-Tabela1[[#This Row],[Solicitado]]</f>
        <v>0</v>
      </c>
    </row>
    <row r="1308" spans="1:13" hidden="1" x14ac:dyDescent="0.3">
      <c r="A1308" s="4">
        <f>INDEX(Tabela2[Id],MATCH(Tabela1[[#This Row],[Carteirinha]],Tabela2[Cart],0))</f>
        <v>4294</v>
      </c>
      <c r="B1308" s="5" t="s">
        <v>774</v>
      </c>
      <c r="C1308" s="5" t="s">
        <v>775</v>
      </c>
      <c r="D1308" s="5">
        <v>59895289</v>
      </c>
      <c r="E1308" s="6">
        <v>45695</v>
      </c>
      <c r="F1308" s="5">
        <v>947268680</v>
      </c>
      <c r="G1308" s="6">
        <v>45755</v>
      </c>
      <c r="H1308" s="5">
        <v>2250005170</v>
      </c>
      <c r="I1308" s="5">
        <v>48</v>
      </c>
      <c r="J1308" s="5">
        <v>48</v>
      </c>
      <c r="K13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08" s="4">
        <f>COUNTIFS(Tabela1[Paciente],Tabela1[[#This Row],[Paciente]],Tabela1[Código_Terapia],Tabela1[[#This Row],[Código_Terapia]])</f>
        <v>2</v>
      </c>
      <c r="M1308" s="4">
        <f>Tabela1[[#This Row],[Sessões Autrizadas]]-Tabela1[[#This Row],[Solicitado]]</f>
        <v>0</v>
      </c>
    </row>
    <row r="1309" spans="1:13" hidden="1" x14ac:dyDescent="0.3">
      <c r="A1309" s="4">
        <f>INDEX(Tabela2[Id],MATCH(Tabela1[[#This Row],[Carteirinha]],Tabela2[Cart],0))</f>
        <v>4294</v>
      </c>
      <c r="B1309" s="5" t="s">
        <v>774</v>
      </c>
      <c r="C1309" s="5" t="s">
        <v>775</v>
      </c>
      <c r="D1309" s="5">
        <v>58363049</v>
      </c>
      <c r="E1309" s="6">
        <v>45631</v>
      </c>
      <c r="F1309" s="5">
        <v>945854889</v>
      </c>
      <c r="G1309" s="6">
        <v>46471</v>
      </c>
      <c r="H1309" s="5">
        <v>2250005103</v>
      </c>
      <c r="I1309" s="5">
        <v>32</v>
      </c>
      <c r="J1309" s="5">
        <v>22</v>
      </c>
      <c r="K13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09" s="4">
        <f>COUNTIFS(Tabela1[Paciente],Tabela1[[#This Row],[Paciente]],Tabela1[Código_Terapia],Tabela1[[#This Row],[Código_Terapia]])</f>
        <v>3</v>
      </c>
      <c r="M1309" s="4">
        <f>Tabela1[[#This Row],[Sessões Autrizadas]]-Tabela1[[#This Row],[Solicitado]]</f>
        <v>-10</v>
      </c>
    </row>
    <row r="1310" spans="1:13" hidden="1" x14ac:dyDescent="0.3">
      <c r="A1310" s="4">
        <f>INDEX(Tabela2[Id],MATCH(Tabela1[[#This Row],[Carteirinha]],Tabela2[Cart],0))</f>
        <v>4294</v>
      </c>
      <c r="B1310" s="5" t="s">
        <v>774</v>
      </c>
      <c r="C1310" s="5" t="s">
        <v>775</v>
      </c>
      <c r="D1310" s="5">
        <v>58363048</v>
      </c>
      <c r="E1310" s="6">
        <v>45631</v>
      </c>
      <c r="F1310" s="5">
        <v>945854888</v>
      </c>
      <c r="G1310" s="6">
        <v>46111</v>
      </c>
      <c r="H1310" s="5">
        <v>2250005278</v>
      </c>
      <c r="I1310" s="5">
        <v>32</v>
      </c>
      <c r="J1310" s="5">
        <v>22</v>
      </c>
      <c r="K13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10" s="4">
        <f>COUNTIFS(Tabela1[Paciente],Tabela1[[#This Row],[Paciente]],Tabela1[Código_Terapia],Tabela1[[#This Row],[Código_Terapia]])</f>
        <v>2</v>
      </c>
      <c r="M1310" s="4">
        <f>Tabela1[[#This Row],[Sessões Autrizadas]]-Tabela1[[#This Row],[Solicitado]]</f>
        <v>-10</v>
      </c>
    </row>
    <row r="1311" spans="1:13" hidden="1" x14ac:dyDescent="0.3">
      <c r="A1311" s="4">
        <f>INDEX(Tabela2[Id],MATCH(Tabela1[[#This Row],[Carteirinha]],Tabela2[Cart],0))</f>
        <v>4294</v>
      </c>
      <c r="B1311" s="5" t="s">
        <v>774</v>
      </c>
      <c r="C1311" s="5" t="s">
        <v>775</v>
      </c>
      <c r="D1311" s="5">
        <v>58363046</v>
      </c>
      <c r="E1311" s="6">
        <v>45631</v>
      </c>
      <c r="F1311" s="5">
        <v>945854886</v>
      </c>
      <c r="G1311" s="6">
        <v>45751</v>
      </c>
      <c r="H1311" s="5">
        <v>2250005170</v>
      </c>
      <c r="I1311" s="5">
        <v>16</v>
      </c>
      <c r="J1311" s="5">
        <v>15</v>
      </c>
      <c r="K13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11" s="4">
        <f>COUNTIFS(Tabela1[Paciente],Tabela1[[#This Row],[Paciente]],Tabela1[Código_Terapia],Tabela1[[#This Row],[Código_Terapia]])</f>
        <v>2</v>
      </c>
      <c r="M1311" s="4">
        <f>Tabela1[[#This Row],[Sessões Autrizadas]]-Tabela1[[#This Row],[Solicitado]]</f>
        <v>-1</v>
      </c>
    </row>
    <row r="1312" spans="1:13" hidden="1" x14ac:dyDescent="0.3">
      <c r="A1312" s="4">
        <f>INDEX(Tabela2[Id],MATCH(Tabela1[[#This Row],[Carteirinha]],Tabela2[Cart],0))</f>
        <v>4294</v>
      </c>
      <c r="B1312" s="5" t="s">
        <v>774</v>
      </c>
      <c r="C1312" s="5" t="s">
        <v>775</v>
      </c>
      <c r="D1312" s="5">
        <v>57411157</v>
      </c>
      <c r="E1312" s="6">
        <v>45596</v>
      </c>
      <c r="F1312" s="5">
        <v>944978690</v>
      </c>
      <c r="G1312" s="6">
        <v>45956</v>
      </c>
      <c r="H1312" s="5">
        <v>2250005103</v>
      </c>
      <c r="I1312" s="5">
        <v>16</v>
      </c>
      <c r="J1312" s="5">
        <v>11</v>
      </c>
      <c r="K13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12" s="4">
        <f>COUNTIFS(Tabela1[Paciente],Tabela1[[#This Row],[Paciente]],Tabela1[Código_Terapia],Tabela1[[#This Row],[Código_Terapia]])</f>
        <v>3</v>
      </c>
      <c r="M1312" s="4">
        <f>Tabela1[[#This Row],[Sessões Autrizadas]]-Tabela1[[#This Row],[Solicitado]]</f>
        <v>-5</v>
      </c>
    </row>
    <row r="1313" spans="1:13" hidden="1" x14ac:dyDescent="0.3">
      <c r="A1313" s="4">
        <f>INDEX(Tabela2[Id],MATCH(Tabela1[[#This Row],[Carteirinha]],Tabela2[Cart],0))</f>
        <v>2907</v>
      </c>
      <c r="B1313" s="5" t="s">
        <v>992</v>
      </c>
      <c r="C1313" s="5" t="s">
        <v>993</v>
      </c>
      <c r="D1313" s="5">
        <v>59396892</v>
      </c>
      <c r="E1313" s="6">
        <v>45679</v>
      </c>
      <c r="F1313" s="5">
        <v>946807042</v>
      </c>
      <c r="G1313" s="6">
        <v>46039</v>
      </c>
      <c r="H1313" s="5">
        <v>2250005103</v>
      </c>
      <c r="I1313" s="5">
        <v>32</v>
      </c>
      <c r="J1313" s="5">
        <v>22</v>
      </c>
      <c r="K13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13" s="4">
        <f>COUNTIFS(Tabela1[Paciente],Tabela1[[#This Row],[Paciente]],Tabela1[Código_Terapia],Tabela1[[#This Row],[Código_Terapia]])</f>
        <v>1</v>
      </c>
      <c r="M1313" s="4">
        <f>Tabela1[[#This Row],[Sessões Autrizadas]]-Tabela1[[#This Row],[Solicitado]]</f>
        <v>-10</v>
      </c>
    </row>
    <row r="1314" spans="1:13" hidden="1" x14ac:dyDescent="0.3">
      <c r="A1314" s="4">
        <f>INDEX(Tabela2[Id],MATCH(Tabela1[[#This Row],[Carteirinha]],Tabela2[Cart],0))</f>
        <v>155</v>
      </c>
      <c r="B1314" s="5" t="s">
        <v>639</v>
      </c>
      <c r="C1314" s="5" t="s">
        <v>640</v>
      </c>
      <c r="D1314" s="5">
        <v>58751923</v>
      </c>
      <c r="E1314" s="6">
        <v>45653</v>
      </c>
      <c r="F1314" s="5">
        <v>946213329</v>
      </c>
      <c r="G1314" s="6">
        <v>46733</v>
      </c>
      <c r="H1314" s="5">
        <v>2250005103</v>
      </c>
      <c r="I1314" s="5">
        <v>32</v>
      </c>
      <c r="J1314" s="5">
        <v>15</v>
      </c>
      <c r="K13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14" s="4">
        <f>COUNTIFS(Tabela1[Paciente],Tabela1[[#This Row],[Paciente]],Tabela1[Código_Terapia],Tabela1[[#This Row],[Código_Terapia]])</f>
        <v>1</v>
      </c>
      <c r="M1314" s="4">
        <f>Tabela1[[#This Row],[Sessões Autrizadas]]-Tabela1[[#This Row],[Solicitado]]</f>
        <v>-17</v>
      </c>
    </row>
    <row r="1315" spans="1:13" hidden="1" x14ac:dyDescent="0.3">
      <c r="A1315" s="4">
        <f>INDEX(Tabela2[Id],MATCH(Tabela1[[#This Row],[Carteirinha]],Tabela2[Cart],0))</f>
        <v>155</v>
      </c>
      <c r="B1315" s="5" t="s">
        <v>639</v>
      </c>
      <c r="C1315" s="5" t="s">
        <v>640</v>
      </c>
      <c r="D1315" s="5">
        <v>58751922</v>
      </c>
      <c r="E1315" s="6">
        <v>45653</v>
      </c>
      <c r="F1315" s="5">
        <v>946213328</v>
      </c>
      <c r="G1315" s="6">
        <v>46133</v>
      </c>
      <c r="H1315" s="5">
        <v>2250005278</v>
      </c>
      <c r="I1315" s="5">
        <v>16</v>
      </c>
      <c r="J1315" s="5">
        <v>9</v>
      </c>
      <c r="K13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15" s="4">
        <f>COUNTIFS(Tabela1[Paciente],Tabela1[[#This Row],[Paciente]],Tabela1[Código_Terapia],Tabela1[[#This Row],[Código_Terapia]])</f>
        <v>1</v>
      </c>
      <c r="M1315" s="4">
        <f>Tabela1[[#This Row],[Sessões Autrizadas]]-Tabela1[[#This Row],[Solicitado]]</f>
        <v>-7</v>
      </c>
    </row>
    <row r="1316" spans="1:13" hidden="1" x14ac:dyDescent="0.3">
      <c r="A1316" s="4">
        <f>INDEX(Tabela2[Id],MATCH(Tabela1[[#This Row],[Carteirinha]],Tabela2[Cart],0))</f>
        <v>4193</v>
      </c>
      <c r="B1316" s="5" t="s">
        <v>861</v>
      </c>
      <c r="C1316" s="5" t="s">
        <v>862</v>
      </c>
      <c r="D1316" s="5">
        <v>58375748</v>
      </c>
      <c r="E1316" s="6">
        <v>45632</v>
      </c>
      <c r="F1316" s="5">
        <v>945866703</v>
      </c>
      <c r="G1316" s="6">
        <v>46592</v>
      </c>
      <c r="H1316" s="5">
        <v>2250005278</v>
      </c>
      <c r="I1316" s="5">
        <v>48</v>
      </c>
      <c r="J1316" s="5">
        <v>12</v>
      </c>
      <c r="K13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16" s="4">
        <f>COUNTIFS(Tabela1[Paciente],Tabela1[[#This Row],[Paciente]],Tabela1[Código_Terapia],Tabela1[[#This Row],[Código_Terapia]])</f>
        <v>2</v>
      </c>
      <c r="M1316" s="4">
        <f>Tabela1[[#This Row],[Sessões Autrizadas]]-Tabela1[[#This Row],[Solicitado]]</f>
        <v>-36</v>
      </c>
    </row>
    <row r="1317" spans="1:13" hidden="1" x14ac:dyDescent="0.3">
      <c r="A1317" s="4">
        <f>INDEX(Tabela2[Id],MATCH(Tabela1[[#This Row],[Carteirinha]],Tabela2[Cart],0))</f>
        <v>4193</v>
      </c>
      <c r="B1317" s="5" t="s">
        <v>861</v>
      </c>
      <c r="C1317" s="5" t="s">
        <v>862</v>
      </c>
      <c r="D1317" s="5">
        <v>56401783</v>
      </c>
      <c r="E1317" s="6">
        <v>45555</v>
      </c>
      <c r="F1317" s="5">
        <v>944044553</v>
      </c>
      <c r="G1317" s="6">
        <v>46275</v>
      </c>
      <c r="H1317" s="5">
        <v>2250005278</v>
      </c>
      <c r="I1317" s="5">
        <v>15</v>
      </c>
      <c r="J1317" s="5">
        <v>4</v>
      </c>
      <c r="K13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317" s="4">
        <f>COUNTIFS(Tabela1[Paciente],Tabela1[[#This Row],[Paciente]],Tabela1[Código_Terapia],Tabela1[[#This Row],[Código_Terapia]])</f>
        <v>2</v>
      </c>
      <c r="M1317" s="4">
        <f>Tabela1[[#This Row],[Sessões Autrizadas]]-Tabela1[[#This Row],[Solicitado]]</f>
        <v>-11</v>
      </c>
    </row>
    <row r="1318" spans="1:13" hidden="1" x14ac:dyDescent="0.3">
      <c r="A1318" s="4">
        <f>INDEX(Tabela2[Id],MATCH(Tabela1[[#This Row],[Carteirinha]],Tabela2[Cart],0))</f>
        <v>2810</v>
      </c>
      <c r="B1318" s="5" t="s">
        <v>1275</v>
      </c>
      <c r="C1318" s="5" t="s">
        <v>1274</v>
      </c>
      <c r="D1318" s="5">
        <v>61234338</v>
      </c>
      <c r="E1318" s="6">
        <v>45747</v>
      </c>
      <c r="F1318" s="5">
        <v>948508331</v>
      </c>
      <c r="G1318" s="6">
        <v>45807</v>
      </c>
      <c r="H1318" s="5">
        <v>2250005103</v>
      </c>
      <c r="I1318" s="5">
        <v>32</v>
      </c>
      <c r="J1318" s="5">
        <v>32</v>
      </c>
      <c r="K13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18" s="4">
        <f>COUNTIFS(Tabela1[Paciente],Tabela1[[#This Row],[Paciente]],Tabela1[Código_Terapia],Tabela1[[#This Row],[Código_Terapia]])</f>
        <v>2</v>
      </c>
      <c r="M1318" s="4">
        <f>Tabela1[[#This Row],[Sessões Autrizadas]]-Tabela1[[#This Row],[Solicitado]]</f>
        <v>0</v>
      </c>
    </row>
    <row r="1319" spans="1:13" hidden="1" x14ac:dyDescent="0.3">
      <c r="A1319" s="4">
        <f>INDEX(Tabela2[Id],MATCH(Tabela1[[#This Row],[Carteirinha]],Tabela2[Cart],0))</f>
        <v>3362</v>
      </c>
      <c r="B1319" s="5" t="s">
        <v>1270</v>
      </c>
      <c r="C1319" s="5" t="s">
        <v>1269</v>
      </c>
      <c r="D1319" s="5">
        <v>61159873</v>
      </c>
      <c r="E1319" s="6">
        <v>45743</v>
      </c>
      <c r="F1319" s="5">
        <v>948439535</v>
      </c>
      <c r="G1319" s="6">
        <v>45803</v>
      </c>
      <c r="H1319" s="5">
        <v>2250005278</v>
      </c>
      <c r="I1319" s="5">
        <v>16</v>
      </c>
      <c r="J1319" s="5">
        <v>16</v>
      </c>
      <c r="K13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19" s="4">
        <f>COUNTIFS(Tabela1[Paciente],Tabela1[[#This Row],[Paciente]],Tabela1[Código_Terapia],Tabela1[[#This Row],[Código_Terapia]])</f>
        <v>1</v>
      </c>
      <c r="M1319" s="4">
        <f>Tabela1[[#This Row],[Sessões Autrizadas]]-Tabela1[[#This Row],[Solicitado]]</f>
        <v>0</v>
      </c>
    </row>
    <row r="1320" spans="1:13" hidden="1" x14ac:dyDescent="0.3">
      <c r="A1320" s="4">
        <f>INDEX(Tabela2[Id],MATCH(Tabela1[[#This Row],[Carteirinha]],Tabela2[Cart],0))</f>
        <v>1592</v>
      </c>
      <c r="B1320" s="5" t="s">
        <v>583</v>
      </c>
      <c r="C1320" s="5" t="s">
        <v>584</v>
      </c>
      <c r="D1320" s="5">
        <v>58342507</v>
      </c>
      <c r="E1320" s="6">
        <v>45630</v>
      </c>
      <c r="F1320" s="5">
        <v>945835908</v>
      </c>
      <c r="G1320" s="6">
        <v>47490</v>
      </c>
      <c r="H1320" s="5">
        <v>2250005189</v>
      </c>
      <c r="I1320" s="5">
        <v>96</v>
      </c>
      <c r="J1320" s="5">
        <v>67</v>
      </c>
      <c r="K13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320" s="4">
        <f>COUNTIFS(Tabela1[Paciente],Tabela1[[#This Row],[Paciente]],Tabela1[Código_Terapia],Tabela1[[#This Row],[Código_Terapia]])</f>
        <v>1</v>
      </c>
      <c r="M1320" s="4">
        <f>Tabela1[[#This Row],[Sessões Autrizadas]]-Tabela1[[#This Row],[Solicitado]]</f>
        <v>-29</v>
      </c>
    </row>
    <row r="1321" spans="1:13" hidden="1" x14ac:dyDescent="0.3">
      <c r="A1321" s="4">
        <f>INDEX(Tabela2[Id],MATCH(Tabela1[[#This Row],[Carteirinha]],Tabela2[Cart],0))</f>
        <v>1592</v>
      </c>
      <c r="B1321" s="5" t="s">
        <v>583</v>
      </c>
      <c r="C1321" s="5" t="s">
        <v>584</v>
      </c>
      <c r="D1321" s="5">
        <v>58342506</v>
      </c>
      <c r="E1321" s="6">
        <v>45630</v>
      </c>
      <c r="F1321" s="5">
        <v>945835907</v>
      </c>
      <c r="G1321" s="6">
        <v>48090</v>
      </c>
      <c r="H1321" s="5">
        <v>2250005103</v>
      </c>
      <c r="I1321" s="5">
        <v>192</v>
      </c>
      <c r="J1321" s="5">
        <v>153</v>
      </c>
      <c r="K13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1321" s="4">
        <f>COUNTIFS(Tabela1[Paciente],Tabela1[[#This Row],[Paciente]],Tabela1[Código_Terapia],Tabela1[[#This Row],[Código_Terapia]])</f>
        <v>1</v>
      </c>
      <c r="M1321" s="4">
        <f>Tabela1[[#This Row],[Sessões Autrizadas]]-Tabela1[[#This Row],[Solicitado]]</f>
        <v>-39</v>
      </c>
    </row>
    <row r="1322" spans="1:13" hidden="1" x14ac:dyDescent="0.3">
      <c r="A1322" s="4">
        <f>INDEX(Tabela2[Id],MATCH(Tabela1[[#This Row],[Carteirinha]],Tabela2[Cart],0))</f>
        <v>1592</v>
      </c>
      <c r="B1322" s="5" t="s">
        <v>583</v>
      </c>
      <c r="C1322" s="5" t="s">
        <v>584</v>
      </c>
      <c r="D1322" s="5">
        <v>58342505</v>
      </c>
      <c r="E1322" s="6">
        <v>45630</v>
      </c>
      <c r="F1322" s="5">
        <v>945835906</v>
      </c>
      <c r="G1322" s="6">
        <v>46170</v>
      </c>
      <c r="H1322" s="5">
        <v>2250005278</v>
      </c>
      <c r="I1322" s="5">
        <v>48</v>
      </c>
      <c r="J1322" s="5">
        <v>40</v>
      </c>
      <c r="K13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22" s="4">
        <f>COUNTIFS(Tabela1[Paciente],Tabela1[[#This Row],[Paciente]],Tabela1[Código_Terapia],Tabela1[[#This Row],[Código_Terapia]])</f>
        <v>1</v>
      </c>
      <c r="M1322" s="4">
        <f>Tabela1[[#This Row],[Sessões Autrizadas]]-Tabela1[[#This Row],[Solicitado]]</f>
        <v>-8</v>
      </c>
    </row>
    <row r="1323" spans="1:13" hidden="1" x14ac:dyDescent="0.3">
      <c r="A1323" s="4">
        <f>INDEX(Tabela2[Id],MATCH(Tabela1[[#This Row],[Carteirinha]],Tabela2[Cart],0))</f>
        <v>1592</v>
      </c>
      <c r="B1323" s="5" t="s">
        <v>583</v>
      </c>
      <c r="C1323" s="5" t="s">
        <v>584</v>
      </c>
      <c r="D1323" s="5">
        <v>58342504</v>
      </c>
      <c r="E1323" s="6">
        <v>45630</v>
      </c>
      <c r="F1323" s="5">
        <v>945835905</v>
      </c>
      <c r="G1323" s="6">
        <v>46290</v>
      </c>
      <c r="H1323" s="5">
        <v>50001213</v>
      </c>
      <c r="I1323" s="5">
        <v>16</v>
      </c>
      <c r="J1323" s="5">
        <v>6</v>
      </c>
      <c r="K13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23" s="4">
        <f>COUNTIFS(Tabela1[Paciente],Tabela1[[#This Row],[Paciente]],Tabela1[Código_Terapia],Tabela1[[#This Row],[Código_Terapia]])</f>
        <v>2</v>
      </c>
      <c r="M1323" s="4">
        <f>Tabela1[[#This Row],[Sessões Autrizadas]]-Tabela1[[#This Row],[Solicitado]]</f>
        <v>-10</v>
      </c>
    </row>
    <row r="1324" spans="1:13" hidden="1" x14ac:dyDescent="0.3">
      <c r="A1324" s="4">
        <f>INDEX(Tabela2[Id],MATCH(Tabela1[[#This Row],[Carteirinha]],Tabela2[Cart],0))</f>
        <v>1592</v>
      </c>
      <c r="B1324" s="5" t="s">
        <v>583</v>
      </c>
      <c r="C1324" s="5" t="s">
        <v>584</v>
      </c>
      <c r="D1324" s="5">
        <v>58342503</v>
      </c>
      <c r="E1324" s="6">
        <v>45631</v>
      </c>
      <c r="F1324" s="5">
        <v>945835904</v>
      </c>
      <c r="G1324" s="6">
        <v>46591</v>
      </c>
      <c r="H1324" s="5">
        <v>50000012</v>
      </c>
      <c r="I1324" s="5">
        <v>32</v>
      </c>
      <c r="J1324" s="5">
        <v>14</v>
      </c>
      <c r="K13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24" s="4">
        <f>COUNTIFS(Tabela1[Paciente],Tabela1[[#This Row],[Paciente]],Tabela1[Código_Terapia],Tabela1[[#This Row],[Código_Terapia]])</f>
        <v>2</v>
      </c>
      <c r="M1324" s="4">
        <f>Tabela1[[#This Row],[Sessões Autrizadas]]-Tabela1[[#This Row],[Solicitado]]</f>
        <v>-18</v>
      </c>
    </row>
    <row r="1325" spans="1:13" hidden="1" x14ac:dyDescent="0.3">
      <c r="A1325" s="4">
        <f>INDEX(Tabela2[Id],MATCH(Tabela1[[#This Row],[Carteirinha]],Tabela2[Cart],0))</f>
        <v>1592</v>
      </c>
      <c r="B1325" s="5" t="s">
        <v>583</v>
      </c>
      <c r="C1325" s="5" t="s">
        <v>584</v>
      </c>
      <c r="D1325" s="5">
        <v>58342502</v>
      </c>
      <c r="E1325" s="6">
        <v>45630</v>
      </c>
      <c r="F1325" s="5">
        <v>945835903</v>
      </c>
      <c r="G1325" s="6">
        <v>47130</v>
      </c>
      <c r="H1325" s="5">
        <v>2250005170</v>
      </c>
      <c r="I1325" s="5">
        <v>80</v>
      </c>
      <c r="J1325" s="5">
        <v>56</v>
      </c>
      <c r="K13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25" s="4">
        <f>COUNTIFS(Tabela1[Paciente],Tabela1[[#This Row],[Paciente]],Tabela1[Código_Terapia],Tabela1[[#This Row],[Código_Terapia]])</f>
        <v>1</v>
      </c>
      <c r="M1325" s="4">
        <f>Tabela1[[#This Row],[Sessões Autrizadas]]-Tabela1[[#This Row],[Solicitado]]</f>
        <v>-24</v>
      </c>
    </row>
    <row r="1326" spans="1:13" hidden="1" x14ac:dyDescent="0.3">
      <c r="A1326" s="4">
        <f>INDEX(Tabela2[Id],MATCH(Tabela1[[#This Row],[Carteirinha]],Tabela2[Cart],0))</f>
        <v>1592</v>
      </c>
      <c r="B1326" s="5" t="s">
        <v>583</v>
      </c>
      <c r="C1326" s="5" t="s">
        <v>584</v>
      </c>
      <c r="D1326" s="5">
        <v>56885269</v>
      </c>
      <c r="E1326" s="6">
        <v>45573</v>
      </c>
      <c r="F1326" s="5">
        <v>944491423</v>
      </c>
      <c r="G1326" s="6">
        <v>45933</v>
      </c>
      <c r="H1326" s="5">
        <v>50001213</v>
      </c>
      <c r="I1326" s="5">
        <v>20</v>
      </c>
      <c r="J1326" s="5">
        <v>15</v>
      </c>
      <c r="K13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326" s="4">
        <f>COUNTIFS(Tabela1[Paciente],Tabela1[[#This Row],[Paciente]],Tabela1[Código_Terapia],Tabela1[[#This Row],[Código_Terapia]])</f>
        <v>2</v>
      </c>
      <c r="M1326" s="4">
        <f>Tabela1[[#This Row],[Sessões Autrizadas]]-Tabela1[[#This Row],[Solicitado]]</f>
        <v>-5</v>
      </c>
    </row>
    <row r="1327" spans="1:13" hidden="1" x14ac:dyDescent="0.3">
      <c r="A1327" s="4">
        <f>INDEX(Tabela2[Id],MATCH(Tabela1[[#This Row],[Carteirinha]],Tabela2[Cart],0))</f>
        <v>1592</v>
      </c>
      <c r="B1327" s="5" t="s">
        <v>583</v>
      </c>
      <c r="C1327" s="5" t="s">
        <v>584</v>
      </c>
      <c r="D1327" s="5">
        <v>56885267</v>
      </c>
      <c r="E1327" s="6">
        <v>45573</v>
      </c>
      <c r="F1327" s="5">
        <v>944491422</v>
      </c>
      <c r="G1327" s="6">
        <v>46053</v>
      </c>
      <c r="H1327" s="5">
        <v>50000012</v>
      </c>
      <c r="I1327" s="5">
        <v>40</v>
      </c>
      <c r="J1327" s="5">
        <v>33</v>
      </c>
      <c r="K13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327" s="4">
        <f>COUNTIFS(Tabela1[Paciente],Tabela1[[#This Row],[Paciente]],Tabela1[Código_Terapia],Tabela1[[#This Row],[Código_Terapia]])</f>
        <v>2</v>
      </c>
      <c r="M1327" s="4">
        <f>Tabela1[[#This Row],[Sessões Autrizadas]]-Tabela1[[#This Row],[Solicitado]]</f>
        <v>-7</v>
      </c>
    </row>
    <row r="1328" spans="1:13" hidden="1" x14ac:dyDescent="0.3">
      <c r="A1328" s="4">
        <f>INDEX(Tabela2[Id],MATCH(Tabela1[[#This Row],[Carteirinha]],Tabela2[Cart],0))</f>
        <v>4044</v>
      </c>
      <c r="B1328" s="5" t="s">
        <v>1049</v>
      </c>
      <c r="C1328" s="5" t="s">
        <v>1050</v>
      </c>
      <c r="D1328" s="5">
        <v>59723767</v>
      </c>
      <c r="E1328" s="6">
        <v>45691</v>
      </c>
      <c r="F1328" s="5">
        <v>82103628</v>
      </c>
      <c r="G1328" s="6">
        <v>45751</v>
      </c>
      <c r="H1328" s="5">
        <v>2250005103</v>
      </c>
      <c r="I1328" s="5">
        <v>20</v>
      </c>
      <c r="J1328" s="5">
        <v>12</v>
      </c>
      <c r="K13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28" s="4">
        <f>COUNTIFS(Tabela1[Paciente],Tabela1[[#This Row],[Paciente]],Tabela1[Código_Terapia],Tabela1[[#This Row],[Código_Terapia]])</f>
        <v>1</v>
      </c>
      <c r="M1328" s="4">
        <f>Tabela1[[#This Row],[Sessões Autrizadas]]-Tabela1[[#This Row],[Solicitado]]</f>
        <v>-8</v>
      </c>
    </row>
    <row r="1329" spans="1:13" hidden="1" x14ac:dyDescent="0.3">
      <c r="A1329" s="4">
        <f>INDEX(Tabela2[Id],MATCH(Tabela1[[#This Row],[Carteirinha]],Tabela2[Cart],0))</f>
        <v>4044</v>
      </c>
      <c r="B1329" s="5" t="s">
        <v>1049</v>
      </c>
      <c r="C1329" s="5" t="s">
        <v>1050</v>
      </c>
      <c r="D1329" s="5">
        <v>59723766</v>
      </c>
      <c r="E1329" s="6">
        <v>45691</v>
      </c>
      <c r="F1329" s="5">
        <v>82103545</v>
      </c>
      <c r="G1329" s="6">
        <v>45751</v>
      </c>
      <c r="H1329" s="5">
        <v>50000012</v>
      </c>
      <c r="I1329" s="5">
        <v>20</v>
      </c>
      <c r="J1329" s="5">
        <v>12</v>
      </c>
      <c r="K13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29" s="4">
        <f>COUNTIFS(Tabela1[Paciente],Tabela1[[#This Row],[Paciente]],Tabela1[Código_Terapia],Tabela1[[#This Row],[Código_Terapia]])</f>
        <v>1</v>
      </c>
      <c r="M1329" s="4">
        <f>Tabela1[[#This Row],[Sessões Autrizadas]]-Tabela1[[#This Row],[Solicitado]]</f>
        <v>-8</v>
      </c>
    </row>
    <row r="1330" spans="1:13" hidden="1" x14ac:dyDescent="0.3">
      <c r="A1330" s="4">
        <f>INDEX(Tabela2[Id],MATCH(Tabela1[[#This Row],[Carteirinha]],Tabela2[Cart],0))</f>
        <v>3112</v>
      </c>
      <c r="B1330" s="5" t="s">
        <v>1293</v>
      </c>
      <c r="C1330" s="5" t="s">
        <v>1292</v>
      </c>
      <c r="D1330" s="5">
        <v>60445490</v>
      </c>
      <c r="E1330" s="6">
        <v>45715</v>
      </c>
      <c r="F1330" s="5">
        <v>947778767</v>
      </c>
      <c r="G1330" s="6">
        <v>45895</v>
      </c>
      <c r="H1330" s="5">
        <v>2250005189</v>
      </c>
      <c r="I1330" s="5">
        <v>32</v>
      </c>
      <c r="J1330" s="5">
        <v>30</v>
      </c>
      <c r="K13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30" s="4">
        <f>COUNTIFS(Tabela1[Paciente],Tabela1[[#This Row],[Paciente]],Tabela1[Código_Terapia],Tabela1[[#This Row],[Código_Terapia]])</f>
        <v>2</v>
      </c>
      <c r="M1330" s="4">
        <f>Tabela1[[#This Row],[Sessões Autrizadas]]-Tabela1[[#This Row],[Solicitado]]</f>
        <v>-2</v>
      </c>
    </row>
    <row r="1331" spans="1:13" hidden="1" x14ac:dyDescent="0.3">
      <c r="A1331" s="4">
        <f>INDEX(Tabela2[Id],MATCH(Tabela1[[#This Row],[Carteirinha]],Tabela2[Cart],0))</f>
        <v>3112</v>
      </c>
      <c r="B1331" s="5" t="s">
        <v>1293</v>
      </c>
      <c r="C1331" s="5" t="s">
        <v>1292</v>
      </c>
      <c r="D1331" s="5">
        <v>60445489</v>
      </c>
      <c r="E1331" s="6">
        <v>45715</v>
      </c>
      <c r="F1331" s="5">
        <v>947778766</v>
      </c>
      <c r="G1331" s="6">
        <v>45895</v>
      </c>
      <c r="H1331" s="5">
        <v>2250005103</v>
      </c>
      <c r="I1331" s="5">
        <v>64</v>
      </c>
      <c r="J1331" s="5">
        <v>62</v>
      </c>
      <c r="K13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331" s="4">
        <f>COUNTIFS(Tabela1[Paciente],Tabela1[[#This Row],[Paciente]],Tabela1[Código_Terapia],Tabela1[[#This Row],[Código_Terapia]])</f>
        <v>2</v>
      </c>
      <c r="M1331" s="4">
        <f>Tabela1[[#This Row],[Sessões Autrizadas]]-Tabela1[[#This Row],[Solicitado]]</f>
        <v>-2</v>
      </c>
    </row>
    <row r="1332" spans="1:13" hidden="1" x14ac:dyDescent="0.3">
      <c r="A1332" s="4">
        <f>INDEX(Tabela2[Id],MATCH(Tabela1[[#This Row],[Carteirinha]],Tabela2[Cart],0))</f>
        <v>3112</v>
      </c>
      <c r="B1332" s="5" t="s">
        <v>1293</v>
      </c>
      <c r="C1332" s="5" t="s">
        <v>1292</v>
      </c>
      <c r="D1332" s="5">
        <v>60445488</v>
      </c>
      <c r="E1332" s="6">
        <v>45715</v>
      </c>
      <c r="F1332" s="5">
        <v>947778765</v>
      </c>
      <c r="G1332" s="6">
        <v>45895</v>
      </c>
      <c r="H1332" s="5">
        <v>50000012</v>
      </c>
      <c r="I1332" s="5">
        <v>32</v>
      </c>
      <c r="J1332" s="5">
        <v>30</v>
      </c>
      <c r="K13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32" s="4">
        <f>COUNTIFS(Tabela1[Paciente],Tabela1[[#This Row],[Paciente]],Tabela1[Código_Terapia],Tabela1[[#This Row],[Código_Terapia]])</f>
        <v>2</v>
      </c>
      <c r="M1332" s="4">
        <f>Tabela1[[#This Row],[Sessões Autrizadas]]-Tabela1[[#This Row],[Solicitado]]</f>
        <v>-2</v>
      </c>
    </row>
    <row r="1333" spans="1:13" hidden="1" x14ac:dyDescent="0.3">
      <c r="A1333" s="4">
        <f>INDEX(Tabela2[Id],MATCH(Tabela1[[#This Row],[Carteirinha]],Tabela2[Cart],0))</f>
        <v>3112</v>
      </c>
      <c r="B1333" s="5" t="s">
        <v>1293</v>
      </c>
      <c r="C1333" s="5" t="s">
        <v>1292</v>
      </c>
      <c r="D1333" s="5">
        <v>60445487</v>
      </c>
      <c r="E1333" s="6">
        <v>45715</v>
      </c>
      <c r="F1333" s="5">
        <v>947778764</v>
      </c>
      <c r="G1333" s="6">
        <v>45895</v>
      </c>
      <c r="H1333" s="5">
        <v>50001213</v>
      </c>
      <c r="I1333" s="5">
        <v>16</v>
      </c>
      <c r="J1333" s="5">
        <v>14</v>
      </c>
      <c r="K13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33" s="4">
        <f>COUNTIFS(Tabela1[Paciente],Tabela1[[#This Row],[Paciente]],Tabela1[Código_Terapia],Tabela1[[#This Row],[Código_Terapia]])</f>
        <v>1</v>
      </c>
      <c r="M1333" s="4">
        <f>Tabela1[[#This Row],[Sessões Autrizadas]]-Tabela1[[#This Row],[Solicitado]]</f>
        <v>-2</v>
      </c>
    </row>
    <row r="1334" spans="1:13" hidden="1" x14ac:dyDescent="0.3">
      <c r="A1334" s="4">
        <f>INDEX(Tabela2[Id],MATCH(Tabela1[[#This Row],[Carteirinha]],Tabela2[Cart],0))</f>
        <v>3112</v>
      </c>
      <c r="B1334" s="5" t="s">
        <v>1293</v>
      </c>
      <c r="C1334" s="5" t="s">
        <v>1292</v>
      </c>
      <c r="D1334" s="5">
        <v>55973092</v>
      </c>
      <c r="E1334" s="6">
        <v>45540</v>
      </c>
      <c r="F1334" s="5">
        <v>943648933</v>
      </c>
      <c r="G1334" s="6">
        <v>46440</v>
      </c>
      <c r="H1334" s="5">
        <v>2250005189</v>
      </c>
      <c r="I1334" s="5">
        <v>50</v>
      </c>
      <c r="J1334" s="5">
        <v>36</v>
      </c>
      <c r="K13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1334" s="4">
        <f>COUNTIFS(Tabela1[Paciente],Tabela1[[#This Row],[Paciente]],Tabela1[Código_Terapia],Tabela1[[#This Row],[Código_Terapia]])</f>
        <v>2</v>
      </c>
      <c r="M1334" s="4">
        <f>Tabela1[[#This Row],[Sessões Autrizadas]]-Tabela1[[#This Row],[Solicitado]]</f>
        <v>-14</v>
      </c>
    </row>
    <row r="1335" spans="1:13" hidden="1" x14ac:dyDescent="0.3">
      <c r="A1335" s="4">
        <f>INDEX(Tabela2[Id],MATCH(Tabela1[[#This Row],[Carteirinha]],Tabela2[Cart],0))</f>
        <v>3112</v>
      </c>
      <c r="B1335" s="5" t="s">
        <v>1293</v>
      </c>
      <c r="C1335" s="5" t="s">
        <v>1292</v>
      </c>
      <c r="D1335" s="5">
        <v>55973091</v>
      </c>
      <c r="E1335" s="6">
        <v>45540</v>
      </c>
      <c r="F1335" s="5">
        <v>943648932</v>
      </c>
      <c r="G1335" s="6">
        <v>46740</v>
      </c>
      <c r="H1335" s="5">
        <v>2250005103</v>
      </c>
      <c r="I1335" s="5">
        <v>50</v>
      </c>
      <c r="J1335" s="5">
        <v>30</v>
      </c>
      <c r="K13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1335" s="4">
        <f>COUNTIFS(Tabela1[Paciente],Tabela1[[#This Row],[Paciente]],Tabela1[Código_Terapia],Tabela1[[#This Row],[Código_Terapia]])</f>
        <v>2</v>
      </c>
      <c r="M1335" s="4">
        <f>Tabela1[[#This Row],[Sessões Autrizadas]]-Tabela1[[#This Row],[Solicitado]]</f>
        <v>-20</v>
      </c>
    </row>
    <row r="1336" spans="1:13" hidden="1" x14ac:dyDescent="0.3">
      <c r="A1336" s="4">
        <f>INDEX(Tabela2[Id],MATCH(Tabela1[[#This Row],[Carteirinha]],Tabela2[Cart],0))</f>
        <v>3112</v>
      </c>
      <c r="B1336" s="5" t="s">
        <v>1293</v>
      </c>
      <c r="C1336" s="5" t="s">
        <v>1292</v>
      </c>
      <c r="D1336" s="5">
        <v>55973088</v>
      </c>
      <c r="E1336" s="6">
        <v>45540</v>
      </c>
      <c r="F1336" s="5">
        <v>943648929</v>
      </c>
      <c r="G1336" s="6">
        <v>46620</v>
      </c>
      <c r="H1336" s="5">
        <v>50000012</v>
      </c>
      <c r="I1336" s="5">
        <v>20</v>
      </c>
      <c r="J1336" s="5">
        <v>3</v>
      </c>
      <c r="K13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336" s="4">
        <f>COUNTIFS(Tabela1[Paciente],Tabela1[[#This Row],[Paciente]],Tabela1[Código_Terapia],Tabela1[[#This Row],[Código_Terapia]])</f>
        <v>2</v>
      </c>
      <c r="M1336" s="4">
        <f>Tabela1[[#This Row],[Sessões Autrizadas]]-Tabela1[[#This Row],[Solicitado]]</f>
        <v>-17</v>
      </c>
    </row>
    <row r="1337" spans="1:13" hidden="1" x14ac:dyDescent="0.3">
      <c r="A1337" s="4">
        <f>INDEX(Tabela2[Id],MATCH(Tabela1[[#This Row],[Carteirinha]],Tabela2[Cart],0))</f>
        <v>3027</v>
      </c>
      <c r="B1337" s="5" t="s">
        <v>531</v>
      </c>
      <c r="C1337" s="5" t="s">
        <v>532</v>
      </c>
      <c r="D1337" s="5">
        <v>60559268</v>
      </c>
      <c r="E1337" s="6">
        <v>45722</v>
      </c>
      <c r="F1337" s="5">
        <v>83085693</v>
      </c>
      <c r="G1337" s="6">
        <v>45782</v>
      </c>
      <c r="H1337" s="5">
        <v>2250005189</v>
      </c>
      <c r="I1337" s="5">
        <v>16</v>
      </c>
      <c r="J1337" s="5">
        <v>3</v>
      </c>
      <c r="K13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337" s="4">
        <f>COUNTIFS(Tabela1[Paciente],Tabela1[[#This Row],[Paciente]],Tabela1[Código_Terapia],Tabela1[[#This Row],[Código_Terapia]])</f>
        <v>2</v>
      </c>
      <c r="M1337" s="4">
        <f>Tabela1[[#This Row],[Sessões Autrizadas]]-Tabela1[[#This Row],[Solicitado]]</f>
        <v>-13</v>
      </c>
    </row>
    <row r="1338" spans="1:13" hidden="1" x14ac:dyDescent="0.3">
      <c r="A1338" s="4">
        <f>INDEX(Tabela2[Id],MATCH(Tabela1[[#This Row],[Carteirinha]],Tabela2[Cart],0))</f>
        <v>3027</v>
      </c>
      <c r="B1338" s="5" t="s">
        <v>531</v>
      </c>
      <c r="C1338" s="5" t="s">
        <v>532</v>
      </c>
      <c r="D1338" s="5">
        <v>60559267</v>
      </c>
      <c r="E1338" s="6">
        <v>45722</v>
      </c>
      <c r="F1338" s="5">
        <v>83085558</v>
      </c>
      <c r="G1338" s="6">
        <v>45782</v>
      </c>
      <c r="H1338" s="5">
        <v>2250005103</v>
      </c>
      <c r="I1338" s="5">
        <v>32</v>
      </c>
      <c r="J1338" s="5">
        <v>9</v>
      </c>
      <c r="K13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338" s="4">
        <f>COUNTIFS(Tabela1[Paciente],Tabela1[[#This Row],[Paciente]],Tabela1[Código_Terapia],Tabela1[[#This Row],[Código_Terapia]])</f>
        <v>2</v>
      </c>
      <c r="M1338" s="4">
        <f>Tabela1[[#This Row],[Sessões Autrizadas]]-Tabela1[[#This Row],[Solicitado]]</f>
        <v>-23</v>
      </c>
    </row>
    <row r="1339" spans="1:13" hidden="1" x14ac:dyDescent="0.3">
      <c r="A1339" s="4">
        <f>INDEX(Tabela2[Id],MATCH(Tabela1[[#This Row],[Carteirinha]],Tabela2[Cart],0))</f>
        <v>3027</v>
      </c>
      <c r="B1339" s="5" t="s">
        <v>531</v>
      </c>
      <c r="C1339" s="5" t="s">
        <v>532</v>
      </c>
      <c r="D1339" s="5">
        <v>60559266</v>
      </c>
      <c r="E1339" s="6">
        <v>45722</v>
      </c>
      <c r="F1339" s="5">
        <v>83085501</v>
      </c>
      <c r="G1339" s="6">
        <v>45782</v>
      </c>
      <c r="H1339" s="5">
        <v>2250005278</v>
      </c>
      <c r="I1339" s="5">
        <v>8</v>
      </c>
      <c r="J1339" s="5">
        <v>5</v>
      </c>
      <c r="K13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39" s="4">
        <f>COUNTIFS(Tabela1[Paciente],Tabela1[[#This Row],[Paciente]],Tabela1[Código_Terapia],Tabela1[[#This Row],[Código_Terapia]])</f>
        <v>2</v>
      </c>
      <c r="M1339" s="4">
        <f>Tabela1[[#This Row],[Sessões Autrizadas]]-Tabela1[[#This Row],[Solicitado]]</f>
        <v>-3</v>
      </c>
    </row>
    <row r="1340" spans="1:13" hidden="1" x14ac:dyDescent="0.3">
      <c r="A1340" s="4">
        <f>INDEX(Tabela2[Id],MATCH(Tabela1[[#This Row],[Carteirinha]],Tabela2[Cart],0))</f>
        <v>3027</v>
      </c>
      <c r="B1340" s="5" t="s">
        <v>531</v>
      </c>
      <c r="C1340" s="5" t="s">
        <v>532</v>
      </c>
      <c r="D1340" s="5">
        <v>60559264</v>
      </c>
      <c r="E1340" s="6">
        <v>45722</v>
      </c>
      <c r="F1340" s="5">
        <v>83084387</v>
      </c>
      <c r="G1340" s="6">
        <v>45782</v>
      </c>
      <c r="H1340" s="5">
        <v>50001213</v>
      </c>
      <c r="I1340" s="5">
        <v>8</v>
      </c>
      <c r="J1340" s="5">
        <v>3</v>
      </c>
      <c r="K13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40" s="4">
        <f>COUNTIFS(Tabela1[Paciente],Tabela1[[#This Row],[Paciente]],Tabela1[Código_Terapia],Tabela1[[#This Row],[Código_Terapia]])</f>
        <v>2</v>
      </c>
      <c r="M1340" s="4">
        <f>Tabela1[[#This Row],[Sessões Autrizadas]]-Tabela1[[#This Row],[Solicitado]]</f>
        <v>-5</v>
      </c>
    </row>
    <row r="1341" spans="1:13" hidden="1" x14ac:dyDescent="0.3">
      <c r="A1341" s="4">
        <f>INDEX(Tabela2[Id],MATCH(Tabela1[[#This Row],[Carteirinha]],Tabela2[Cart],0))</f>
        <v>3027</v>
      </c>
      <c r="B1341" s="5" t="s">
        <v>531</v>
      </c>
      <c r="C1341" s="5" t="s">
        <v>532</v>
      </c>
      <c r="D1341" s="5">
        <v>60559265</v>
      </c>
      <c r="E1341" s="6">
        <v>45727</v>
      </c>
      <c r="F1341" s="5">
        <v>83084235</v>
      </c>
      <c r="G1341" s="6">
        <v>45787</v>
      </c>
      <c r="H1341" s="5">
        <v>50000012</v>
      </c>
      <c r="I1341" s="5">
        <v>8</v>
      </c>
      <c r="J1341" s="5">
        <v>6</v>
      </c>
      <c r="K13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41" s="4">
        <f>COUNTIFS(Tabela1[Paciente],Tabela1[[#This Row],[Paciente]],Tabela1[Código_Terapia],Tabela1[[#This Row],[Código_Terapia]])</f>
        <v>2</v>
      </c>
      <c r="M1341" s="4">
        <f>Tabela1[[#This Row],[Sessões Autrizadas]]-Tabela1[[#This Row],[Solicitado]]</f>
        <v>-2</v>
      </c>
    </row>
    <row r="1342" spans="1:13" hidden="1" x14ac:dyDescent="0.3">
      <c r="A1342" s="4">
        <f>INDEX(Tabela2[Id],MATCH(Tabela1[[#This Row],[Carteirinha]],Tabela2[Cart],0))</f>
        <v>3027</v>
      </c>
      <c r="B1342" s="5" t="s">
        <v>531</v>
      </c>
      <c r="C1342" s="5" t="s">
        <v>532</v>
      </c>
      <c r="D1342" s="5">
        <v>60230189</v>
      </c>
      <c r="E1342" s="6">
        <v>45712</v>
      </c>
      <c r="F1342" s="5">
        <v>82684898</v>
      </c>
      <c r="G1342" s="6">
        <v>45768</v>
      </c>
      <c r="H1342" s="5">
        <v>2250005189</v>
      </c>
      <c r="I1342" s="5">
        <v>16</v>
      </c>
      <c r="J1342" s="5">
        <v>7</v>
      </c>
      <c r="K13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342" s="4">
        <f>COUNTIFS(Tabela1[Paciente],Tabela1[[#This Row],[Paciente]],Tabela1[Código_Terapia],Tabela1[[#This Row],[Código_Terapia]])</f>
        <v>2</v>
      </c>
      <c r="M1342" s="4">
        <f>Tabela1[[#This Row],[Sessões Autrizadas]]-Tabela1[[#This Row],[Solicitado]]</f>
        <v>-9</v>
      </c>
    </row>
    <row r="1343" spans="1:13" hidden="1" x14ac:dyDescent="0.3">
      <c r="A1343" s="4">
        <f>INDEX(Tabela2[Id],MATCH(Tabela1[[#This Row],[Carteirinha]],Tabela2[Cart],0))</f>
        <v>3027</v>
      </c>
      <c r="B1343" s="5" t="s">
        <v>531</v>
      </c>
      <c r="C1343" s="5" t="s">
        <v>532</v>
      </c>
      <c r="D1343" s="5">
        <v>60230183</v>
      </c>
      <c r="E1343" s="6">
        <v>45707</v>
      </c>
      <c r="F1343" s="5">
        <v>82684315</v>
      </c>
      <c r="G1343" s="6">
        <v>45767</v>
      </c>
      <c r="H1343" s="5">
        <v>2250005170</v>
      </c>
      <c r="I1343" s="5">
        <v>16</v>
      </c>
      <c r="J1343" s="5">
        <v>15</v>
      </c>
      <c r="K13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343" s="4">
        <f>COUNTIFS(Tabela1[Paciente],Tabela1[[#This Row],[Paciente]],Tabela1[Código_Terapia],Tabela1[[#This Row],[Código_Terapia]])</f>
        <v>1</v>
      </c>
      <c r="M1343" s="4">
        <f>Tabela1[[#This Row],[Sessões Autrizadas]]-Tabela1[[#This Row],[Solicitado]]</f>
        <v>-1</v>
      </c>
    </row>
    <row r="1344" spans="1:13" hidden="1" x14ac:dyDescent="0.3">
      <c r="A1344" s="4">
        <f>INDEX(Tabela2[Id],MATCH(Tabela1[[#This Row],[Carteirinha]],Tabela2[Cart],0))</f>
        <v>3027</v>
      </c>
      <c r="B1344" s="5" t="s">
        <v>531</v>
      </c>
      <c r="C1344" s="5" t="s">
        <v>532</v>
      </c>
      <c r="D1344" s="5">
        <v>59799272</v>
      </c>
      <c r="E1344" s="6">
        <v>45694</v>
      </c>
      <c r="F1344" s="5">
        <v>82184111</v>
      </c>
      <c r="G1344" s="6">
        <v>45754</v>
      </c>
      <c r="H1344" s="5">
        <v>2250005278</v>
      </c>
      <c r="I1344" s="5">
        <v>8</v>
      </c>
      <c r="J1344" s="5">
        <v>1</v>
      </c>
      <c r="K13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44" s="4">
        <f>COUNTIFS(Tabela1[Paciente],Tabela1[[#This Row],[Paciente]],Tabela1[Código_Terapia],Tabela1[[#This Row],[Código_Terapia]])</f>
        <v>2</v>
      </c>
      <c r="M1344" s="4">
        <f>Tabela1[[#This Row],[Sessões Autrizadas]]-Tabela1[[#This Row],[Solicitado]]</f>
        <v>-7</v>
      </c>
    </row>
    <row r="1345" spans="1:13" hidden="1" x14ac:dyDescent="0.3">
      <c r="A1345" s="4">
        <f>INDEX(Tabela2[Id],MATCH(Tabela1[[#This Row],[Carteirinha]],Tabela2[Cart],0))</f>
        <v>3027</v>
      </c>
      <c r="B1345" s="5" t="s">
        <v>531</v>
      </c>
      <c r="C1345" s="5" t="s">
        <v>532</v>
      </c>
      <c r="D1345" s="5">
        <v>59799271</v>
      </c>
      <c r="E1345" s="6">
        <v>45693</v>
      </c>
      <c r="F1345" s="5">
        <v>82184087</v>
      </c>
      <c r="G1345" s="6">
        <v>45753</v>
      </c>
      <c r="H1345" s="5">
        <v>50000012</v>
      </c>
      <c r="I1345" s="5">
        <v>8</v>
      </c>
      <c r="J1345" s="5">
        <v>4</v>
      </c>
      <c r="K13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45" s="4">
        <f>COUNTIFS(Tabela1[Paciente],Tabela1[[#This Row],[Paciente]],Tabela1[Código_Terapia],Tabela1[[#This Row],[Código_Terapia]])</f>
        <v>2</v>
      </c>
      <c r="M1345" s="4">
        <f>Tabela1[[#This Row],[Sessões Autrizadas]]-Tabela1[[#This Row],[Solicitado]]</f>
        <v>-4</v>
      </c>
    </row>
    <row r="1346" spans="1:13" hidden="1" x14ac:dyDescent="0.3">
      <c r="A1346" s="4">
        <f>INDEX(Tabela2[Id],MATCH(Tabela1[[#This Row],[Carteirinha]],Tabela2[Cart],0))</f>
        <v>4138</v>
      </c>
      <c r="B1346" s="5" t="s">
        <v>1250</v>
      </c>
      <c r="C1346" s="5" t="s">
        <v>1251</v>
      </c>
      <c r="D1346" s="5">
        <v>59461862</v>
      </c>
      <c r="E1346" s="6">
        <v>45681</v>
      </c>
      <c r="F1346" s="5">
        <v>946867083</v>
      </c>
      <c r="G1346" s="6">
        <v>46761</v>
      </c>
      <c r="H1346" s="5">
        <v>2250005189</v>
      </c>
      <c r="I1346" s="5">
        <v>48</v>
      </c>
      <c r="J1346" s="5">
        <v>24</v>
      </c>
      <c r="K13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46" s="4">
        <f>COUNTIFS(Tabela1[Paciente],Tabela1[[#This Row],[Paciente]],Tabela1[Código_Terapia],Tabela1[[#This Row],[Código_Terapia]])</f>
        <v>2</v>
      </c>
      <c r="M1346" s="4">
        <f>Tabela1[[#This Row],[Sessões Autrizadas]]-Tabela1[[#This Row],[Solicitado]]</f>
        <v>-24</v>
      </c>
    </row>
    <row r="1347" spans="1:13" hidden="1" x14ac:dyDescent="0.3">
      <c r="A1347" s="4">
        <f>INDEX(Tabela2[Id],MATCH(Tabela1[[#This Row],[Carteirinha]],Tabela2[Cart],0))</f>
        <v>4138</v>
      </c>
      <c r="B1347" s="5" t="s">
        <v>1250</v>
      </c>
      <c r="C1347" s="5" t="s">
        <v>1251</v>
      </c>
      <c r="D1347" s="5">
        <v>59461861</v>
      </c>
      <c r="E1347" s="6">
        <v>45680</v>
      </c>
      <c r="F1347" s="5">
        <v>946867082</v>
      </c>
      <c r="G1347" s="6">
        <v>46400</v>
      </c>
      <c r="H1347" s="5">
        <v>50000012</v>
      </c>
      <c r="I1347" s="5">
        <v>48</v>
      </c>
      <c r="J1347" s="5">
        <v>36</v>
      </c>
      <c r="K13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47" s="4">
        <f>COUNTIFS(Tabela1[Paciente],Tabela1[[#This Row],[Paciente]],Tabela1[Código_Terapia],Tabela1[[#This Row],[Código_Terapia]])</f>
        <v>2</v>
      </c>
      <c r="M1347" s="4">
        <f>Tabela1[[#This Row],[Sessões Autrizadas]]-Tabela1[[#This Row],[Solicitado]]</f>
        <v>-12</v>
      </c>
    </row>
    <row r="1348" spans="1:13" hidden="1" x14ac:dyDescent="0.3">
      <c r="A1348" s="4">
        <f>INDEX(Tabela2[Id],MATCH(Tabela1[[#This Row],[Carteirinha]],Tabela2[Cart],0))</f>
        <v>4138</v>
      </c>
      <c r="B1348" s="5" t="s">
        <v>1250</v>
      </c>
      <c r="C1348" s="5" t="s">
        <v>1251</v>
      </c>
      <c r="D1348" s="5">
        <v>59461860</v>
      </c>
      <c r="E1348" s="6">
        <v>45681</v>
      </c>
      <c r="F1348" s="5">
        <v>946867081</v>
      </c>
      <c r="G1348" s="6">
        <v>45981</v>
      </c>
      <c r="H1348" s="5">
        <v>50001213</v>
      </c>
      <c r="I1348" s="5">
        <v>48</v>
      </c>
      <c r="J1348" s="5">
        <v>44</v>
      </c>
      <c r="K13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48" s="4">
        <f>COUNTIFS(Tabela1[Paciente],Tabela1[[#This Row],[Paciente]],Tabela1[Código_Terapia],Tabela1[[#This Row],[Código_Terapia]])</f>
        <v>2</v>
      </c>
      <c r="M1348" s="4">
        <f>Tabela1[[#This Row],[Sessões Autrizadas]]-Tabela1[[#This Row],[Solicitado]]</f>
        <v>-4</v>
      </c>
    </row>
    <row r="1349" spans="1:13" hidden="1" x14ac:dyDescent="0.3">
      <c r="A1349" s="4">
        <f>INDEX(Tabela2[Id],MATCH(Tabela1[[#This Row],[Carteirinha]],Tabela2[Cart],0))</f>
        <v>4138</v>
      </c>
      <c r="B1349" s="5" t="s">
        <v>1250</v>
      </c>
      <c r="C1349" s="5" t="s">
        <v>1251</v>
      </c>
      <c r="D1349" s="5">
        <v>59461859</v>
      </c>
      <c r="E1349" s="6">
        <v>45681</v>
      </c>
      <c r="F1349" s="5">
        <v>946867080</v>
      </c>
      <c r="G1349" s="6">
        <v>46641</v>
      </c>
      <c r="H1349" s="5">
        <v>2250005170</v>
      </c>
      <c r="I1349" s="5">
        <v>48</v>
      </c>
      <c r="J1349" s="5">
        <v>26</v>
      </c>
      <c r="K13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49" s="4">
        <f>COUNTIFS(Tabela1[Paciente],Tabela1[[#This Row],[Paciente]],Tabela1[Código_Terapia],Tabela1[[#This Row],[Código_Terapia]])</f>
        <v>2</v>
      </c>
      <c r="M1349" s="4">
        <f>Tabela1[[#This Row],[Sessões Autrizadas]]-Tabela1[[#This Row],[Solicitado]]</f>
        <v>-22</v>
      </c>
    </row>
    <row r="1350" spans="1:13" hidden="1" x14ac:dyDescent="0.3">
      <c r="A1350" s="4">
        <f>INDEX(Tabela2[Id],MATCH(Tabela1[[#This Row],[Carteirinha]],Tabela2[Cart],0))</f>
        <v>4138</v>
      </c>
      <c r="B1350" s="5" t="s">
        <v>1250</v>
      </c>
      <c r="C1350" s="5" t="s">
        <v>1251</v>
      </c>
      <c r="D1350" s="5">
        <v>59461858</v>
      </c>
      <c r="E1350" s="6">
        <v>45680</v>
      </c>
      <c r="F1350" s="5">
        <v>946867079</v>
      </c>
      <c r="G1350" s="6">
        <v>46520</v>
      </c>
      <c r="H1350" s="5">
        <v>2250005111</v>
      </c>
      <c r="I1350" s="5">
        <v>48</v>
      </c>
      <c r="J1350" s="5">
        <v>26</v>
      </c>
      <c r="K13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50" s="4">
        <f>COUNTIFS(Tabela1[Paciente],Tabela1[[#This Row],[Paciente]],Tabela1[Código_Terapia],Tabela1[[#This Row],[Código_Terapia]])</f>
        <v>2</v>
      </c>
      <c r="M1350" s="4">
        <f>Tabela1[[#This Row],[Sessões Autrizadas]]-Tabela1[[#This Row],[Solicitado]]</f>
        <v>-22</v>
      </c>
    </row>
    <row r="1351" spans="1:13" hidden="1" x14ac:dyDescent="0.3">
      <c r="A1351" s="4">
        <f>INDEX(Tabela2[Id],MATCH(Tabela1[[#This Row],[Carteirinha]],Tabela2[Cart],0))</f>
        <v>4138</v>
      </c>
      <c r="B1351" s="5" t="s">
        <v>1250</v>
      </c>
      <c r="C1351" s="5" t="s">
        <v>1251</v>
      </c>
      <c r="D1351" s="5">
        <v>59293766</v>
      </c>
      <c r="E1351" s="6">
        <v>45674</v>
      </c>
      <c r="F1351" s="5">
        <v>946711704</v>
      </c>
      <c r="G1351" s="6">
        <v>45794</v>
      </c>
      <c r="H1351" s="5">
        <v>2250005170</v>
      </c>
      <c r="I1351" s="5">
        <v>48</v>
      </c>
      <c r="J1351" s="5">
        <v>46</v>
      </c>
      <c r="K13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51" s="4">
        <f>COUNTIFS(Tabela1[Paciente],Tabela1[[#This Row],[Paciente]],Tabela1[Código_Terapia],Tabela1[[#This Row],[Código_Terapia]])</f>
        <v>2</v>
      </c>
      <c r="M1351" s="4">
        <f>Tabela1[[#This Row],[Sessões Autrizadas]]-Tabela1[[#This Row],[Solicitado]]</f>
        <v>-2</v>
      </c>
    </row>
    <row r="1352" spans="1:13" hidden="1" x14ac:dyDescent="0.3">
      <c r="A1352" s="4">
        <f>INDEX(Tabela2[Id],MATCH(Tabela1[[#This Row],[Carteirinha]],Tabela2[Cart],0))</f>
        <v>4138</v>
      </c>
      <c r="B1352" s="5" t="s">
        <v>1250</v>
      </c>
      <c r="C1352" s="5" t="s">
        <v>1251</v>
      </c>
      <c r="D1352" s="5">
        <v>58432889</v>
      </c>
      <c r="E1352" s="6">
        <v>45635</v>
      </c>
      <c r="F1352" s="5">
        <v>945919352</v>
      </c>
      <c r="G1352" s="6">
        <v>46055</v>
      </c>
      <c r="H1352" s="5">
        <v>2250005189</v>
      </c>
      <c r="I1352" s="5">
        <v>48</v>
      </c>
      <c r="J1352" s="5">
        <v>36</v>
      </c>
      <c r="K13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52" s="4">
        <f>COUNTIFS(Tabela1[Paciente],Tabela1[[#This Row],[Paciente]],Tabela1[Código_Terapia],Tabela1[[#This Row],[Código_Terapia]])</f>
        <v>2</v>
      </c>
      <c r="M1352" s="4">
        <f>Tabela1[[#This Row],[Sessões Autrizadas]]-Tabela1[[#This Row],[Solicitado]]</f>
        <v>-12</v>
      </c>
    </row>
    <row r="1353" spans="1:13" hidden="1" x14ac:dyDescent="0.3">
      <c r="A1353" s="4">
        <f>INDEX(Tabela2[Id],MATCH(Tabela1[[#This Row],[Carteirinha]],Tabela2[Cart],0))</f>
        <v>4138</v>
      </c>
      <c r="B1353" s="5" t="s">
        <v>1250</v>
      </c>
      <c r="C1353" s="5" t="s">
        <v>1251</v>
      </c>
      <c r="D1353" s="5">
        <v>58432888</v>
      </c>
      <c r="E1353" s="6">
        <v>45635</v>
      </c>
      <c r="F1353" s="5">
        <v>945919351</v>
      </c>
      <c r="G1353" s="6">
        <v>45755</v>
      </c>
      <c r="H1353" s="5">
        <v>50000012</v>
      </c>
      <c r="I1353" s="5">
        <v>48</v>
      </c>
      <c r="J1353" s="5">
        <v>47</v>
      </c>
      <c r="K13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53" s="4">
        <f>COUNTIFS(Tabela1[Paciente],Tabela1[[#This Row],[Paciente]],Tabela1[Código_Terapia],Tabela1[[#This Row],[Código_Terapia]])</f>
        <v>2</v>
      </c>
      <c r="M1353" s="4">
        <f>Tabela1[[#This Row],[Sessões Autrizadas]]-Tabela1[[#This Row],[Solicitado]]</f>
        <v>-1</v>
      </c>
    </row>
    <row r="1354" spans="1:13" hidden="1" x14ac:dyDescent="0.3">
      <c r="A1354" s="4">
        <f>INDEX(Tabela2[Id],MATCH(Tabela1[[#This Row],[Carteirinha]],Tabela2[Cart],0))</f>
        <v>4138</v>
      </c>
      <c r="B1354" s="5" t="s">
        <v>1250</v>
      </c>
      <c r="C1354" s="5" t="s">
        <v>1251</v>
      </c>
      <c r="D1354" s="5">
        <v>58432887</v>
      </c>
      <c r="E1354" s="6">
        <v>45635</v>
      </c>
      <c r="F1354" s="5">
        <v>945919350</v>
      </c>
      <c r="G1354" s="6">
        <v>45875</v>
      </c>
      <c r="H1354" s="5">
        <v>50001213</v>
      </c>
      <c r="I1354" s="5">
        <v>48</v>
      </c>
      <c r="J1354" s="5">
        <v>45</v>
      </c>
      <c r="K13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54" s="4">
        <f>COUNTIFS(Tabela1[Paciente],Tabela1[[#This Row],[Paciente]],Tabela1[Código_Terapia],Tabela1[[#This Row],[Código_Terapia]])</f>
        <v>2</v>
      </c>
      <c r="M1354" s="4">
        <f>Tabela1[[#This Row],[Sessões Autrizadas]]-Tabela1[[#This Row],[Solicitado]]</f>
        <v>-3</v>
      </c>
    </row>
    <row r="1355" spans="1:13" hidden="1" x14ac:dyDescent="0.3">
      <c r="A1355" s="4">
        <f>INDEX(Tabela2[Id],MATCH(Tabela1[[#This Row],[Carteirinha]],Tabela2[Cart],0))</f>
        <v>4138</v>
      </c>
      <c r="B1355" s="5" t="s">
        <v>1250</v>
      </c>
      <c r="C1355" s="5" t="s">
        <v>1251</v>
      </c>
      <c r="D1355" s="5">
        <v>58432886</v>
      </c>
      <c r="E1355" s="6">
        <v>45635</v>
      </c>
      <c r="F1355" s="5">
        <v>945919349</v>
      </c>
      <c r="G1355" s="6">
        <v>45935</v>
      </c>
      <c r="H1355" s="5">
        <v>2250005111</v>
      </c>
      <c r="I1355" s="5">
        <v>48</v>
      </c>
      <c r="J1355" s="5">
        <v>41</v>
      </c>
      <c r="K13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55" s="4">
        <f>COUNTIFS(Tabela1[Paciente],Tabela1[[#This Row],[Paciente]],Tabela1[Código_Terapia],Tabela1[[#This Row],[Código_Terapia]])</f>
        <v>2</v>
      </c>
      <c r="M1355" s="4">
        <f>Tabela1[[#This Row],[Sessões Autrizadas]]-Tabela1[[#This Row],[Solicitado]]</f>
        <v>-7</v>
      </c>
    </row>
    <row r="1356" spans="1:13" hidden="1" x14ac:dyDescent="0.3">
      <c r="A1356" s="4">
        <f>INDEX(Tabela2[Id],MATCH(Tabela1[[#This Row],[Carteirinha]],Tabela2[Cart],0))</f>
        <v>2959</v>
      </c>
      <c r="B1356" s="5" t="s">
        <v>318</v>
      </c>
      <c r="C1356" s="5" t="s">
        <v>319</v>
      </c>
      <c r="D1356" s="5">
        <v>58989924</v>
      </c>
      <c r="E1356" s="6">
        <v>45664</v>
      </c>
      <c r="F1356" s="5">
        <v>946429490</v>
      </c>
      <c r="G1356" s="6">
        <v>46324</v>
      </c>
      <c r="H1356" s="5">
        <v>2250005189</v>
      </c>
      <c r="I1356" s="5">
        <v>32</v>
      </c>
      <c r="J1356" s="5">
        <v>22</v>
      </c>
      <c r="K13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56" s="4">
        <f>COUNTIFS(Tabela1[Paciente],Tabela1[[#This Row],[Paciente]],Tabela1[Código_Terapia],Tabela1[[#This Row],[Código_Terapia]])</f>
        <v>3</v>
      </c>
      <c r="M1356" s="4">
        <f>Tabela1[[#This Row],[Sessões Autrizadas]]-Tabela1[[#This Row],[Solicitado]]</f>
        <v>-10</v>
      </c>
    </row>
    <row r="1357" spans="1:13" hidden="1" x14ac:dyDescent="0.3">
      <c r="A1357" s="4">
        <f>INDEX(Tabela2[Id],MATCH(Tabela1[[#This Row],[Carteirinha]],Tabela2[Cart],0))</f>
        <v>2959</v>
      </c>
      <c r="B1357" s="5" t="s">
        <v>318</v>
      </c>
      <c r="C1357" s="5" t="s">
        <v>319</v>
      </c>
      <c r="D1357" s="5">
        <v>58989923</v>
      </c>
      <c r="E1357" s="6">
        <v>45664</v>
      </c>
      <c r="F1357" s="5">
        <v>946429489</v>
      </c>
      <c r="G1357" s="6">
        <v>48244</v>
      </c>
      <c r="H1357" s="5">
        <v>2250005103</v>
      </c>
      <c r="I1357" s="5">
        <v>160</v>
      </c>
      <c r="J1357" s="5">
        <v>79</v>
      </c>
      <c r="K13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357" s="4">
        <f>COUNTIFS(Tabela1[Paciente],Tabela1[[#This Row],[Paciente]],Tabela1[Código_Terapia],Tabela1[[#This Row],[Código_Terapia]])</f>
        <v>2</v>
      </c>
      <c r="M1357" s="4">
        <f>Tabela1[[#This Row],[Sessões Autrizadas]]-Tabela1[[#This Row],[Solicitado]]</f>
        <v>-81</v>
      </c>
    </row>
    <row r="1358" spans="1:13" hidden="1" x14ac:dyDescent="0.3">
      <c r="A1358" s="4">
        <f>INDEX(Tabela2[Id],MATCH(Tabela1[[#This Row],[Carteirinha]],Tabela2[Cart],0))</f>
        <v>2959</v>
      </c>
      <c r="B1358" s="5" t="s">
        <v>318</v>
      </c>
      <c r="C1358" s="5" t="s">
        <v>319</v>
      </c>
      <c r="D1358" s="5">
        <v>58989922</v>
      </c>
      <c r="E1358" s="6">
        <v>45664</v>
      </c>
      <c r="F1358" s="5">
        <v>946429488</v>
      </c>
      <c r="G1358" s="6">
        <v>46384</v>
      </c>
      <c r="H1358" s="5">
        <v>2250005170</v>
      </c>
      <c r="I1358" s="5">
        <v>32</v>
      </c>
      <c r="J1358" s="5">
        <v>21</v>
      </c>
      <c r="K13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58" s="4">
        <f>COUNTIFS(Tabela1[Paciente],Tabela1[[#This Row],[Paciente]],Tabela1[Código_Terapia],Tabela1[[#This Row],[Código_Terapia]])</f>
        <v>2</v>
      </c>
      <c r="M1358" s="4">
        <f>Tabela1[[#This Row],[Sessões Autrizadas]]-Tabela1[[#This Row],[Solicitado]]</f>
        <v>-11</v>
      </c>
    </row>
    <row r="1359" spans="1:13" hidden="1" x14ac:dyDescent="0.3">
      <c r="A1359" s="4">
        <f>INDEX(Tabela2[Id],MATCH(Tabela1[[#This Row],[Carteirinha]],Tabela2[Cart],0))</f>
        <v>2959</v>
      </c>
      <c r="B1359" s="5" t="s">
        <v>318</v>
      </c>
      <c r="C1359" s="5" t="s">
        <v>319</v>
      </c>
      <c r="D1359" s="5">
        <v>58989921</v>
      </c>
      <c r="E1359" s="6">
        <v>45664</v>
      </c>
      <c r="F1359" s="5">
        <v>946429487</v>
      </c>
      <c r="G1359" s="6">
        <v>46384</v>
      </c>
      <c r="H1359" s="5">
        <v>2250005111</v>
      </c>
      <c r="I1359" s="5">
        <v>16</v>
      </c>
      <c r="J1359" s="5">
        <v>5</v>
      </c>
      <c r="K13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59" s="4">
        <f>COUNTIFS(Tabela1[Paciente],Tabela1[[#This Row],[Paciente]],Tabela1[Código_Terapia],Tabela1[[#This Row],[Código_Terapia]])</f>
        <v>2</v>
      </c>
      <c r="M1359" s="4">
        <f>Tabela1[[#This Row],[Sessões Autrizadas]]-Tabela1[[#This Row],[Solicitado]]</f>
        <v>-11</v>
      </c>
    </row>
    <row r="1360" spans="1:13" hidden="1" x14ac:dyDescent="0.3">
      <c r="A1360" s="4">
        <f>INDEX(Tabela2[Id],MATCH(Tabela1[[#This Row],[Carteirinha]],Tabela2[Cart],0))</f>
        <v>2959</v>
      </c>
      <c r="B1360" s="5" t="s">
        <v>318</v>
      </c>
      <c r="C1360" s="5" t="s">
        <v>319</v>
      </c>
      <c r="D1360" s="5">
        <v>57989045</v>
      </c>
      <c r="E1360" s="6">
        <v>45617</v>
      </c>
      <c r="F1360" s="5">
        <v>945508618</v>
      </c>
      <c r="G1360" s="6">
        <v>45917</v>
      </c>
      <c r="H1360" s="5">
        <v>2250005189</v>
      </c>
      <c r="I1360" s="5">
        <v>32</v>
      </c>
      <c r="J1360" s="5">
        <v>29</v>
      </c>
      <c r="K13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60" s="4">
        <f>COUNTIFS(Tabela1[Paciente],Tabela1[[#This Row],[Paciente]],Tabela1[Código_Terapia],Tabela1[[#This Row],[Código_Terapia]])</f>
        <v>3</v>
      </c>
      <c r="M1360" s="4">
        <f>Tabela1[[#This Row],[Sessões Autrizadas]]-Tabela1[[#This Row],[Solicitado]]</f>
        <v>-3</v>
      </c>
    </row>
    <row r="1361" spans="1:13" hidden="1" x14ac:dyDescent="0.3">
      <c r="A1361" s="4">
        <f>INDEX(Tabela2[Id],MATCH(Tabela1[[#This Row],[Carteirinha]],Tabela2[Cart],0))</f>
        <v>2959</v>
      </c>
      <c r="B1361" s="5" t="s">
        <v>318</v>
      </c>
      <c r="C1361" s="5" t="s">
        <v>319</v>
      </c>
      <c r="D1361" s="5">
        <v>57989044</v>
      </c>
      <c r="E1361" s="6">
        <v>45617</v>
      </c>
      <c r="F1361" s="5">
        <v>945508617</v>
      </c>
      <c r="G1361" s="6">
        <v>46217</v>
      </c>
      <c r="H1361" s="5">
        <v>2250005103</v>
      </c>
      <c r="I1361" s="5">
        <v>32</v>
      </c>
      <c r="J1361" s="5">
        <v>23</v>
      </c>
      <c r="K13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61" s="4">
        <f>COUNTIFS(Tabela1[Paciente],Tabela1[[#This Row],[Paciente]],Tabela1[Código_Terapia],Tabela1[[#This Row],[Código_Terapia]])</f>
        <v>2</v>
      </c>
      <c r="M1361" s="4">
        <f>Tabela1[[#This Row],[Sessões Autrizadas]]-Tabela1[[#This Row],[Solicitado]]</f>
        <v>-9</v>
      </c>
    </row>
    <row r="1362" spans="1:13" hidden="1" x14ac:dyDescent="0.3">
      <c r="A1362" s="4">
        <f>INDEX(Tabela2[Id],MATCH(Tabela1[[#This Row],[Carteirinha]],Tabela2[Cart],0))</f>
        <v>2959</v>
      </c>
      <c r="B1362" s="5" t="s">
        <v>318</v>
      </c>
      <c r="C1362" s="5" t="s">
        <v>319</v>
      </c>
      <c r="D1362" s="5">
        <v>57989043</v>
      </c>
      <c r="E1362" s="6">
        <v>45617</v>
      </c>
      <c r="F1362" s="5">
        <v>945508616</v>
      </c>
      <c r="G1362" s="6">
        <v>46097</v>
      </c>
      <c r="H1362" s="5">
        <v>2250005170</v>
      </c>
      <c r="I1362" s="5">
        <v>16</v>
      </c>
      <c r="J1362" s="5">
        <v>9</v>
      </c>
      <c r="K13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62" s="4">
        <f>COUNTIFS(Tabela1[Paciente],Tabela1[[#This Row],[Paciente]],Tabela1[Código_Terapia],Tabela1[[#This Row],[Código_Terapia]])</f>
        <v>2</v>
      </c>
      <c r="M1362" s="4">
        <f>Tabela1[[#This Row],[Sessões Autrizadas]]-Tabela1[[#This Row],[Solicitado]]</f>
        <v>-7</v>
      </c>
    </row>
    <row r="1363" spans="1:13" hidden="1" x14ac:dyDescent="0.3">
      <c r="A1363" s="4">
        <f>INDEX(Tabela2[Id],MATCH(Tabela1[[#This Row],[Carteirinha]],Tabela2[Cart],0))</f>
        <v>2959</v>
      </c>
      <c r="B1363" s="5" t="s">
        <v>318</v>
      </c>
      <c r="C1363" s="5" t="s">
        <v>319</v>
      </c>
      <c r="D1363" s="5">
        <v>57989041</v>
      </c>
      <c r="E1363" s="6">
        <v>45617</v>
      </c>
      <c r="F1363" s="5">
        <v>945508615</v>
      </c>
      <c r="G1363" s="6">
        <v>45977</v>
      </c>
      <c r="H1363" s="5">
        <v>2250005111</v>
      </c>
      <c r="I1363" s="5">
        <v>16</v>
      </c>
      <c r="J1363" s="5">
        <v>11</v>
      </c>
      <c r="K13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63" s="4">
        <f>COUNTIFS(Tabela1[Paciente],Tabela1[[#This Row],[Paciente]],Tabela1[Código_Terapia],Tabela1[[#This Row],[Código_Terapia]])</f>
        <v>2</v>
      </c>
      <c r="M1363" s="4">
        <f>Tabela1[[#This Row],[Sessões Autrizadas]]-Tabela1[[#This Row],[Solicitado]]</f>
        <v>-5</v>
      </c>
    </row>
    <row r="1364" spans="1:13" hidden="1" x14ac:dyDescent="0.3">
      <c r="A1364" s="4">
        <f>INDEX(Tabela2[Id],MATCH(Tabela1[[#This Row],[Carteirinha]],Tabela2[Cart],0))</f>
        <v>2959</v>
      </c>
      <c r="B1364" s="5" t="s">
        <v>318</v>
      </c>
      <c r="C1364" s="5" t="s">
        <v>319</v>
      </c>
      <c r="D1364" s="5">
        <v>55584403</v>
      </c>
      <c r="E1364" s="6">
        <v>45525</v>
      </c>
      <c r="F1364" s="5">
        <v>943291265</v>
      </c>
      <c r="G1364" s="6">
        <v>46425</v>
      </c>
      <c r="H1364" s="5">
        <v>2250005189</v>
      </c>
      <c r="I1364" s="5">
        <v>20</v>
      </c>
      <c r="J1364" s="5">
        <v>5</v>
      </c>
      <c r="K13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364" s="4">
        <f>COUNTIFS(Tabela1[Paciente],Tabela1[[#This Row],[Paciente]],Tabela1[Código_Terapia],Tabela1[[#This Row],[Código_Terapia]])</f>
        <v>3</v>
      </c>
      <c r="M1364" s="4">
        <f>Tabela1[[#This Row],[Sessões Autrizadas]]-Tabela1[[#This Row],[Solicitado]]</f>
        <v>-15</v>
      </c>
    </row>
    <row r="1365" spans="1:13" hidden="1" x14ac:dyDescent="0.3">
      <c r="A1365" s="4">
        <f>INDEX(Tabela2[Id],MATCH(Tabela1[[#This Row],[Carteirinha]],Tabela2[Cart],0))</f>
        <v>1577</v>
      </c>
      <c r="B1365" s="5" t="s">
        <v>1019</v>
      </c>
      <c r="C1365" s="5" t="s">
        <v>1020</v>
      </c>
      <c r="D1365" s="5">
        <v>60170575</v>
      </c>
      <c r="E1365" s="6">
        <v>45706</v>
      </c>
      <c r="F1365" s="5">
        <v>947524053</v>
      </c>
      <c r="G1365" s="6">
        <v>46126</v>
      </c>
      <c r="H1365" s="5">
        <v>2250005189</v>
      </c>
      <c r="I1365" s="5">
        <v>80</v>
      </c>
      <c r="J1365" s="5">
        <v>74</v>
      </c>
      <c r="K13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65" s="4">
        <f>COUNTIFS(Tabela1[Paciente],Tabela1[[#This Row],[Paciente]],Tabela1[Código_Terapia],Tabela1[[#This Row],[Código_Terapia]])</f>
        <v>3</v>
      </c>
      <c r="M1365" s="4">
        <f>Tabela1[[#This Row],[Sessões Autrizadas]]-Tabela1[[#This Row],[Solicitado]]</f>
        <v>-6</v>
      </c>
    </row>
    <row r="1366" spans="1:13" hidden="1" x14ac:dyDescent="0.3">
      <c r="A1366" s="4">
        <f>INDEX(Tabela2[Id],MATCH(Tabela1[[#This Row],[Carteirinha]],Tabela2[Cart],0))</f>
        <v>1577</v>
      </c>
      <c r="B1366" s="5" t="s">
        <v>1019</v>
      </c>
      <c r="C1366" s="5" t="s">
        <v>1020</v>
      </c>
      <c r="D1366" s="5">
        <v>60170574</v>
      </c>
      <c r="E1366" s="6">
        <v>45706</v>
      </c>
      <c r="F1366" s="5">
        <v>947524052</v>
      </c>
      <c r="G1366" s="6">
        <v>46426</v>
      </c>
      <c r="H1366" s="5">
        <v>2250005103</v>
      </c>
      <c r="I1366" s="5">
        <v>80</v>
      </c>
      <c r="J1366" s="5">
        <v>60</v>
      </c>
      <c r="K13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66" s="4">
        <f>COUNTIFS(Tabela1[Paciente],Tabela1[[#This Row],[Paciente]],Tabela1[Código_Terapia],Tabela1[[#This Row],[Código_Terapia]])</f>
        <v>2</v>
      </c>
      <c r="M1366" s="4">
        <f>Tabela1[[#This Row],[Sessões Autrizadas]]-Tabela1[[#This Row],[Solicitado]]</f>
        <v>-20</v>
      </c>
    </row>
    <row r="1367" spans="1:13" hidden="1" x14ac:dyDescent="0.3">
      <c r="A1367" s="4">
        <f>INDEX(Tabela2[Id],MATCH(Tabela1[[#This Row],[Carteirinha]],Tabela2[Cart],0))</f>
        <v>1577</v>
      </c>
      <c r="B1367" s="5" t="s">
        <v>1019</v>
      </c>
      <c r="C1367" s="5" t="s">
        <v>1020</v>
      </c>
      <c r="D1367" s="5">
        <v>60170573</v>
      </c>
      <c r="E1367" s="6">
        <v>45706</v>
      </c>
      <c r="F1367" s="5">
        <v>947524051</v>
      </c>
      <c r="G1367" s="6">
        <v>45826</v>
      </c>
      <c r="H1367" s="5">
        <v>2250005278</v>
      </c>
      <c r="I1367" s="5">
        <v>80</v>
      </c>
      <c r="J1367" s="5">
        <v>79</v>
      </c>
      <c r="K13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67" s="4">
        <f>COUNTIFS(Tabela1[Paciente],Tabela1[[#This Row],[Paciente]],Tabela1[Código_Terapia],Tabela1[[#This Row],[Código_Terapia]])</f>
        <v>3</v>
      </c>
      <c r="M1367" s="4">
        <f>Tabela1[[#This Row],[Sessões Autrizadas]]-Tabela1[[#This Row],[Solicitado]]</f>
        <v>-1</v>
      </c>
    </row>
    <row r="1368" spans="1:13" hidden="1" x14ac:dyDescent="0.3">
      <c r="A1368" s="4">
        <f>INDEX(Tabela2[Id],MATCH(Tabela1[[#This Row],[Carteirinha]],Tabela2[Cart],0))</f>
        <v>1577</v>
      </c>
      <c r="B1368" s="5" t="s">
        <v>1019</v>
      </c>
      <c r="C1368" s="5" t="s">
        <v>1020</v>
      </c>
      <c r="D1368" s="5">
        <v>60170572</v>
      </c>
      <c r="E1368" s="6">
        <v>45706</v>
      </c>
      <c r="F1368" s="5">
        <v>947524050</v>
      </c>
      <c r="G1368" s="6">
        <v>46066</v>
      </c>
      <c r="H1368" s="5">
        <v>50001213</v>
      </c>
      <c r="I1368" s="5">
        <v>80</v>
      </c>
      <c r="J1368" s="5">
        <v>74</v>
      </c>
      <c r="K13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68" s="4">
        <f>COUNTIFS(Tabela1[Paciente],Tabela1[[#This Row],[Paciente]],Tabela1[Código_Terapia],Tabela1[[#This Row],[Código_Terapia]])</f>
        <v>3</v>
      </c>
      <c r="M1368" s="4">
        <f>Tabela1[[#This Row],[Sessões Autrizadas]]-Tabela1[[#This Row],[Solicitado]]</f>
        <v>-6</v>
      </c>
    </row>
    <row r="1369" spans="1:13" hidden="1" x14ac:dyDescent="0.3">
      <c r="A1369" s="4">
        <f>INDEX(Tabela2[Id],MATCH(Tabela1[[#This Row],[Carteirinha]],Tabela2[Cart],0))</f>
        <v>1577</v>
      </c>
      <c r="B1369" s="5" t="s">
        <v>1019</v>
      </c>
      <c r="C1369" s="5" t="s">
        <v>1020</v>
      </c>
      <c r="D1369" s="5">
        <v>60170571</v>
      </c>
      <c r="E1369" s="6">
        <v>45706</v>
      </c>
      <c r="F1369" s="5">
        <v>947524049</v>
      </c>
      <c r="G1369" s="6">
        <v>45946</v>
      </c>
      <c r="H1369" s="5">
        <v>50000012</v>
      </c>
      <c r="I1369" s="5">
        <v>80</v>
      </c>
      <c r="J1369" s="5">
        <v>77</v>
      </c>
      <c r="K13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69" s="4">
        <f>COUNTIFS(Tabela1[Paciente],Tabela1[[#This Row],[Paciente]],Tabela1[Código_Terapia],Tabela1[[#This Row],[Código_Terapia]])</f>
        <v>3</v>
      </c>
      <c r="M1369" s="4">
        <f>Tabela1[[#This Row],[Sessões Autrizadas]]-Tabela1[[#This Row],[Solicitado]]</f>
        <v>-3</v>
      </c>
    </row>
    <row r="1370" spans="1:13" hidden="1" x14ac:dyDescent="0.3">
      <c r="A1370" s="4">
        <f>INDEX(Tabela2[Id],MATCH(Tabela1[[#This Row],[Carteirinha]],Tabela2[Cart],0))</f>
        <v>1577</v>
      </c>
      <c r="B1370" s="5" t="s">
        <v>1019</v>
      </c>
      <c r="C1370" s="5" t="s">
        <v>1020</v>
      </c>
      <c r="D1370" s="5">
        <v>60170569</v>
      </c>
      <c r="E1370" s="6">
        <v>45706</v>
      </c>
      <c r="F1370" s="5">
        <v>947524048</v>
      </c>
      <c r="G1370" s="6">
        <v>45766</v>
      </c>
      <c r="H1370" s="5">
        <v>2250005170</v>
      </c>
      <c r="I1370" s="5">
        <v>80</v>
      </c>
      <c r="J1370" s="5">
        <v>80</v>
      </c>
      <c r="K13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70" s="4">
        <f>COUNTIFS(Tabela1[Paciente],Tabela1[[#This Row],[Paciente]],Tabela1[Código_Terapia],Tabela1[[#This Row],[Código_Terapia]])</f>
        <v>1</v>
      </c>
      <c r="M1370" s="4">
        <f>Tabela1[[#This Row],[Sessões Autrizadas]]-Tabela1[[#This Row],[Solicitado]]</f>
        <v>0</v>
      </c>
    </row>
    <row r="1371" spans="1:13" hidden="1" x14ac:dyDescent="0.3">
      <c r="A1371" s="4">
        <f>INDEX(Tabela2[Id],MATCH(Tabela1[[#This Row],[Carteirinha]],Tabela2[Cart],0))</f>
        <v>1577</v>
      </c>
      <c r="B1371" s="5" t="s">
        <v>1019</v>
      </c>
      <c r="C1371" s="5" t="s">
        <v>1020</v>
      </c>
      <c r="D1371" s="5">
        <v>58185845</v>
      </c>
      <c r="E1371" s="6">
        <v>45624</v>
      </c>
      <c r="F1371" s="5">
        <v>945690569</v>
      </c>
      <c r="G1371" s="6">
        <v>46104</v>
      </c>
      <c r="H1371" s="5">
        <v>2250005189</v>
      </c>
      <c r="I1371" s="5">
        <v>20</v>
      </c>
      <c r="J1371" s="5">
        <v>13</v>
      </c>
      <c r="K13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371" s="4">
        <f>COUNTIFS(Tabela1[Paciente],Tabela1[[#This Row],[Paciente]],Tabela1[Código_Terapia],Tabela1[[#This Row],[Código_Terapia]])</f>
        <v>3</v>
      </c>
      <c r="M1371" s="4">
        <f>Tabela1[[#This Row],[Sessões Autrizadas]]-Tabela1[[#This Row],[Solicitado]]</f>
        <v>-7</v>
      </c>
    </row>
    <row r="1372" spans="1:13" hidden="1" x14ac:dyDescent="0.3">
      <c r="A1372" s="4">
        <f>INDEX(Tabela2[Id],MATCH(Tabela1[[#This Row],[Carteirinha]],Tabela2[Cart],0))</f>
        <v>1577</v>
      </c>
      <c r="B1372" s="5" t="s">
        <v>1019</v>
      </c>
      <c r="C1372" s="5" t="s">
        <v>1020</v>
      </c>
      <c r="D1372" s="5">
        <v>58185843</v>
      </c>
      <c r="E1372" s="6">
        <v>45624</v>
      </c>
      <c r="F1372" s="5">
        <v>945690567</v>
      </c>
      <c r="G1372" s="6">
        <v>45864</v>
      </c>
      <c r="H1372" s="5">
        <v>2250005278</v>
      </c>
      <c r="I1372" s="5">
        <v>20</v>
      </c>
      <c r="J1372" s="5">
        <v>17</v>
      </c>
      <c r="K13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372" s="4">
        <f>COUNTIFS(Tabela1[Paciente],Tabela1[[#This Row],[Paciente]],Tabela1[Código_Terapia],Tabela1[[#This Row],[Código_Terapia]])</f>
        <v>3</v>
      </c>
      <c r="M1372" s="4">
        <f>Tabela1[[#This Row],[Sessões Autrizadas]]-Tabela1[[#This Row],[Solicitado]]</f>
        <v>-3</v>
      </c>
    </row>
    <row r="1373" spans="1:13" hidden="1" x14ac:dyDescent="0.3">
      <c r="A1373" s="4">
        <f>INDEX(Tabela2[Id],MATCH(Tabela1[[#This Row],[Carteirinha]],Tabela2[Cart],0))</f>
        <v>1577</v>
      </c>
      <c r="B1373" s="5" t="s">
        <v>1019</v>
      </c>
      <c r="C1373" s="5" t="s">
        <v>1020</v>
      </c>
      <c r="D1373" s="5">
        <v>58185842</v>
      </c>
      <c r="E1373" s="6">
        <v>45624</v>
      </c>
      <c r="F1373" s="5">
        <v>945690566</v>
      </c>
      <c r="G1373" s="6">
        <v>46284</v>
      </c>
      <c r="H1373" s="5">
        <v>50000012</v>
      </c>
      <c r="I1373" s="5">
        <v>30</v>
      </c>
      <c r="J1373" s="5">
        <v>21</v>
      </c>
      <c r="K13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373" s="4">
        <f>COUNTIFS(Tabela1[Paciente],Tabela1[[#This Row],[Paciente]],Tabela1[Código_Terapia],Tabela1[[#This Row],[Código_Terapia]])</f>
        <v>3</v>
      </c>
      <c r="M1373" s="4">
        <f>Tabela1[[#This Row],[Sessões Autrizadas]]-Tabela1[[#This Row],[Solicitado]]</f>
        <v>-9</v>
      </c>
    </row>
    <row r="1374" spans="1:13" hidden="1" x14ac:dyDescent="0.3">
      <c r="A1374" s="4">
        <f>INDEX(Tabela2[Id],MATCH(Tabela1[[#This Row],[Carteirinha]],Tabela2[Cart],0))</f>
        <v>1577</v>
      </c>
      <c r="B1374" s="5" t="s">
        <v>1019</v>
      </c>
      <c r="C1374" s="5" t="s">
        <v>1020</v>
      </c>
      <c r="D1374" s="5">
        <v>58185841</v>
      </c>
      <c r="E1374" s="6">
        <v>45624</v>
      </c>
      <c r="F1374" s="5">
        <v>945690565</v>
      </c>
      <c r="G1374" s="6">
        <v>46164</v>
      </c>
      <c r="H1374" s="5">
        <v>50001213</v>
      </c>
      <c r="I1374" s="5">
        <v>60</v>
      </c>
      <c r="J1374" s="5">
        <v>52</v>
      </c>
      <c r="K13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374" s="4">
        <f>COUNTIFS(Tabela1[Paciente],Tabela1[[#This Row],[Paciente]],Tabela1[Código_Terapia],Tabela1[[#This Row],[Código_Terapia]])</f>
        <v>3</v>
      </c>
      <c r="M1374" s="4">
        <f>Tabela1[[#This Row],[Sessões Autrizadas]]-Tabela1[[#This Row],[Solicitado]]</f>
        <v>-8</v>
      </c>
    </row>
    <row r="1375" spans="1:13" hidden="1" x14ac:dyDescent="0.3">
      <c r="A1375" s="4">
        <f>INDEX(Tabela2[Id],MATCH(Tabela1[[#This Row],[Carteirinha]],Tabela2[Cart],0))</f>
        <v>1577</v>
      </c>
      <c r="B1375" s="5" t="s">
        <v>1019</v>
      </c>
      <c r="C1375" s="5" t="s">
        <v>1020</v>
      </c>
      <c r="D1375" s="5">
        <v>57593745</v>
      </c>
      <c r="E1375" s="6">
        <v>45618</v>
      </c>
      <c r="F1375" s="5">
        <v>945144574</v>
      </c>
      <c r="G1375" s="6">
        <v>45858</v>
      </c>
      <c r="H1375" s="5">
        <v>2250005189</v>
      </c>
      <c r="I1375" s="5">
        <v>80</v>
      </c>
      <c r="J1375" s="5">
        <v>57</v>
      </c>
      <c r="K13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75" s="4">
        <f>COUNTIFS(Tabela1[Paciente],Tabela1[[#This Row],[Paciente]],Tabela1[Código_Terapia],Tabela1[[#This Row],[Código_Terapia]])</f>
        <v>3</v>
      </c>
      <c r="M1375" s="4">
        <f>Tabela1[[#This Row],[Sessões Autrizadas]]-Tabela1[[#This Row],[Solicitado]]</f>
        <v>-23</v>
      </c>
    </row>
    <row r="1376" spans="1:13" hidden="1" x14ac:dyDescent="0.3">
      <c r="A1376" s="4">
        <f>INDEX(Tabela2[Id],MATCH(Tabela1[[#This Row],[Carteirinha]],Tabela2[Cart],0))</f>
        <v>1577</v>
      </c>
      <c r="B1376" s="5" t="s">
        <v>1019</v>
      </c>
      <c r="C1376" s="5" t="s">
        <v>1020</v>
      </c>
      <c r="D1376" s="5">
        <v>57593744</v>
      </c>
      <c r="E1376" s="6">
        <v>45618</v>
      </c>
      <c r="F1376" s="5">
        <v>945144573</v>
      </c>
      <c r="G1376" s="6">
        <v>45858</v>
      </c>
      <c r="H1376" s="5">
        <v>2250005103</v>
      </c>
      <c r="I1376" s="5">
        <v>80</v>
      </c>
      <c r="J1376" s="5">
        <v>56</v>
      </c>
      <c r="K13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76" s="4">
        <f>COUNTIFS(Tabela1[Paciente],Tabela1[[#This Row],[Paciente]],Tabela1[Código_Terapia],Tabela1[[#This Row],[Código_Terapia]])</f>
        <v>2</v>
      </c>
      <c r="M1376" s="4">
        <f>Tabela1[[#This Row],[Sessões Autrizadas]]-Tabela1[[#This Row],[Solicitado]]</f>
        <v>-24</v>
      </c>
    </row>
    <row r="1377" spans="1:13" hidden="1" x14ac:dyDescent="0.3">
      <c r="A1377" s="4">
        <f>INDEX(Tabela2[Id],MATCH(Tabela1[[#This Row],[Carteirinha]],Tabela2[Cart],0))</f>
        <v>1577</v>
      </c>
      <c r="B1377" s="5" t="s">
        <v>1019</v>
      </c>
      <c r="C1377" s="5" t="s">
        <v>1020</v>
      </c>
      <c r="D1377" s="5">
        <v>57593742</v>
      </c>
      <c r="E1377" s="6">
        <v>45618</v>
      </c>
      <c r="F1377" s="5">
        <v>945144571</v>
      </c>
      <c r="G1377" s="6">
        <v>45858</v>
      </c>
      <c r="H1377" s="5">
        <v>50001213</v>
      </c>
      <c r="I1377" s="5">
        <v>80</v>
      </c>
      <c r="J1377" s="5">
        <v>17</v>
      </c>
      <c r="K13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377" s="4">
        <f>COUNTIFS(Tabela1[Paciente],Tabela1[[#This Row],[Paciente]],Tabela1[Código_Terapia],Tabela1[[#This Row],[Código_Terapia]])</f>
        <v>3</v>
      </c>
      <c r="M1377" s="4">
        <f>Tabela1[[#This Row],[Sessões Autrizadas]]-Tabela1[[#This Row],[Solicitado]]</f>
        <v>-63</v>
      </c>
    </row>
    <row r="1378" spans="1:13" hidden="1" x14ac:dyDescent="0.3">
      <c r="A1378" s="4">
        <f>INDEX(Tabela2[Id],MATCH(Tabela1[[#This Row],[Carteirinha]],Tabela2[Cart],0))</f>
        <v>2126</v>
      </c>
      <c r="B1378" s="5" t="s">
        <v>1032</v>
      </c>
      <c r="C1378" s="5" t="s">
        <v>1033</v>
      </c>
      <c r="D1378" s="5">
        <v>58104201</v>
      </c>
      <c r="E1378" s="6">
        <v>45622</v>
      </c>
      <c r="F1378" s="5">
        <v>945614803</v>
      </c>
      <c r="G1378" s="6">
        <v>45922</v>
      </c>
      <c r="H1378" s="5">
        <v>2250005189</v>
      </c>
      <c r="I1378" s="5">
        <v>32</v>
      </c>
      <c r="J1378" s="5">
        <v>29</v>
      </c>
      <c r="K13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78" s="4">
        <f>COUNTIFS(Tabela1[Paciente],Tabela1[[#This Row],[Paciente]],Tabela1[Código_Terapia],Tabela1[[#This Row],[Código_Terapia]])</f>
        <v>2</v>
      </c>
      <c r="M1378" s="4">
        <f>Tabela1[[#This Row],[Sessões Autrizadas]]-Tabela1[[#This Row],[Solicitado]]</f>
        <v>-3</v>
      </c>
    </row>
    <row r="1379" spans="1:13" hidden="1" x14ac:dyDescent="0.3">
      <c r="A1379" s="4">
        <f>INDEX(Tabela2[Id],MATCH(Tabela1[[#This Row],[Carteirinha]],Tabela2[Cart],0))</f>
        <v>2126</v>
      </c>
      <c r="B1379" s="5" t="s">
        <v>1032</v>
      </c>
      <c r="C1379" s="5" t="s">
        <v>1033</v>
      </c>
      <c r="D1379" s="5">
        <v>58104200</v>
      </c>
      <c r="E1379" s="6">
        <v>45622</v>
      </c>
      <c r="F1379" s="5">
        <v>945614802</v>
      </c>
      <c r="G1379" s="6">
        <v>46522</v>
      </c>
      <c r="H1379" s="5">
        <v>2250005103</v>
      </c>
      <c r="I1379" s="5">
        <v>64</v>
      </c>
      <c r="J1379" s="5">
        <v>22</v>
      </c>
      <c r="K13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379" s="4">
        <f>COUNTIFS(Tabela1[Paciente],Tabela1[[#This Row],[Paciente]],Tabela1[Código_Terapia],Tabela1[[#This Row],[Código_Terapia]])</f>
        <v>2</v>
      </c>
      <c r="M1379" s="4">
        <f>Tabela1[[#This Row],[Sessões Autrizadas]]-Tabela1[[#This Row],[Solicitado]]</f>
        <v>-42</v>
      </c>
    </row>
    <row r="1380" spans="1:13" hidden="1" x14ac:dyDescent="0.3">
      <c r="A1380" s="4">
        <f>INDEX(Tabela2[Id],MATCH(Tabela1[[#This Row],[Carteirinha]],Tabela2[Cart],0))</f>
        <v>2126</v>
      </c>
      <c r="B1380" s="5" t="s">
        <v>1032</v>
      </c>
      <c r="C1380" s="5" t="s">
        <v>1033</v>
      </c>
      <c r="D1380" s="5">
        <v>58104199</v>
      </c>
      <c r="E1380" s="6">
        <v>45622</v>
      </c>
      <c r="F1380" s="5">
        <v>945614801</v>
      </c>
      <c r="G1380" s="6">
        <v>46342</v>
      </c>
      <c r="H1380" s="5">
        <v>2250005278</v>
      </c>
      <c r="I1380" s="5">
        <v>32</v>
      </c>
      <c r="J1380" s="5">
        <v>21</v>
      </c>
      <c r="K13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80" s="4">
        <f>COUNTIFS(Tabela1[Paciente],Tabela1[[#This Row],[Paciente]],Tabela1[Código_Terapia],Tabela1[[#This Row],[Código_Terapia]])</f>
        <v>1</v>
      </c>
      <c r="M1380" s="4">
        <f>Tabela1[[#This Row],[Sessões Autrizadas]]-Tabela1[[#This Row],[Solicitado]]</f>
        <v>-11</v>
      </c>
    </row>
    <row r="1381" spans="1:13" hidden="1" x14ac:dyDescent="0.3">
      <c r="A1381" s="4">
        <f>INDEX(Tabela2[Id],MATCH(Tabela1[[#This Row],[Carteirinha]],Tabela2[Cart],0))</f>
        <v>2126</v>
      </c>
      <c r="B1381" s="5" t="s">
        <v>1032</v>
      </c>
      <c r="C1381" s="5" t="s">
        <v>1033</v>
      </c>
      <c r="D1381" s="5">
        <v>55760294</v>
      </c>
      <c r="E1381" s="6">
        <v>45532</v>
      </c>
      <c r="F1381" s="5">
        <v>943452912</v>
      </c>
      <c r="G1381" s="6">
        <v>46012</v>
      </c>
      <c r="H1381" s="5">
        <v>2250005189</v>
      </c>
      <c r="I1381" s="5">
        <v>20</v>
      </c>
      <c r="J1381" s="5">
        <v>11</v>
      </c>
      <c r="K13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381" s="4">
        <f>COUNTIFS(Tabela1[Paciente],Tabela1[[#This Row],[Paciente]],Tabela1[Código_Terapia],Tabela1[[#This Row],[Código_Terapia]])</f>
        <v>2</v>
      </c>
      <c r="M1381" s="4">
        <f>Tabela1[[#This Row],[Sessões Autrizadas]]-Tabela1[[#This Row],[Solicitado]]</f>
        <v>-9</v>
      </c>
    </row>
    <row r="1382" spans="1:13" hidden="1" x14ac:dyDescent="0.3">
      <c r="A1382" s="4">
        <f>INDEX(Tabela2[Id],MATCH(Tabela1[[#This Row],[Carteirinha]],Tabela2[Cart],0))</f>
        <v>2126</v>
      </c>
      <c r="B1382" s="5" t="s">
        <v>1032</v>
      </c>
      <c r="C1382" s="5" t="s">
        <v>1033</v>
      </c>
      <c r="D1382" s="5">
        <v>55760293</v>
      </c>
      <c r="E1382" s="6">
        <v>45532</v>
      </c>
      <c r="F1382" s="5">
        <v>943452911</v>
      </c>
      <c r="G1382" s="6">
        <v>46372</v>
      </c>
      <c r="H1382" s="5">
        <v>2250005103</v>
      </c>
      <c r="I1382" s="5">
        <v>40</v>
      </c>
      <c r="J1382" s="5">
        <v>7</v>
      </c>
      <c r="K13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382" s="4">
        <f>COUNTIFS(Tabela1[Paciente],Tabela1[[#This Row],[Paciente]],Tabela1[Código_Terapia],Tabela1[[#This Row],[Código_Terapia]])</f>
        <v>2</v>
      </c>
      <c r="M1382" s="4">
        <f>Tabela1[[#This Row],[Sessões Autrizadas]]-Tabela1[[#This Row],[Solicitado]]</f>
        <v>-33</v>
      </c>
    </row>
    <row r="1383" spans="1:13" hidden="1" x14ac:dyDescent="0.3">
      <c r="A1383" s="4">
        <f>INDEX(Tabela2[Id],MATCH(Tabela1[[#This Row],[Carteirinha]],Tabela2[Cart],0))</f>
        <v>426</v>
      </c>
      <c r="B1383" s="5" t="s">
        <v>889</v>
      </c>
      <c r="C1383" s="5" t="s">
        <v>890</v>
      </c>
      <c r="D1383" s="5">
        <v>60036410</v>
      </c>
      <c r="E1383" s="6">
        <v>45701</v>
      </c>
      <c r="F1383" s="5">
        <v>947399387</v>
      </c>
      <c r="G1383" s="6">
        <v>46181</v>
      </c>
      <c r="H1383" s="5">
        <v>2250005189</v>
      </c>
      <c r="I1383" s="5">
        <v>48</v>
      </c>
      <c r="J1383" s="5">
        <v>35</v>
      </c>
      <c r="K13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83" s="4">
        <f>COUNTIFS(Tabela1[Paciente],Tabela1[[#This Row],[Paciente]],Tabela1[Código_Terapia],Tabela1[[#This Row],[Código_Terapia]])</f>
        <v>2</v>
      </c>
      <c r="M1383" s="4">
        <f>Tabela1[[#This Row],[Sessões Autrizadas]]-Tabela1[[#This Row],[Solicitado]]</f>
        <v>-13</v>
      </c>
    </row>
    <row r="1384" spans="1:13" hidden="1" x14ac:dyDescent="0.3">
      <c r="A1384" s="4">
        <f>INDEX(Tabela2[Id],MATCH(Tabela1[[#This Row],[Carteirinha]],Tabela2[Cart],0))</f>
        <v>426</v>
      </c>
      <c r="B1384" s="5" t="s">
        <v>889</v>
      </c>
      <c r="C1384" s="5" t="s">
        <v>890</v>
      </c>
      <c r="D1384" s="5">
        <v>60036409</v>
      </c>
      <c r="E1384" s="6">
        <v>45701</v>
      </c>
      <c r="F1384" s="5">
        <v>947399386</v>
      </c>
      <c r="G1384" s="6">
        <v>46601</v>
      </c>
      <c r="H1384" s="5">
        <v>2250005103</v>
      </c>
      <c r="I1384" s="5">
        <v>48</v>
      </c>
      <c r="J1384" s="5">
        <v>31</v>
      </c>
      <c r="K13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84" s="4">
        <f>COUNTIFS(Tabela1[Paciente],Tabela1[[#This Row],[Paciente]],Tabela1[Código_Terapia],Tabela1[[#This Row],[Código_Terapia]])</f>
        <v>2</v>
      </c>
      <c r="M1384" s="4">
        <f>Tabela1[[#This Row],[Sessões Autrizadas]]-Tabela1[[#This Row],[Solicitado]]</f>
        <v>-17</v>
      </c>
    </row>
    <row r="1385" spans="1:13" hidden="1" x14ac:dyDescent="0.3">
      <c r="A1385" s="4">
        <f>INDEX(Tabela2[Id],MATCH(Tabela1[[#This Row],[Carteirinha]],Tabela2[Cart],0))</f>
        <v>426</v>
      </c>
      <c r="B1385" s="5" t="s">
        <v>889</v>
      </c>
      <c r="C1385" s="5" t="s">
        <v>890</v>
      </c>
      <c r="D1385" s="5">
        <v>57980619</v>
      </c>
      <c r="E1385" s="6">
        <v>45617</v>
      </c>
      <c r="F1385" s="5">
        <v>945500840</v>
      </c>
      <c r="G1385" s="6">
        <v>46217</v>
      </c>
      <c r="H1385" s="5">
        <v>2250005189</v>
      </c>
      <c r="I1385" s="5">
        <v>48</v>
      </c>
      <c r="J1385" s="5">
        <v>32</v>
      </c>
      <c r="K13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85" s="4">
        <f>COUNTIFS(Tabela1[Paciente],Tabela1[[#This Row],[Paciente]],Tabela1[Código_Terapia],Tabela1[[#This Row],[Código_Terapia]])</f>
        <v>2</v>
      </c>
      <c r="M1385" s="4">
        <f>Tabela1[[#This Row],[Sessões Autrizadas]]-Tabela1[[#This Row],[Solicitado]]</f>
        <v>-16</v>
      </c>
    </row>
    <row r="1386" spans="1:13" hidden="1" x14ac:dyDescent="0.3">
      <c r="A1386" s="4">
        <f>INDEX(Tabela2[Id],MATCH(Tabela1[[#This Row],[Carteirinha]],Tabela2[Cart],0))</f>
        <v>426</v>
      </c>
      <c r="B1386" s="5" t="s">
        <v>889</v>
      </c>
      <c r="C1386" s="5" t="s">
        <v>890</v>
      </c>
      <c r="D1386" s="5">
        <v>57980618</v>
      </c>
      <c r="E1386" s="6">
        <v>45617</v>
      </c>
      <c r="F1386" s="5">
        <v>945500839</v>
      </c>
      <c r="G1386" s="6">
        <v>46997</v>
      </c>
      <c r="H1386" s="5">
        <v>2250005103</v>
      </c>
      <c r="I1386" s="5">
        <v>48</v>
      </c>
      <c r="J1386" s="5">
        <v>23</v>
      </c>
      <c r="K13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86" s="4">
        <f>COUNTIFS(Tabela1[Paciente],Tabela1[[#This Row],[Paciente]],Tabela1[Código_Terapia],Tabela1[[#This Row],[Código_Terapia]])</f>
        <v>2</v>
      </c>
      <c r="M1386" s="4">
        <f>Tabela1[[#This Row],[Sessões Autrizadas]]-Tabela1[[#This Row],[Solicitado]]</f>
        <v>-25</v>
      </c>
    </row>
    <row r="1387" spans="1:13" hidden="1" x14ac:dyDescent="0.3">
      <c r="A1387" s="4">
        <f>INDEX(Tabela2[Id],MATCH(Tabela1[[#This Row],[Carteirinha]],Tabela2[Cart],0))</f>
        <v>4005</v>
      </c>
      <c r="B1387" s="5" t="s">
        <v>1239</v>
      </c>
      <c r="C1387" s="5" t="s">
        <v>1240</v>
      </c>
      <c r="D1387" s="5">
        <v>58028444</v>
      </c>
      <c r="E1387" s="6">
        <v>45621</v>
      </c>
      <c r="F1387" s="5">
        <v>945544807</v>
      </c>
      <c r="G1387" s="6">
        <v>46461</v>
      </c>
      <c r="H1387" s="5">
        <v>2250005111</v>
      </c>
      <c r="I1387" s="5">
        <v>32</v>
      </c>
      <c r="J1387" s="5">
        <v>10</v>
      </c>
      <c r="K13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87" s="4">
        <f>COUNTIFS(Tabela1[Paciente],Tabela1[[#This Row],[Paciente]],Tabela1[Código_Terapia],Tabela1[[#This Row],[Código_Terapia]])</f>
        <v>1</v>
      </c>
      <c r="M1387" s="4">
        <f>Tabela1[[#This Row],[Sessões Autrizadas]]-Tabela1[[#This Row],[Solicitado]]</f>
        <v>-22</v>
      </c>
    </row>
    <row r="1388" spans="1:13" hidden="1" x14ac:dyDescent="0.3">
      <c r="A1388" s="4">
        <f>INDEX(Tabela2[Id],MATCH(Tabela1[[#This Row],[Carteirinha]],Tabela2[Cart],0))</f>
        <v>3215</v>
      </c>
      <c r="B1388" s="5" t="s">
        <v>1241</v>
      </c>
      <c r="C1388" s="5" t="s">
        <v>1242</v>
      </c>
      <c r="D1388" s="5">
        <v>58864528</v>
      </c>
      <c r="E1388" s="6">
        <v>45659</v>
      </c>
      <c r="F1388" s="5">
        <v>946314169</v>
      </c>
      <c r="G1388" s="6">
        <v>46259</v>
      </c>
      <c r="H1388" s="5">
        <v>2250005189</v>
      </c>
      <c r="I1388" s="5">
        <v>32</v>
      </c>
      <c r="J1388" s="5">
        <v>14</v>
      </c>
      <c r="K13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88" s="4">
        <f>COUNTIFS(Tabela1[Paciente],Tabela1[[#This Row],[Paciente]],Tabela1[Código_Terapia],Tabela1[[#This Row],[Código_Terapia]])</f>
        <v>2</v>
      </c>
      <c r="M1388" s="4">
        <f>Tabela1[[#This Row],[Sessões Autrizadas]]-Tabela1[[#This Row],[Solicitado]]</f>
        <v>-18</v>
      </c>
    </row>
    <row r="1389" spans="1:13" hidden="1" x14ac:dyDescent="0.3">
      <c r="A1389" s="4">
        <f>INDEX(Tabela2[Id],MATCH(Tabela1[[#This Row],[Carteirinha]],Tabela2[Cart],0))</f>
        <v>3215</v>
      </c>
      <c r="B1389" s="5" t="s">
        <v>1241</v>
      </c>
      <c r="C1389" s="5" t="s">
        <v>1242</v>
      </c>
      <c r="D1389" s="5">
        <v>56153114</v>
      </c>
      <c r="E1389" s="6">
        <v>45547</v>
      </c>
      <c r="F1389" s="5">
        <v>943814805</v>
      </c>
      <c r="G1389" s="6">
        <v>46027</v>
      </c>
      <c r="H1389" s="5">
        <v>2250005189</v>
      </c>
      <c r="I1389" s="5">
        <v>30</v>
      </c>
      <c r="J1389" s="5">
        <v>16</v>
      </c>
      <c r="K13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389" s="4">
        <f>COUNTIFS(Tabela1[Paciente],Tabela1[[#This Row],[Paciente]],Tabela1[Código_Terapia],Tabela1[[#This Row],[Código_Terapia]])</f>
        <v>2</v>
      </c>
      <c r="M1389" s="4">
        <f>Tabela1[[#This Row],[Sessões Autrizadas]]-Tabela1[[#This Row],[Solicitado]]</f>
        <v>-14</v>
      </c>
    </row>
    <row r="1390" spans="1:13" hidden="1" x14ac:dyDescent="0.3">
      <c r="A1390" s="4">
        <f>INDEX(Tabela2[Id],MATCH(Tabela1[[#This Row],[Carteirinha]],Tabela2[Cart],0))</f>
        <v>4145</v>
      </c>
      <c r="B1390" s="5" t="s">
        <v>1091</v>
      </c>
      <c r="C1390" s="5" t="s">
        <v>1092</v>
      </c>
      <c r="D1390" s="5">
        <v>58865732</v>
      </c>
      <c r="E1390" s="6">
        <v>45660</v>
      </c>
      <c r="F1390" s="5">
        <v>946315259</v>
      </c>
      <c r="G1390" s="6">
        <v>46320</v>
      </c>
      <c r="H1390" s="5">
        <v>2250005278</v>
      </c>
      <c r="I1390" s="5">
        <v>16</v>
      </c>
      <c r="J1390" s="5">
        <v>6</v>
      </c>
      <c r="K13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90" s="4">
        <f>COUNTIFS(Tabela1[Paciente],Tabela1[[#This Row],[Paciente]],Tabela1[Código_Terapia],Tabela1[[#This Row],[Código_Terapia]])</f>
        <v>1</v>
      </c>
      <c r="M1390" s="4">
        <f>Tabela1[[#This Row],[Sessões Autrizadas]]-Tabela1[[#This Row],[Solicitado]]</f>
        <v>-10</v>
      </c>
    </row>
    <row r="1391" spans="1:13" hidden="1" x14ac:dyDescent="0.3">
      <c r="A1391" s="4">
        <f>INDEX(Tabela2[Id],MATCH(Tabela1[[#This Row],[Carteirinha]],Tabela2[Cart],0))</f>
        <v>2876</v>
      </c>
      <c r="B1391" s="5" t="s">
        <v>521</v>
      </c>
      <c r="C1391" s="5" t="s">
        <v>522</v>
      </c>
      <c r="D1391" s="5">
        <v>61006345</v>
      </c>
      <c r="E1391" s="6">
        <v>45741</v>
      </c>
      <c r="F1391" s="5">
        <v>948297989</v>
      </c>
      <c r="G1391" s="6">
        <v>45801</v>
      </c>
      <c r="H1391" s="5">
        <v>2250005103</v>
      </c>
      <c r="I1391" s="5">
        <v>16</v>
      </c>
      <c r="J1391" s="5">
        <v>16</v>
      </c>
      <c r="K13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91" s="4">
        <f>COUNTIFS(Tabela1[Paciente],Tabela1[[#This Row],[Paciente]],Tabela1[Código_Terapia],Tabela1[[#This Row],[Código_Terapia]])</f>
        <v>4</v>
      </c>
      <c r="M1391" s="4">
        <f>Tabela1[[#This Row],[Sessões Autrizadas]]-Tabela1[[#This Row],[Solicitado]]</f>
        <v>0</v>
      </c>
    </row>
    <row r="1392" spans="1:13" hidden="1" x14ac:dyDescent="0.3">
      <c r="A1392" s="4">
        <f>INDEX(Tabela2[Id],MATCH(Tabela1[[#This Row],[Carteirinha]],Tabela2[Cart],0))</f>
        <v>2876</v>
      </c>
      <c r="B1392" s="5" t="s">
        <v>521</v>
      </c>
      <c r="C1392" s="5" t="s">
        <v>522</v>
      </c>
      <c r="D1392" s="5">
        <v>61005760</v>
      </c>
      <c r="E1392" s="6">
        <v>45741</v>
      </c>
      <c r="F1392" s="5">
        <v>948297456</v>
      </c>
      <c r="G1392" s="6">
        <v>45801</v>
      </c>
      <c r="H1392" s="5">
        <v>2250005170</v>
      </c>
      <c r="I1392" s="5">
        <v>48</v>
      </c>
      <c r="J1392" s="5">
        <v>48</v>
      </c>
      <c r="K13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92" s="4">
        <f>COUNTIFS(Tabela1[Paciente],Tabela1[[#This Row],[Paciente]],Tabela1[Código_Terapia],Tabela1[[#This Row],[Código_Terapia]])</f>
        <v>1</v>
      </c>
      <c r="M1392" s="4">
        <f>Tabela1[[#This Row],[Sessões Autrizadas]]-Tabela1[[#This Row],[Solicitado]]</f>
        <v>0</v>
      </c>
    </row>
    <row r="1393" spans="1:13" hidden="1" x14ac:dyDescent="0.3">
      <c r="A1393" s="4">
        <f>INDEX(Tabela2[Id],MATCH(Tabela1[[#This Row],[Carteirinha]],Tabela2[Cart],0))</f>
        <v>2876</v>
      </c>
      <c r="B1393" s="5" t="s">
        <v>521</v>
      </c>
      <c r="C1393" s="5" t="s">
        <v>522</v>
      </c>
      <c r="D1393" s="5">
        <v>61005762</v>
      </c>
      <c r="E1393" s="6">
        <v>45741</v>
      </c>
      <c r="F1393" s="5">
        <v>948297458</v>
      </c>
      <c r="G1393" s="6">
        <v>45801</v>
      </c>
      <c r="H1393" s="5">
        <v>2250005278</v>
      </c>
      <c r="I1393" s="5">
        <v>32</v>
      </c>
      <c r="J1393" s="5">
        <v>32</v>
      </c>
      <c r="K13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93" s="4">
        <f>COUNTIFS(Tabela1[Paciente],Tabela1[[#This Row],[Paciente]],Tabela1[Código_Terapia],Tabela1[[#This Row],[Código_Terapia]])</f>
        <v>1</v>
      </c>
      <c r="M1393" s="4">
        <f>Tabela1[[#This Row],[Sessões Autrizadas]]-Tabela1[[#This Row],[Solicitado]]</f>
        <v>0</v>
      </c>
    </row>
    <row r="1394" spans="1:13" hidden="1" x14ac:dyDescent="0.3">
      <c r="A1394" s="4">
        <f>INDEX(Tabela2[Id],MATCH(Tabela1[[#This Row],[Carteirinha]],Tabela2[Cart],0))</f>
        <v>2876</v>
      </c>
      <c r="B1394" s="5" t="s">
        <v>521</v>
      </c>
      <c r="C1394" s="5" t="s">
        <v>522</v>
      </c>
      <c r="D1394" s="5">
        <v>60660566</v>
      </c>
      <c r="E1394" s="6">
        <v>45726</v>
      </c>
      <c r="F1394" s="5">
        <v>947976495</v>
      </c>
      <c r="G1394" s="6">
        <v>45786</v>
      </c>
      <c r="H1394" s="5">
        <v>2250005103</v>
      </c>
      <c r="I1394" s="5">
        <v>16</v>
      </c>
      <c r="J1394" s="5">
        <v>16</v>
      </c>
      <c r="K13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94" s="4">
        <f>COUNTIFS(Tabela1[Paciente],Tabela1[[#This Row],[Paciente]],Tabela1[Código_Terapia],Tabela1[[#This Row],[Código_Terapia]])</f>
        <v>4</v>
      </c>
      <c r="M1394" s="4">
        <f>Tabela1[[#This Row],[Sessões Autrizadas]]-Tabela1[[#This Row],[Solicitado]]</f>
        <v>0</v>
      </c>
    </row>
    <row r="1395" spans="1:13" hidden="1" x14ac:dyDescent="0.3">
      <c r="A1395" s="4">
        <f>INDEX(Tabela2[Id],MATCH(Tabela1[[#This Row],[Carteirinha]],Tabela2[Cart],0))</f>
        <v>2876</v>
      </c>
      <c r="B1395" s="5" t="s">
        <v>521</v>
      </c>
      <c r="C1395" s="5" t="s">
        <v>522</v>
      </c>
      <c r="D1395" s="5">
        <v>60660344</v>
      </c>
      <c r="E1395" s="6">
        <v>45726</v>
      </c>
      <c r="F1395" s="5">
        <v>947976286</v>
      </c>
      <c r="G1395" s="6">
        <v>45846</v>
      </c>
      <c r="H1395" s="5">
        <v>2250005103</v>
      </c>
      <c r="I1395" s="5">
        <v>32</v>
      </c>
      <c r="J1395" s="5">
        <v>30</v>
      </c>
      <c r="K13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95" s="4">
        <f>COUNTIFS(Tabela1[Paciente],Tabela1[[#This Row],[Paciente]],Tabela1[Código_Terapia],Tabela1[[#This Row],[Código_Terapia]])</f>
        <v>4</v>
      </c>
      <c r="M1395" s="4">
        <f>Tabela1[[#This Row],[Sessões Autrizadas]]-Tabela1[[#This Row],[Solicitado]]</f>
        <v>-2</v>
      </c>
    </row>
    <row r="1396" spans="1:13" hidden="1" x14ac:dyDescent="0.3">
      <c r="A1396" s="4">
        <f>INDEX(Tabela2[Id],MATCH(Tabela1[[#This Row],[Carteirinha]],Tabela2[Cart],0))</f>
        <v>2876</v>
      </c>
      <c r="B1396" s="5" t="s">
        <v>521</v>
      </c>
      <c r="C1396" s="5" t="s">
        <v>522</v>
      </c>
      <c r="D1396" s="5">
        <v>58861478</v>
      </c>
      <c r="E1396" s="6">
        <v>45659</v>
      </c>
      <c r="F1396" s="5">
        <v>946311437</v>
      </c>
      <c r="G1396" s="6">
        <v>46019</v>
      </c>
      <c r="H1396" s="5">
        <v>2250005103</v>
      </c>
      <c r="I1396" s="5">
        <v>48</v>
      </c>
      <c r="J1396" s="5">
        <v>38</v>
      </c>
      <c r="K13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396" s="4">
        <f>COUNTIFS(Tabela1[Paciente],Tabela1[[#This Row],[Paciente]],Tabela1[Código_Terapia],Tabela1[[#This Row],[Código_Terapia]])</f>
        <v>4</v>
      </c>
      <c r="M1396" s="4">
        <f>Tabela1[[#This Row],[Sessões Autrizadas]]-Tabela1[[#This Row],[Solicitado]]</f>
        <v>-10</v>
      </c>
    </row>
    <row r="1397" spans="1:13" hidden="1" x14ac:dyDescent="0.3">
      <c r="A1397" s="4">
        <f>INDEX(Tabela2[Id],MATCH(Tabela1[[#This Row],[Carteirinha]],Tabela2[Cart],0))</f>
        <v>4092</v>
      </c>
      <c r="B1397" s="5" t="s">
        <v>1338</v>
      </c>
      <c r="C1397" s="5" t="s">
        <v>1337</v>
      </c>
      <c r="D1397" s="5">
        <v>60306732</v>
      </c>
      <c r="E1397" s="6">
        <v>45711</v>
      </c>
      <c r="F1397" s="5">
        <v>947650659</v>
      </c>
      <c r="G1397" s="6">
        <v>46071</v>
      </c>
      <c r="H1397" s="5">
        <v>2250005103</v>
      </c>
      <c r="I1397" s="5">
        <v>32</v>
      </c>
      <c r="J1397" s="5">
        <v>27</v>
      </c>
      <c r="K13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397" s="4">
        <f>COUNTIFS(Tabela1[Paciente],Tabela1[[#This Row],[Paciente]],Tabela1[Código_Terapia],Tabela1[[#This Row],[Código_Terapia]])</f>
        <v>1</v>
      </c>
      <c r="M1397" s="4">
        <f>Tabela1[[#This Row],[Sessões Autrizadas]]-Tabela1[[#This Row],[Solicitado]]</f>
        <v>-5</v>
      </c>
    </row>
    <row r="1398" spans="1:13" hidden="1" x14ac:dyDescent="0.3">
      <c r="A1398" s="4">
        <f>INDEX(Tabela2[Id],MATCH(Tabela1[[#This Row],[Carteirinha]],Tabela2[Cart],0))</f>
        <v>2722</v>
      </c>
      <c r="B1398" s="5" t="s">
        <v>1148</v>
      </c>
      <c r="C1398" s="5" t="s">
        <v>1149</v>
      </c>
      <c r="D1398" s="5">
        <v>61236282</v>
      </c>
      <c r="E1398" s="6">
        <v>45747</v>
      </c>
      <c r="F1398" s="5">
        <v>948510112</v>
      </c>
      <c r="G1398" s="6">
        <v>45807</v>
      </c>
      <c r="H1398" s="5">
        <v>2250005189</v>
      </c>
      <c r="I1398" s="5">
        <v>16</v>
      </c>
      <c r="J1398" s="5">
        <v>16</v>
      </c>
      <c r="K13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98" s="4">
        <f>COUNTIFS(Tabela1[Paciente],Tabela1[[#This Row],[Paciente]],Tabela1[Código_Terapia],Tabela1[[#This Row],[Código_Terapia]])</f>
        <v>3</v>
      </c>
      <c r="M1398" s="4">
        <f>Tabela1[[#This Row],[Sessões Autrizadas]]-Tabela1[[#This Row],[Solicitado]]</f>
        <v>0</v>
      </c>
    </row>
    <row r="1399" spans="1:13" hidden="1" x14ac:dyDescent="0.3">
      <c r="A1399" s="4">
        <f>INDEX(Tabela2[Id],MATCH(Tabela1[[#This Row],[Carteirinha]],Tabela2[Cart],0))</f>
        <v>2722</v>
      </c>
      <c r="B1399" s="5" t="s">
        <v>1148</v>
      </c>
      <c r="C1399" s="5" t="s">
        <v>1149</v>
      </c>
      <c r="D1399" s="5">
        <v>61236281</v>
      </c>
      <c r="E1399" s="6">
        <v>45747</v>
      </c>
      <c r="F1399" s="5">
        <v>948510111</v>
      </c>
      <c r="G1399" s="6">
        <v>45807</v>
      </c>
      <c r="H1399" s="5">
        <v>2250005103</v>
      </c>
      <c r="I1399" s="5">
        <v>16</v>
      </c>
      <c r="J1399" s="5">
        <v>16</v>
      </c>
      <c r="K13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399" s="4">
        <f>COUNTIFS(Tabela1[Paciente],Tabela1[[#This Row],[Paciente]],Tabela1[Código_Terapia],Tabela1[[#This Row],[Código_Terapia]])</f>
        <v>1</v>
      </c>
      <c r="M1399" s="4">
        <f>Tabela1[[#This Row],[Sessões Autrizadas]]-Tabela1[[#This Row],[Solicitado]]</f>
        <v>0</v>
      </c>
    </row>
    <row r="1400" spans="1:13" hidden="1" x14ac:dyDescent="0.3">
      <c r="A1400" s="4">
        <f>INDEX(Tabela2[Id],MATCH(Tabela1[[#This Row],[Carteirinha]],Tabela2[Cart],0))</f>
        <v>2722</v>
      </c>
      <c r="B1400" s="5" t="s">
        <v>1148</v>
      </c>
      <c r="C1400" s="5" t="s">
        <v>1149</v>
      </c>
      <c r="D1400" s="5">
        <v>61236280</v>
      </c>
      <c r="E1400" s="6">
        <v>45747</v>
      </c>
      <c r="F1400" s="5">
        <v>948510110</v>
      </c>
      <c r="G1400" s="6">
        <v>45807</v>
      </c>
      <c r="H1400" s="5">
        <v>50000012</v>
      </c>
      <c r="I1400" s="5">
        <v>16</v>
      </c>
      <c r="J1400" s="5">
        <v>16</v>
      </c>
      <c r="K14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00" s="4">
        <f>COUNTIFS(Tabela1[Paciente],Tabela1[[#This Row],[Paciente]],Tabela1[Código_Terapia],Tabela1[[#This Row],[Código_Terapia]])</f>
        <v>3</v>
      </c>
      <c r="M1400" s="4">
        <f>Tabela1[[#This Row],[Sessões Autrizadas]]-Tabela1[[#This Row],[Solicitado]]</f>
        <v>0</v>
      </c>
    </row>
    <row r="1401" spans="1:13" hidden="1" x14ac:dyDescent="0.3">
      <c r="A1401" s="4">
        <f>INDEX(Tabela2[Id],MATCH(Tabela1[[#This Row],[Carteirinha]],Tabela2[Cart],0))</f>
        <v>2722</v>
      </c>
      <c r="B1401" s="5" t="s">
        <v>1148</v>
      </c>
      <c r="C1401" s="5" t="s">
        <v>1149</v>
      </c>
      <c r="D1401" s="5">
        <v>61236278</v>
      </c>
      <c r="E1401" s="6">
        <v>45747</v>
      </c>
      <c r="F1401" s="5">
        <v>948510109</v>
      </c>
      <c r="G1401" s="6">
        <v>45807</v>
      </c>
      <c r="H1401" s="5">
        <v>2250005111</v>
      </c>
      <c r="I1401" s="5">
        <v>16</v>
      </c>
      <c r="J1401" s="5">
        <v>16</v>
      </c>
      <c r="K14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01" s="4">
        <f>COUNTIFS(Tabela1[Paciente],Tabela1[[#This Row],[Paciente]],Tabela1[Código_Terapia],Tabela1[[#This Row],[Código_Terapia]])</f>
        <v>3</v>
      </c>
      <c r="M1401" s="4">
        <f>Tabela1[[#This Row],[Sessões Autrizadas]]-Tabela1[[#This Row],[Solicitado]]</f>
        <v>0</v>
      </c>
    </row>
    <row r="1402" spans="1:13" hidden="1" x14ac:dyDescent="0.3">
      <c r="A1402" s="4">
        <f>INDEX(Tabela2[Id],MATCH(Tabela1[[#This Row],[Carteirinha]],Tabela2[Cart],0))</f>
        <v>2722</v>
      </c>
      <c r="B1402" s="5" t="s">
        <v>1148</v>
      </c>
      <c r="C1402" s="5" t="s">
        <v>1149</v>
      </c>
      <c r="D1402" s="5">
        <v>59395317</v>
      </c>
      <c r="E1402" s="6">
        <v>45678</v>
      </c>
      <c r="F1402" s="5">
        <v>946805609</v>
      </c>
      <c r="G1402" s="6">
        <v>45858</v>
      </c>
      <c r="H1402" s="5">
        <v>50000012</v>
      </c>
      <c r="I1402" s="5">
        <v>16</v>
      </c>
      <c r="J1402" s="5">
        <v>14</v>
      </c>
      <c r="K14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02" s="4">
        <f>COUNTIFS(Tabela1[Paciente],Tabela1[[#This Row],[Paciente]],Tabela1[Código_Terapia],Tabela1[[#This Row],[Código_Terapia]])</f>
        <v>3</v>
      </c>
      <c r="M1402" s="4">
        <f>Tabela1[[#This Row],[Sessões Autrizadas]]-Tabela1[[#This Row],[Solicitado]]</f>
        <v>-2</v>
      </c>
    </row>
    <row r="1403" spans="1:13" hidden="1" x14ac:dyDescent="0.3">
      <c r="A1403" s="4">
        <f>INDEX(Tabela2[Id],MATCH(Tabela1[[#This Row],[Carteirinha]],Tabela2[Cart],0))</f>
        <v>2722</v>
      </c>
      <c r="B1403" s="5" t="s">
        <v>1148</v>
      </c>
      <c r="C1403" s="5" t="s">
        <v>1149</v>
      </c>
      <c r="D1403" s="5">
        <v>59395315</v>
      </c>
      <c r="E1403" s="6">
        <v>45678</v>
      </c>
      <c r="F1403" s="5">
        <v>946805607</v>
      </c>
      <c r="G1403" s="6">
        <v>46038</v>
      </c>
      <c r="H1403" s="5">
        <v>2250005111</v>
      </c>
      <c r="I1403" s="5">
        <v>32</v>
      </c>
      <c r="J1403" s="5">
        <v>27</v>
      </c>
      <c r="K14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03" s="4">
        <f>COUNTIFS(Tabela1[Paciente],Tabela1[[#This Row],[Paciente]],Tabela1[Código_Terapia],Tabela1[[#This Row],[Código_Terapia]])</f>
        <v>3</v>
      </c>
      <c r="M1403" s="4">
        <f>Tabela1[[#This Row],[Sessões Autrizadas]]-Tabela1[[#This Row],[Solicitado]]</f>
        <v>-5</v>
      </c>
    </row>
    <row r="1404" spans="1:13" hidden="1" x14ac:dyDescent="0.3">
      <c r="A1404" s="4">
        <f>INDEX(Tabela2[Id],MATCH(Tabela1[[#This Row],[Carteirinha]],Tabela2[Cart],0))</f>
        <v>2722</v>
      </c>
      <c r="B1404" s="5" t="s">
        <v>1148</v>
      </c>
      <c r="C1404" s="5" t="s">
        <v>1149</v>
      </c>
      <c r="D1404" s="5">
        <v>56150019</v>
      </c>
      <c r="E1404" s="6">
        <v>45552</v>
      </c>
      <c r="F1404" s="5">
        <v>943811927</v>
      </c>
      <c r="G1404" s="6">
        <v>46032</v>
      </c>
      <c r="H1404" s="5">
        <v>2250005111</v>
      </c>
      <c r="I1404" s="5">
        <v>45</v>
      </c>
      <c r="J1404" s="5">
        <v>38</v>
      </c>
      <c r="K14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404" s="4">
        <f>COUNTIFS(Tabela1[Paciente],Tabela1[[#This Row],[Paciente]],Tabela1[Código_Terapia],Tabela1[[#This Row],[Código_Terapia]])</f>
        <v>3</v>
      </c>
      <c r="M1404" s="4">
        <f>Tabela1[[#This Row],[Sessões Autrizadas]]-Tabela1[[#This Row],[Solicitado]]</f>
        <v>-7</v>
      </c>
    </row>
    <row r="1405" spans="1:13" hidden="1" x14ac:dyDescent="0.3">
      <c r="A1405" s="4">
        <f>INDEX(Tabela2[Id],MATCH(Tabela1[[#This Row],[Carteirinha]],Tabela2[Cart],0))</f>
        <v>2722</v>
      </c>
      <c r="B1405" s="5" t="s">
        <v>1148</v>
      </c>
      <c r="C1405" s="5" t="s">
        <v>1149</v>
      </c>
      <c r="D1405" s="5">
        <v>56149018</v>
      </c>
      <c r="E1405" s="6">
        <v>45547</v>
      </c>
      <c r="F1405" s="5">
        <v>943811011</v>
      </c>
      <c r="G1405" s="6">
        <v>46987</v>
      </c>
      <c r="H1405" s="5">
        <v>2250005189</v>
      </c>
      <c r="I1405" s="5">
        <v>30</v>
      </c>
      <c r="J1405" s="5">
        <v>5</v>
      </c>
      <c r="K14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405" s="4">
        <f>COUNTIFS(Tabela1[Paciente],Tabela1[[#This Row],[Paciente]],Tabela1[Código_Terapia],Tabela1[[#This Row],[Código_Terapia]])</f>
        <v>3</v>
      </c>
      <c r="M1405" s="4">
        <f>Tabela1[[#This Row],[Sessões Autrizadas]]-Tabela1[[#This Row],[Solicitado]]</f>
        <v>-25</v>
      </c>
    </row>
    <row r="1406" spans="1:13" hidden="1" x14ac:dyDescent="0.3">
      <c r="A1406" s="4">
        <f>INDEX(Tabela2[Id],MATCH(Tabela1[[#This Row],[Carteirinha]],Tabela2[Cart],0))</f>
        <v>2722</v>
      </c>
      <c r="B1406" s="5" t="s">
        <v>1148</v>
      </c>
      <c r="C1406" s="5" t="s">
        <v>1149</v>
      </c>
      <c r="D1406" s="5">
        <v>56149015</v>
      </c>
      <c r="E1406" s="6">
        <v>45552</v>
      </c>
      <c r="F1406" s="5">
        <v>943811008</v>
      </c>
      <c r="G1406" s="6">
        <v>47352</v>
      </c>
      <c r="H1406" s="5">
        <v>50000012</v>
      </c>
      <c r="I1406" s="5">
        <v>30</v>
      </c>
      <c r="J1406" s="5">
        <v>1</v>
      </c>
      <c r="K14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406" s="4">
        <f>COUNTIFS(Tabela1[Paciente],Tabela1[[#This Row],[Paciente]],Tabela1[Código_Terapia],Tabela1[[#This Row],[Código_Terapia]])</f>
        <v>3</v>
      </c>
      <c r="M1406" s="4">
        <f>Tabela1[[#This Row],[Sessões Autrizadas]]-Tabela1[[#This Row],[Solicitado]]</f>
        <v>-29</v>
      </c>
    </row>
    <row r="1407" spans="1:13" hidden="1" x14ac:dyDescent="0.3">
      <c r="A1407" s="4">
        <f>INDEX(Tabela2[Id],MATCH(Tabela1[[#This Row],[Carteirinha]],Tabela2[Cart],0))</f>
        <v>2972</v>
      </c>
      <c r="B1407" s="5" t="s">
        <v>1069</v>
      </c>
      <c r="C1407" s="5" t="s">
        <v>1070</v>
      </c>
      <c r="D1407" s="5">
        <v>57311833</v>
      </c>
      <c r="E1407" s="6">
        <v>45593</v>
      </c>
      <c r="F1407" s="5">
        <v>944886735</v>
      </c>
      <c r="G1407" s="6">
        <v>46553</v>
      </c>
      <c r="H1407" s="5">
        <v>2250005189</v>
      </c>
      <c r="I1407" s="5">
        <v>48</v>
      </c>
      <c r="J1407" s="5">
        <v>23</v>
      </c>
      <c r="K14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07" s="4">
        <f>COUNTIFS(Tabela1[Paciente],Tabela1[[#This Row],[Paciente]],Tabela1[Código_Terapia],Tabela1[[#This Row],[Código_Terapia]])</f>
        <v>1</v>
      </c>
      <c r="M1407" s="4">
        <f>Tabela1[[#This Row],[Sessões Autrizadas]]-Tabela1[[#This Row],[Solicitado]]</f>
        <v>-25</v>
      </c>
    </row>
    <row r="1408" spans="1:13" hidden="1" x14ac:dyDescent="0.3">
      <c r="A1408" s="4">
        <f>INDEX(Tabela2[Id],MATCH(Tabela1[[#This Row],[Carteirinha]],Tabela2[Cart],0))</f>
        <v>2972</v>
      </c>
      <c r="B1408" s="5" t="s">
        <v>1069</v>
      </c>
      <c r="C1408" s="5" t="s">
        <v>1070</v>
      </c>
      <c r="D1408" s="5">
        <v>57311832</v>
      </c>
      <c r="E1408" s="6">
        <v>45593</v>
      </c>
      <c r="F1408" s="5">
        <v>944886734</v>
      </c>
      <c r="G1408" s="6">
        <v>46793</v>
      </c>
      <c r="H1408" s="5">
        <v>2250005103</v>
      </c>
      <c r="I1408" s="5">
        <v>48</v>
      </c>
      <c r="J1408" s="5">
        <v>30</v>
      </c>
      <c r="K14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08" s="4">
        <f>COUNTIFS(Tabela1[Paciente],Tabela1[[#This Row],[Paciente]],Tabela1[Código_Terapia],Tabela1[[#This Row],[Código_Terapia]])</f>
        <v>1</v>
      </c>
      <c r="M1408" s="4">
        <f>Tabela1[[#This Row],[Sessões Autrizadas]]-Tabela1[[#This Row],[Solicitado]]</f>
        <v>-18</v>
      </c>
    </row>
    <row r="1409" spans="1:13" hidden="1" x14ac:dyDescent="0.3">
      <c r="A1409" s="4">
        <f>INDEX(Tabela2[Id],MATCH(Tabela1[[#This Row],[Carteirinha]],Tabela2[Cart],0))</f>
        <v>3733</v>
      </c>
      <c r="B1409" s="5" t="s">
        <v>840</v>
      </c>
      <c r="C1409" s="5" t="s">
        <v>841</v>
      </c>
      <c r="D1409" s="5">
        <v>58797416</v>
      </c>
      <c r="E1409" s="6">
        <v>45656</v>
      </c>
      <c r="F1409" s="5">
        <v>946254081</v>
      </c>
      <c r="G1409" s="6">
        <v>46136</v>
      </c>
      <c r="H1409" s="5">
        <v>2250005189</v>
      </c>
      <c r="I1409" s="5">
        <v>48</v>
      </c>
      <c r="J1409" s="5">
        <v>41</v>
      </c>
      <c r="K14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09" s="4">
        <f>COUNTIFS(Tabela1[Paciente],Tabela1[[#This Row],[Paciente]],Tabela1[Código_Terapia],Tabela1[[#This Row],[Código_Terapia]])</f>
        <v>1</v>
      </c>
      <c r="M1409" s="4">
        <f>Tabela1[[#This Row],[Sessões Autrizadas]]-Tabela1[[#This Row],[Solicitado]]</f>
        <v>-7</v>
      </c>
    </row>
    <row r="1410" spans="1:13" hidden="1" x14ac:dyDescent="0.3">
      <c r="A1410" s="4">
        <f>INDEX(Tabela2[Id],MATCH(Tabela1[[#This Row],[Carteirinha]],Tabela2[Cart],0))</f>
        <v>3733</v>
      </c>
      <c r="B1410" s="5" t="s">
        <v>840</v>
      </c>
      <c r="C1410" s="5" t="s">
        <v>841</v>
      </c>
      <c r="D1410" s="5">
        <v>58797414</v>
      </c>
      <c r="E1410" s="6">
        <v>45656</v>
      </c>
      <c r="F1410" s="5">
        <v>946254079</v>
      </c>
      <c r="G1410" s="6">
        <v>46256</v>
      </c>
      <c r="H1410" s="5">
        <v>50001213</v>
      </c>
      <c r="I1410" s="5">
        <v>32</v>
      </c>
      <c r="J1410" s="5">
        <v>23</v>
      </c>
      <c r="K14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10" s="4">
        <f>COUNTIFS(Tabela1[Paciente],Tabela1[[#This Row],[Paciente]],Tabela1[Código_Terapia],Tabela1[[#This Row],[Código_Terapia]])</f>
        <v>1</v>
      </c>
      <c r="M1410" s="4">
        <f>Tabela1[[#This Row],[Sessões Autrizadas]]-Tabela1[[#This Row],[Solicitado]]</f>
        <v>-9</v>
      </c>
    </row>
    <row r="1411" spans="1:13" hidden="1" x14ac:dyDescent="0.3">
      <c r="A1411" s="4">
        <f>INDEX(Tabela2[Id],MATCH(Tabela1[[#This Row],[Carteirinha]],Tabela2[Cart],0))</f>
        <v>3733</v>
      </c>
      <c r="B1411" s="5" t="s">
        <v>840</v>
      </c>
      <c r="C1411" s="5" t="s">
        <v>841</v>
      </c>
      <c r="D1411" s="5">
        <v>58797413</v>
      </c>
      <c r="E1411" s="6">
        <v>45656</v>
      </c>
      <c r="F1411" s="5">
        <v>946254078</v>
      </c>
      <c r="G1411" s="6">
        <v>46196</v>
      </c>
      <c r="H1411" s="5">
        <v>2250005170</v>
      </c>
      <c r="I1411" s="5">
        <v>48</v>
      </c>
      <c r="J1411" s="5">
        <v>40</v>
      </c>
      <c r="K14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11" s="4">
        <f>COUNTIFS(Tabela1[Paciente],Tabela1[[#This Row],[Paciente]],Tabela1[Código_Terapia],Tabela1[[#This Row],[Código_Terapia]])</f>
        <v>1</v>
      </c>
      <c r="M1411" s="4">
        <f>Tabela1[[#This Row],[Sessões Autrizadas]]-Tabela1[[#This Row],[Solicitado]]</f>
        <v>-8</v>
      </c>
    </row>
    <row r="1412" spans="1:13" hidden="1" x14ac:dyDescent="0.3">
      <c r="A1412" s="4">
        <f>INDEX(Tabela2[Id],MATCH(Tabela1[[#This Row],[Carteirinha]],Tabela2[Cart],0))</f>
        <v>3446</v>
      </c>
      <c r="B1412" s="5" t="s">
        <v>465</v>
      </c>
      <c r="C1412" s="5" t="s">
        <v>466</v>
      </c>
      <c r="D1412" s="5">
        <v>57845575</v>
      </c>
      <c r="E1412" s="6">
        <v>45610</v>
      </c>
      <c r="F1412" s="5">
        <v>945376497</v>
      </c>
      <c r="G1412" s="6">
        <v>46510</v>
      </c>
      <c r="H1412" s="5">
        <v>2250005103</v>
      </c>
      <c r="I1412" s="5">
        <v>96</v>
      </c>
      <c r="J1412" s="5">
        <v>78</v>
      </c>
      <c r="K14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412" s="4">
        <f>COUNTIFS(Tabela1[Paciente],Tabela1[[#This Row],[Paciente]],Tabela1[Código_Terapia],Tabela1[[#This Row],[Código_Terapia]])</f>
        <v>1</v>
      </c>
      <c r="M1412" s="4">
        <f>Tabela1[[#This Row],[Sessões Autrizadas]]-Tabela1[[#This Row],[Solicitado]]</f>
        <v>-18</v>
      </c>
    </row>
    <row r="1413" spans="1:13" hidden="1" x14ac:dyDescent="0.3">
      <c r="A1413" s="4">
        <f>INDEX(Tabela2[Id],MATCH(Tabela1[[#This Row],[Carteirinha]],Tabela2[Cart],0))</f>
        <v>3446</v>
      </c>
      <c r="B1413" s="5" t="s">
        <v>465</v>
      </c>
      <c r="C1413" s="5" t="s">
        <v>466</v>
      </c>
      <c r="D1413" s="5">
        <v>57845574</v>
      </c>
      <c r="E1413" s="6">
        <v>45610</v>
      </c>
      <c r="F1413" s="5">
        <v>945376496</v>
      </c>
      <c r="G1413" s="6">
        <v>46510</v>
      </c>
      <c r="H1413" s="5">
        <v>50001213</v>
      </c>
      <c r="I1413" s="5">
        <v>32</v>
      </c>
      <c r="J1413" s="5">
        <v>18</v>
      </c>
      <c r="K14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13" s="4">
        <f>COUNTIFS(Tabela1[Paciente],Tabela1[[#This Row],[Paciente]],Tabela1[Código_Terapia],Tabela1[[#This Row],[Código_Terapia]])</f>
        <v>1</v>
      </c>
      <c r="M1413" s="4">
        <f>Tabela1[[#This Row],[Sessões Autrizadas]]-Tabela1[[#This Row],[Solicitado]]</f>
        <v>-14</v>
      </c>
    </row>
    <row r="1414" spans="1:13" hidden="1" x14ac:dyDescent="0.3">
      <c r="A1414" s="4">
        <f>INDEX(Tabela2[Id],MATCH(Tabela1[[#This Row],[Carteirinha]],Tabela2[Cart],0))</f>
        <v>3446</v>
      </c>
      <c r="B1414" s="5" t="s">
        <v>465</v>
      </c>
      <c r="C1414" s="5" t="s">
        <v>466</v>
      </c>
      <c r="D1414" s="5">
        <v>57845573</v>
      </c>
      <c r="E1414" s="6">
        <v>45610</v>
      </c>
      <c r="F1414" s="5">
        <v>945376495</v>
      </c>
      <c r="G1414" s="6">
        <v>46450</v>
      </c>
      <c r="H1414" s="5">
        <v>50000012</v>
      </c>
      <c r="I1414" s="5">
        <v>32</v>
      </c>
      <c r="J1414" s="5">
        <v>14</v>
      </c>
      <c r="K14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14" s="4">
        <f>COUNTIFS(Tabela1[Paciente],Tabela1[[#This Row],[Paciente]],Tabela1[Código_Terapia],Tabela1[[#This Row],[Código_Terapia]])</f>
        <v>1</v>
      </c>
      <c r="M1414" s="4">
        <f>Tabela1[[#This Row],[Sessões Autrizadas]]-Tabela1[[#This Row],[Solicitado]]</f>
        <v>-18</v>
      </c>
    </row>
    <row r="1415" spans="1:13" hidden="1" x14ac:dyDescent="0.3">
      <c r="A1415" s="4">
        <f>INDEX(Tabela2[Id],MATCH(Tabela1[[#This Row],[Carteirinha]],Tabela2[Cart],0))</f>
        <v>3446</v>
      </c>
      <c r="B1415" s="5" t="s">
        <v>465</v>
      </c>
      <c r="C1415" s="5" t="s">
        <v>466</v>
      </c>
      <c r="D1415" s="5">
        <v>57845572</v>
      </c>
      <c r="E1415" s="6">
        <v>45610</v>
      </c>
      <c r="F1415" s="5">
        <v>945376494</v>
      </c>
      <c r="G1415" s="6">
        <v>45970</v>
      </c>
      <c r="H1415" s="5">
        <v>2250005170</v>
      </c>
      <c r="I1415" s="5">
        <v>32</v>
      </c>
      <c r="J1415" s="5">
        <v>27</v>
      </c>
      <c r="K14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15" s="4">
        <f>COUNTIFS(Tabela1[Paciente],Tabela1[[#This Row],[Paciente]],Tabela1[Código_Terapia],Tabela1[[#This Row],[Código_Terapia]])</f>
        <v>1</v>
      </c>
      <c r="M1415" s="4">
        <f>Tabela1[[#This Row],[Sessões Autrizadas]]-Tabela1[[#This Row],[Solicitado]]</f>
        <v>-5</v>
      </c>
    </row>
    <row r="1416" spans="1:13" hidden="1" x14ac:dyDescent="0.3">
      <c r="A1416" s="4">
        <f>INDEX(Tabela2[Id],MATCH(Tabela1[[#This Row],[Carteirinha]],Tabela2[Cart],0))</f>
        <v>2756</v>
      </c>
      <c r="B1416" s="5" t="s">
        <v>1141</v>
      </c>
      <c r="C1416" s="5" t="s">
        <v>1142</v>
      </c>
      <c r="D1416" s="5">
        <v>60496096</v>
      </c>
      <c r="E1416" s="6">
        <v>45721</v>
      </c>
      <c r="F1416" s="5">
        <v>947825395</v>
      </c>
      <c r="G1416" s="6">
        <v>45901</v>
      </c>
      <c r="H1416" s="5">
        <v>2250005278</v>
      </c>
      <c r="I1416" s="5">
        <v>32</v>
      </c>
      <c r="J1416" s="5">
        <v>30</v>
      </c>
      <c r="K14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16" s="4">
        <f>COUNTIFS(Tabela1[Paciente],Tabela1[[#This Row],[Paciente]],Tabela1[Código_Terapia],Tabela1[[#This Row],[Código_Terapia]])</f>
        <v>1</v>
      </c>
      <c r="M1416" s="4">
        <f>Tabela1[[#This Row],[Sessões Autrizadas]]-Tabela1[[#This Row],[Solicitado]]</f>
        <v>-2</v>
      </c>
    </row>
    <row r="1417" spans="1:13" hidden="1" x14ac:dyDescent="0.3">
      <c r="A1417" s="4">
        <f>INDEX(Tabela2[Id],MATCH(Tabela1[[#This Row],[Carteirinha]],Tabela2[Cart],0))</f>
        <v>2756</v>
      </c>
      <c r="B1417" s="5" t="s">
        <v>1141</v>
      </c>
      <c r="C1417" s="5" t="s">
        <v>1142</v>
      </c>
      <c r="D1417" s="5">
        <v>59204244</v>
      </c>
      <c r="E1417" s="6">
        <v>45672</v>
      </c>
      <c r="F1417" s="5">
        <v>946628300</v>
      </c>
      <c r="G1417" s="6">
        <v>46272</v>
      </c>
      <c r="H1417" s="5">
        <v>2250005103</v>
      </c>
      <c r="I1417" s="5">
        <v>32</v>
      </c>
      <c r="J1417" s="5">
        <v>17</v>
      </c>
      <c r="K14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17" s="4">
        <f>COUNTIFS(Tabela1[Paciente],Tabela1[[#This Row],[Paciente]],Tabela1[Código_Terapia],Tabela1[[#This Row],[Código_Terapia]])</f>
        <v>2</v>
      </c>
      <c r="M1417" s="4">
        <f>Tabela1[[#This Row],[Sessões Autrizadas]]-Tabela1[[#This Row],[Solicitado]]</f>
        <v>-15</v>
      </c>
    </row>
    <row r="1418" spans="1:13" hidden="1" x14ac:dyDescent="0.3">
      <c r="A1418" s="4">
        <f>INDEX(Tabela2[Id],MATCH(Tabela1[[#This Row],[Carteirinha]],Tabela2[Cart],0))</f>
        <v>2756</v>
      </c>
      <c r="B1418" s="5" t="s">
        <v>1141</v>
      </c>
      <c r="C1418" s="5" t="s">
        <v>1142</v>
      </c>
      <c r="D1418" s="5">
        <v>56153605</v>
      </c>
      <c r="E1418" s="6">
        <v>45547</v>
      </c>
      <c r="F1418" s="5">
        <v>943815250</v>
      </c>
      <c r="G1418" s="6">
        <v>46447</v>
      </c>
      <c r="H1418" s="5">
        <v>2250005103</v>
      </c>
      <c r="I1418" s="5">
        <v>30</v>
      </c>
      <c r="J1418" s="5">
        <v>9</v>
      </c>
      <c r="K14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418" s="4">
        <f>COUNTIFS(Tabela1[Paciente],Tabela1[[#This Row],[Paciente]],Tabela1[Código_Terapia],Tabela1[[#This Row],[Código_Terapia]])</f>
        <v>2</v>
      </c>
      <c r="M1418" s="4">
        <f>Tabela1[[#This Row],[Sessões Autrizadas]]-Tabela1[[#This Row],[Solicitado]]</f>
        <v>-21</v>
      </c>
    </row>
    <row r="1419" spans="1:13" hidden="1" x14ac:dyDescent="0.3">
      <c r="A1419" s="4">
        <f>INDEX(Tabela2[Id],MATCH(Tabela1[[#This Row],[Carteirinha]],Tabela2[Cart],0))</f>
        <v>2902</v>
      </c>
      <c r="B1419" s="5" t="s">
        <v>924</v>
      </c>
      <c r="C1419" s="5" t="s">
        <v>925</v>
      </c>
      <c r="D1419" s="5">
        <v>57758119</v>
      </c>
      <c r="E1419" s="6">
        <v>45609</v>
      </c>
      <c r="F1419" s="5">
        <v>945295918</v>
      </c>
      <c r="G1419" s="6">
        <v>46749</v>
      </c>
      <c r="H1419" s="5">
        <v>2250005103</v>
      </c>
      <c r="I1419" s="5">
        <v>112</v>
      </c>
      <c r="J1419" s="5">
        <v>85</v>
      </c>
      <c r="K14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419" s="4">
        <f>COUNTIFS(Tabela1[Paciente],Tabela1[[#This Row],[Paciente]],Tabela1[Código_Terapia],Tabela1[[#This Row],[Código_Terapia]])</f>
        <v>1</v>
      </c>
      <c r="M1419" s="4">
        <f>Tabela1[[#This Row],[Sessões Autrizadas]]-Tabela1[[#This Row],[Solicitado]]</f>
        <v>-27</v>
      </c>
    </row>
    <row r="1420" spans="1:13" hidden="1" x14ac:dyDescent="0.3">
      <c r="A1420" s="4">
        <f>INDEX(Tabela2[Id],MATCH(Tabela1[[#This Row],[Carteirinha]],Tabela2[Cart],0))</f>
        <v>2902</v>
      </c>
      <c r="B1420" s="5" t="s">
        <v>924</v>
      </c>
      <c r="C1420" s="5" t="s">
        <v>925</v>
      </c>
      <c r="D1420" s="5">
        <v>57758117</v>
      </c>
      <c r="E1420" s="6">
        <v>45609</v>
      </c>
      <c r="F1420" s="5">
        <v>945295917</v>
      </c>
      <c r="G1420" s="6">
        <v>46329</v>
      </c>
      <c r="H1420" s="5">
        <v>2250005278</v>
      </c>
      <c r="I1420" s="5">
        <v>32</v>
      </c>
      <c r="J1420" s="5">
        <v>20</v>
      </c>
      <c r="K14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20" s="4">
        <f>COUNTIFS(Tabela1[Paciente],Tabela1[[#This Row],[Paciente]],Tabela1[Código_Terapia],Tabela1[[#This Row],[Código_Terapia]])</f>
        <v>2</v>
      </c>
      <c r="M1420" s="4">
        <f>Tabela1[[#This Row],[Sessões Autrizadas]]-Tabela1[[#This Row],[Solicitado]]</f>
        <v>-12</v>
      </c>
    </row>
    <row r="1421" spans="1:13" hidden="1" x14ac:dyDescent="0.3">
      <c r="A1421" s="4">
        <f>INDEX(Tabela2[Id],MATCH(Tabela1[[#This Row],[Carteirinha]],Tabela2[Cart],0))</f>
        <v>2902</v>
      </c>
      <c r="B1421" s="5" t="s">
        <v>924</v>
      </c>
      <c r="C1421" s="5" t="s">
        <v>925</v>
      </c>
      <c r="D1421" s="5">
        <v>57758114</v>
      </c>
      <c r="E1421" s="6">
        <v>45609</v>
      </c>
      <c r="F1421" s="5">
        <v>945295914</v>
      </c>
      <c r="G1421" s="6">
        <v>46329</v>
      </c>
      <c r="H1421" s="5">
        <v>2250005170</v>
      </c>
      <c r="I1421" s="5">
        <v>96</v>
      </c>
      <c r="J1421" s="5">
        <v>85</v>
      </c>
      <c r="K14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421" s="4">
        <f>COUNTIFS(Tabela1[Paciente],Tabela1[[#This Row],[Paciente]],Tabela1[Código_Terapia],Tabela1[[#This Row],[Código_Terapia]])</f>
        <v>1</v>
      </c>
      <c r="M1421" s="4">
        <f>Tabela1[[#This Row],[Sessões Autrizadas]]-Tabela1[[#This Row],[Solicitado]]</f>
        <v>-11</v>
      </c>
    </row>
    <row r="1422" spans="1:13" hidden="1" x14ac:dyDescent="0.3">
      <c r="A1422" s="4">
        <f>INDEX(Tabela2[Id],MATCH(Tabela1[[#This Row],[Carteirinha]],Tabela2[Cart],0))</f>
        <v>2902</v>
      </c>
      <c r="B1422" s="5" t="s">
        <v>924</v>
      </c>
      <c r="C1422" s="5" t="s">
        <v>925</v>
      </c>
      <c r="D1422" s="5">
        <v>55695957</v>
      </c>
      <c r="E1422" s="6">
        <v>45531</v>
      </c>
      <c r="F1422" s="5">
        <v>943394019</v>
      </c>
      <c r="G1422" s="6">
        <v>46071</v>
      </c>
      <c r="H1422" s="5">
        <v>2250005278</v>
      </c>
      <c r="I1422" s="5">
        <v>20</v>
      </c>
      <c r="J1422" s="5">
        <v>12</v>
      </c>
      <c r="K14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422" s="4">
        <f>COUNTIFS(Tabela1[Paciente],Tabela1[[#This Row],[Paciente]],Tabela1[Código_Terapia],Tabela1[[#This Row],[Código_Terapia]])</f>
        <v>2</v>
      </c>
      <c r="M1422" s="4">
        <f>Tabela1[[#This Row],[Sessões Autrizadas]]-Tabela1[[#This Row],[Solicitado]]</f>
        <v>-8</v>
      </c>
    </row>
    <row r="1423" spans="1:13" hidden="1" x14ac:dyDescent="0.3">
      <c r="A1423" s="4">
        <f>INDEX(Tabela2[Id],MATCH(Tabela1[[#This Row],[Carteirinha]],Tabela2[Cart],0))</f>
        <v>3258</v>
      </c>
      <c r="B1423" s="5" t="s">
        <v>1126</v>
      </c>
      <c r="C1423" s="5" t="s">
        <v>1127</v>
      </c>
      <c r="D1423" s="5">
        <v>58865060</v>
      </c>
      <c r="E1423" s="6">
        <v>45659</v>
      </c>
      <c r="F1423" s="5">
        <v>946314652</v>
      </c>
      <c r="G1423" s="6">
        <v>46439</v>
      </c>
      <c r="H1423" s="5">
        <v>2250005103</v>
      </c>
      <c r="I1423" s="5">
        <v>32</v>
      </c>
      <c r="J1423" s="5">
        <v>15</v>
      </c>
      <c r="K14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23" s="4">
        <f>COUNTIFS(Tabela1[Paciente],Tabela1[[#This Row],[Paciente]],Tabela1[Código_Terapia],Tabela1[[#This Row],[Código_Terapia]])</f>
        <v>1</v>
      </c>
      <c r="M1423" s="4">
        <f>Tabela1[[#This Row],[Sessões Autrizadas]]-Tabela1[[#This Row],[Solicitado]]</f>
        <v>-17</v>
      </c>
    </row>
    <row r="1424" spans="1:13" hidden="1" x14ac:dyDescent="0.3">
      <c r="A1424" s="4">
        <f>INDEX(Tabela2[Id],MATCH(Tabela1[[#This Row],[Carteirinha]],Tabela2[Cart],0))</f>
        <v>3258</v>
      </c>
      <c r="B1424" s="5" t="s">
        <v>1126</v>
      </c>
      <c r="C1424" s="5" t="s">
        <v>1127</v>
      </c>
      <c r="D1424" s="5">
        <v>58865059</v>
      </c>
      <c r="E1424" s="6">
        <v>45659</v>
      </c>
      <c r="F1424" s="5">
        <v>946314651</v>
      </c>
      <c r="G1424" s="6">
        <v>46559</v>
      </c>
      <c r="H1424" s="5">
        <v>2250005278</v>
      </c>
      <c r="I1424" s="5">
        <v>32</v>
      </c>
      <c r="J1424" s="5">
        <v>13</v>
      </c>
      <c r="K14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24" s="4">
        <f>COUNTIFS(Tabela1[Paciente],Tabela1[[#This Row],[Paciente]],Tabela1[Código_Terapia],Tabela1[[#This Row],[Código_Terapia]])</f>
        <v>1</v>
      </c>
      <c r="M1424" s="4">
        <f>Tabela1[[#This Row],[Sessões Autrizadas]]-Tabela1[[#This Row],[Solicitado]]</f>
        <v>-19</v>
      </c>
    </row>
    <row r="1425" spans="1:13" hidden="1" x14ac:dyDescent="0.3">
      <c r="A1425" s="4">
        <f>INDEX(Tabela2[Id],MATCH(Tabela1[[#This Row],[Carteirinha]],Tabela2[Cart],0))</f>
        <v>922</v>
      </c>
      <c r="B1425" s="5" t="s">
        <v>1124</v>
      </c>
      <c r="C1425" s="5" t="s">
        <v>1125</v>
      </c>
      <c r="D1425" s="5">
        <v>59507632</v>
      </c>
      <c r="E1425" s="6">
        <v>45682</v>
      </c>
      <c r="F1425" s="5">
        <v>946909394</v>
      </c>
      <c r="G1425" s="6">
        <v>46282</v>
      </c>
      <c r="H1425" s="5">
        <v>2250005103</v>
      </c>
      <c r="I1425" s="5">
        <v>48</v>
      </c>
      <c r="J1425" s="5">
        <v>39</v>
      </c>
      <c r="K14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25" s="4">
        <f>COUNTIFS(Tabela1[Paciente],Tabela1[[#This Row],[Paciente]],Tabela1[Código_Terapia],Tabela1[[#This Row],[Código_Terapia]])</f>
        <v>2</v>
      </c>
      <c r="M1425" s="4">
        <f>Tabela1[[#This Row],[Sessões Autrizadas]]-Tabela1[[#This Row],[Solicitado]]</f>
        <v>-9</v>
      </c>
    </row>
    <row r="1426" spans="1:13" hidden="1" x14ac:dyDescent="0.3">
      <c r="A1426" s="4">
        <f>INDEX(Tabela2[Id],MATCH(Tabela1[[#This Row],[Carteirinha]],Tabela2[Cart],0))</f>
        <v>922</v>
      </c>
      <c r="B1426" s="5" t="s">
        <v>1124</v>
      </c>
      <c r="C1426" s="5" t="s">
        <v>1125</v>
      </c>
      <c r="D1426" s="5">
        <v>59507631</v>
      </c>
      <c r="E1426" s="6">
        <v>45682</v>
      </c>
      <c r="F1426" s="5">
        <v>946909393</v>
      </c>
      <c r="G1426" s="6">
        <v>46222</v>
      </c>
      <c r="H1426" s="5">
        <v>2250005278</v>
      </c>
      <c r="I1426" s="5">
        <v>48</v>
      </c>
      <c r="J1426" s="5">
        <v>40</v>
      </c>
      <c r="K14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26" s="4">
        <f>COUNTIFS(Tabela1[Paciente],Tabela1[[#This Row],[Paciente]],Tabela1[Código_Terapia],Tabela1[[#This Row],[Código_Terapia]])</f>
        <v>2</v>
      </c>
      <c r="M1426" s="4">
        <f>Tabela1[[#This Row],[Sessões Autrizadas]]-Tabela1[[#This Row],[Solicitado]]</f>
        <v>-8</v>
      </c>
    </row>
    <row r="1427" spans="1:13" hidden="1" x14ac:dyDescent="0.3">
      <c r="A1427" s="4">
        <f>INDEX(Tabela2[Id],MATCH(Tabela1[[#This Row],[Carteirinha]],Tabela2[Cart],0))</f>
        <v>922</v>
      </c>
      <c r="B1427" s="5" t="s">
        <v>1124</v>
      </c>
      <c r="C1427" s="5" t="s">
        <v>1125</v>
      </c>
      <c r="D1427" s="5">
        <v>59507630</v>
      </c>
      <c r="E1427" s="6">
        <v>45682</v>
      </c>
      <c r="F1427" s="5">
        <v>946909392</v>
      </c>
      <c r="G1427" s="6">
        <v>46222</v>
      </c>
      <c r="H1427" s="5">
        <v>50001213</v>
      </c>
      <c r="I1427" s="5">
        <v>48</v>
      </c>
      <c r="J1427" s="5">
        <v>40</v>
      </c>
      <c r="K14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27" s="4">
        <f>COUNTIFS(Tabela1[Paciente],Tabela1[[#This Row],[Paciente]],Tabela1[Código_Terapia],Tabela1[[#This Row],[Código_Terapia]])</f>
        <v>1</v>
      </c>
      <c r="M1427" s="4">
        <f>Tabela1[[#This Row],[Sessões Autrizadas]]-Tabela1[[#This Row],[Solicitado]]</f>
        <v>-8</v>
      </c>
    </row>
    <row r="1428" spans="1:13" hidden="1" x14ac:dyDescent="0.3">
      <c r="A1428" s="4">
        <f>INDEX(Tabela2[Id],MATCH(Tabela1[[#This Row],[Carteirinha]],Tabela2[Cart],0))</f>
        <v>922</v>
      </c>
      <c r="B1428" s="5" t="s">
        <v>1124</v>
      </c>
      <c r="C1428" s="5" t="s">
        <v>1125</v>
      </c>
      <c r="D1428" s="5">
        <v>59507629</v>
      </c>
      <c r="E1428" s="6">
        <v>45681</v>
      </c>
      <c r="F1428" s="5">
        <v>946909391</v>
      </c>
      <c r="G1428" s="6">
        <v>45801</v>
      </c>
      <c r="H1428" s="5">
        <v>50000012</v>
      </c>
      <c r="I1428" s="5">
        <v>48</v>
      </c>
      <c r="J1428" s="5">
        <v>48</v>
      </c>
      <c r="K14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28" s="4">
        <f>COUNTIFS(Tabela1[Paciente],Tabela1[[#This Row],[Paciente]],Tabela1[Código_Terapia],Tabela1[[#This Row],[Código_Terapia]])</f>
        <v>1</v>
      </c>
      <c r="M1428" s="4">
        <f>Tabela1[[#This Row],[Sessões Autrizadas]]-Tabela1[[#This Row],[Solicitado]]</f>
        <v>0</v>
      </c>
    </row>
    <row r="1429" spans="1:13" hidden="1" x14ac:dyDescent="0.3">
      <c r="A1429" s="4">
        <f>INDEX(Tabela2[Id],MATCH(Tabela1[[#This Row],[Carteirinha]],Tabela2[Cart],0))</f>
        <v>922</v>
      </c>
      <c r="B1429" s="5" t="s">
        <v>1124</v>
      </c>
      <c r="C1429" s="5" t="s">
        <v>1125</v>
      </c>
      <c r="D1429" s="5">
        <v>56472797</v>
      </c>
      <c r="E1429" s="6">
        <v>45558</v>
      </c>
      <c r="F1429" s="5">
        <v>944109938</v>
      </c>
      <c r="G1429" s="6">
        <v>46338</v>
      </c>
      <c r="H1429" s="5">
        <v>2250005103</v>
      </c>
      <c r="I1429" s="5">
        <v>45</v>
      </c>
      <c r="J1429" s="5">
        <v>33</v>
      </c>
      <c r="K14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429" s="4">
        <f>COUNTIFS(Tabela1[Paciente],Tabela1[[#This Row],[Paciente]],Tabela1[Código_Terapia],Tabela1[[#This Row],[Código_Terapia]])</f>
        <v>2</v>
      </c>
      <c r="M1429" s="4">
        <f>Tabela1[[#This Row],[Sessões Autrizadas]]-Tabela1[[#This Row],[Solicitado]]</f>
        <v>-12</v>
      </c>
    </row>
    <row r="1430" spans="1:13" hidden="1" x14ac:dyDescent="0.3">
      <c r="A1430" s="4">
        <f>INDEX(Tabela2[Id],MATCH(Tabela1[[#This Row],[Carteirinha]],Tabela2[Cart],0))</f>
        <v>922</v>
      </c>
      <c r="B1430" s="5" t="s">
        <v>1124</v>
      </c>
      <c r="C1430" s="5" t="s">
        <v>1125</v>
      </c>
      <c r="D1430" s="5">
        <v>56472796</v>
      </c>
      <c r="E1430" s="6">
        <v>45558</v>
      </c>
      <c r="F1430" s="5">
        <v>944109937</v>
      </c>
      <c r="G1430" s="6">
        <v>46398</v>
      </c>
      <c r="H1430" s="5">
        <v>2250005278</v>
      </c>
      <c r="I1430" s="5">
        <v>45</v>
      </c>
      <c r="J1430" s="5">
        <v>32</v>
      </c>
      <c r="K14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430" s="4">
        <f>COUNTIFS(Tabela1[Paciente],Tabela1[[#This Row],[Paciente]],Tabela1[Código_Terapia],Tabela1[[#This Row],[Código_Terapia]])</f>
        <v>2</v>
      </c>
      <c r="M1430" s="4">
        <f>Tabela1[[#This Row],[Sessões Autrizadas]]-Tabela1[[#This Row],[Solicitado]]</f>
        <v>-13</v>
      </c>
    </row>
    <row r="1431" spans="1:13" hidden="1" x14ac:dyDescent="0.3">
      <c r="A1431" s="4">
        <f>INDEX(Tabela2[Id],MATCH(Tabela1[[#This Row],[Carteirinha]],Tabela2[Cart],0))</f>
        <v>3458</v>
      </c>
      <c r="B1431" s="5" t="s">
        <v>782</v>
      </c>
      <c r="C1431" s="5" t="s">
        <v>783</v>
      </c>
      <c r="D1431" s="5">
        <v>60104733</v>
      </c>
      <c r="E1431" s="6">
        <v>45702</v>
      </c>
      <c r="F1431" s="5">
        <v>947462753</v>
      </c>
      <c r="G1431" s="6">
        <v>46362</v>
      </c>
      <c r="H1431" s="5">
        <v>2250005189</v>
      </c>
      <c r="I1431" s="5">
        <v>64</v>
      </c>
      <c r="J1431" s="5">
        <v>49</v>
      </c>
      <c r="K14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431" s="4">
        <f>COUNTIFS(Tabela1[Paciente],Tabela1[[#This Row],[Paciente]],Tabela1[Código_Terapia],Tabela1[[#This Row],[Código_Terapia]])</f>
        <v>3</v>
      </c>
      <c r="M1431" s="4">
        <f>Tabela1[[#This Row],[Sessões Autrizadas]]-Tabela1[[#This Row],[Solicitado]]</f>
        <v>-15</v>
      </c>
    </row>
    <row r="1432" spans="1:13" hidden="1" x14ac:dyDescent="0.3">
      <c r="A1432" s="4">
        <f>INDEX(Tabela2[Id],MATCH(Tabela1[[#This Row],[Carteirinha]],Tabela2[Cart],0))</f>
        <v>3458</v>
      </c>
      <c r="B1432" s="5" t="s">
        <v>782</v>
      </c>
      <c r="C1432" s="5" t="s">
        <v>783</v>
      </c>
      <c r="D1432" s="5">
        <v>60104732</v>
      </c>
      <c r="E1432" s="6">
        <v>45702</v>
      </c>
      <c r="F1432" s="5">
        <v>947462752</v>
      </c>
      <c r="G1432" s="6">
        <v>46422</v>
      </c>
      <c r="H1432" s="5">
        <v>2250005103</v>
      </c>
      <c r="I1432" s="5">
        <v>96</v>
      </c>
      <c r="J1432" s="5">
        <v>74</v>
      </c>
      <c r="K14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432" s="4">
        <f>COUNTIFS(Tabela1[Paciente],Tabela1[[#This Row],[Paciente]],Tabela1[Código_Terapia],Tabela1[[#This Row],[Código_Terapia]])</f>
        <v>2</v>
      </c>
      <c r="M1432" s="4">
        <f>Tabela1[[#This Row],[Sessões Autrizadas]]-Tabela1[[#This Row],[Solicitado]]</f>
        <v>-22</v>
      </c>
    </row>
    <row r="1433" spans="1:13" hidden="1" x14ac:dyDescent="0.3">
      <c r="A1433" s="4">
        <f>INDEX(Tabela2[Id],MATCH(Tabela1[[#This Row],[Carteirinha]],Tabela2[Cart],0))</f>
        <v>3458</v>
      </c>
      <c r="B1433" s="5" t="s">
        <v>782</v>
      </c>
      <c r="C1433" s="5" t="s">
        <v>783</v>
      </c>
      <c r="D1433" s="5">
        <v>60104731</v>
      </c>
      <c r="E1433" s="6">
        <v>45702</v>
      </c>
      <c r="F1433" s="5">
        <v>947462751</v>
      </c>
      <c r="G1433" s="6">
        <v>46902</v>
      </c>
      <c r="H1433" s="5">
        <v>2250005278</v>
      </c>
      <c r="I1433" s="5">
        <v>96</v>
      </c>
      <c r="J1433" s="5">
        <v>72</v>
      </c>
      <c r="K14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433" s="4">
        <f>COUNTIFS(Tabela1[Paciente],Tabela1[[#This Row],[Paciente]],Tabela1[Código_Terapia],Tabela1[[#This Row],[Código_Terapia]])</f>
        <v>2</v>
      </c>
      <c r="M1433" s="4">
        <f>Tabela1[[#This Row],[Sessões Autrizadas]]-Tabela1[[#This Row],[Solicitado]]</f>
        <v>-24</v>
      </c>
    </row>
    <row r="1434" spans="1:13" hidden="1" x14ac:dyDescent="0.3">
      <c r="A1434" s="4">
        <f>INDEX(Tabela2[Id],MATCH(Tabela1[[#This Row],[Carteirinha]],Tabela2[Cart],0))</f>
        <v>3458</v>
      </c>
      <c r="B1434" s="5" t="s">
        <v>782</v>
      </c>
      <c r="C1434" s="5" t="s">
        <v>783</v>
      </c>
      <c r="D1434" s="5">
        <v>60104730</v>
      </c>
      <c r="E1434" s="6">
        <v>45702</v>
      </c>
      <c r="F1434" s="5">
        <v>947462750</v>
      </c>
      <c r="G1434" s="6">
        <v>46002</v>
      </c>
      <c r="H1434" s="5">
        <v>2250005170</v>
      </c>
      <c r="I1434" s="5">
        <v>64</v>
      </c>
      <c r="J1434" s="5">
        <v>56</v>
      </c>
      <c r="K14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434" s="4">
        <f>COUNTIFS(Tabela1[Paciente],Tabela1[[#This Row],[Paciente]],Tabela1[Código_Terapia],Tabela1[[#This Row],[Código_Terapia]])</f>
        <v>3</v>
      </c>
      <c r="M1434" s="4">
        <f>Tabela1[[#This Row],[Sessões Autrizadas]]-Tabela1[[#This Row],[Solicitado]]</f>
        <v>-8</v>
      </c>
    </row>
    <row r="1435" spans="1:13" hidden="1" x14ac:dyDescent="0.3">
      <c r="A1435" s="4">
        <f>INDEX(Tabela2[Id],MATCH(Tabela1[[#This Row],[Carteirinha]],Tabela2[Cart],0))</f>
        <v>3458</v>
      </c>
      <c r="B1435" s="5" t="s">
        <v>782</v>
      </c>
      <c r="C1435" s="5" t="s">
        <v>783</v>
      </c>
      <c r="D1435" s="5">
        <v>59395313</v>
      </c>
      <c r="E1435" s="6">
        <v>45680</v>
      </c>
      <c r="F1435" s="5">
        <v>946805606</v>
      </c>
      <c r="G1435" s="6">
        <v>46100</v>
      </c>
      <c r="H1435" s="5">
        <v>2250005189</v>
      </c>
      <c r="I1435" s="5">
        <v>64</v>
      </c>
      <c r="J1435" s="5">
        <v>55</v>
      </c>
      <c r="K14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435" s="4">
        <f>COUNTIFS(Tabela1[Paciente],Tabela1[[#This Row],[Paciente]],Tabela1[Código_Terapia],Tabela1[[#This Row],[Código_Terapia]])</f>
        <v>3</v>
      </c>
      <c r="M1435" s="4">
        <f>Tabela1[[#This Row],[Sessões Autrizadas]]-Tabela1[[#This Row],[Solicitado]]</f>
        <v>-9</v>
      </c>
    </row>
    <row r="1436" spans="1:13" hidden="1" x14ac:dyDescent="0.3">
      <c r="A1436" s="4">
        <f>INDEX(Tabela2[Id],MATCH(Tabela1[[#This Row],[Carteirinha]],Tabela2[Cart],0))</f>
        <v>3458</v>
      </c>
      <c r="B1436" s="5" t="s">
        <v>782</v>
      </c>
      <c r="C1436" s="5" t="s">
        <v>783</v>
      </c>
      <c r="D1436" s="5">
        <v>59395312</v>
      </c>
      <c r="E1436" s="6">
        <v>45680</v>
      </c>
      <c r="F1436" s="5">
        <v>946805605</v>
      </c>
      <c r="G1436" s="6">
        <v>45980</v>
      </c>
      <c r="H1436" s="5">
        <v>2250005103</v>
      </c>
      <c r="I1436" s="5">
        <v>96</v>
      </c>
      <c r="J1436" s="5">
        <v>56</v>
      </c>
      <c r="K14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436" s="4">
        <f>COUNTIFS(Tabela1[Paciente],Tabela1[[#This Row],[Paciente]],Tabela1[Código_Terapia],Tabela1[[#This Row],[Código_Terapia]])</f>
        <v>2</v>
      </c>
      <c r="M1436" s="4">
        <f>Tabela1[[#This Row],[Sessões Autrizadas]]-Tabela1[[#This Row],[Solicitado]]</f>
        <v>-40</v>
      </c>
    </row>
    <row r="1437" spans="1:13" hidden="1" x14ac:dyDescent="0.3">
      <c r="A1437" s="4">
        <f>INDEX(Tabela2[Id],MATCH(Tabela1[[#This Row],[Carteirinha]],Tabela2[Cart],0))</f>
        <v>3458</v>
      </c>
      <c r="B1437" s="5" t="s">
        <v>782</v>
      </c>
      <c r="C1437" s="5" t="s">
        <v>783</v>
      </c>
      <c r="D1437" s="5">
        <v>59395311</v>
      </c>
      <c r="E1437" s="6">
        <v>45680</v>
      </c>
      <c r="F1437" s="5">
        <v>946805604</v>
      </c>
      <c r="G1437" s="6">
        <v>45860</v>
      </c>
      <c r="H1437" s="5">
        <v>2250005278</v>
      </c>
      <c r="I1437" s="5">
        <v>96</v>
      </c>
      <c r="J1437" s="5">
        <v>62</v>
      </c>
      <c r="K14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437" s="4">
        <f>COUNTIFS(Tabela1[Paciente],Tabela1[[#This Row],[Paciente]],Tabela1[Código_Terapia],Tabela1[[#This Row],[Código_Terapia]])</f>
        <v>2</v>
      </c>
      <c r="M1437" s="4">
        <f>Tabela1[[#This Row],[Sessões Autrizadas]]-Tabela1[[#This Row],[Solicitado]]</f>
        <v>-34</v>
      </c>
    </row>
    <row r="1438" spans="1:13" hidden="1" x14ac:dyDescent="0.3">
      <c r="A1438" s="4">
        <f>INDEX(Tabela2[Id],MATCH(Tabela1[[#This Row],[Carteirinha]],Tabela2[Cart],0))</f>
        <v>3458</v>
      </c>
      <c r="B1438" s="5" t="s">
        <v>782</v>
      </c>
      <c r="C1438" s="5" t="s">
        <v>783</v>
      </c>
      <c r="D1438" s="5">
        <v>59395309</v>
      </c>
      <c r="E1438" s="6">
        <v>45680</v>
      </c>
      <c r="F1438" s="5">
        <v>946805602</v>
      </c>
      <c r="G1438" s="6">
        <v>46040</v>
      </c>
      <c r="H1438" s="5">
        <v>2250005170</v>
      </c>
      <c r="I1438" s="5">
        <v>64</v>
      </c>
      <c r="J1438" s="5">
        <v>56</v>
      </c>
      <c r="K14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438" s="4">
        <f>COUNTIFS(Tabela1[Paciente],Tabela1[[#This Row],[Paciente]],Tabela1[Código_Terapia],Tabela1[[#This Row],[Código_Terapia]])</f>
        <v>3</v>
      </c>
      <c r="M1438" s="4">
        <f>Tabela1[[#This Row],[Sessões Autrizadas]]-Tabela1[[#This Row],[Solicitado]]</f>
        <v>-8</v>
      </c>
    </row>
    <row r="1439" spans="1:13" hidden="1" x14ac:dyDescent="0.3">
      <c r="A1439" s="4">
        <f>INDEX(Tabela2[Id],MATCH(Tabela1[[#This Row],[Carteirinha]],Tabela2[Cart],0))</f>
        <v>3458</v>
      </c>
      <c r="B1439" s="5" t="s">
        <v>782</v>
      </c>
      <c r="C1439" s="5" t="s">
        <v>783</v>
      </c>
      <c r="D1439" s="5">
        <v>57217756</v>
      </c>
      <c r="E1439" s="6">
        <v>45587</v>
      </c>
      <c r="F1439" s="5">
        <v>944799588</v>
      </c>
      <c r="G1439" s="6">
        <v>46427</v>
      </c>
      <c r="H1439" s="5">
        <v>2250005189</v>
      </c>
      <c r="I1439" s="5">
        <v>48</v>
      </c>
      <c r="J1439" s="5">
        <v>30</v>
      </c>
      <c r="K14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39" s="4">
        <f>COUNTIFS(Tabela1[Paciente],Tabela1[[#This Row],[Paciente]],Tabela1[Código_Terapia],Tabela1[[#This Row],[Código_Terapia]])</f>
        <v>3</v>
      </c>
      <c r="M1439" s="4">
        <f>Tabela1[[#This Row],[Sessões Autrizadas]]-Tabela1[[#This Row],[Solicitado]]</f>
        <v>-18</v>
      </c>
    </row>
    <row r="1440" spans="1:13" hidden="1" x14ac:dyDescent="0.3">
      <c r="A1440" s="4">
        <f>INDEX(Tabela2[Id],MATCH(Tabela1[[#This Row],[Carteirinha]],Tabela2[Cart],0))</f>
        <v>3458</v>
      </c>
      <c r="B1440" s="5" t="s">
        <v>782</v>
      </c>
      <c r="C1440" s="5" t="s">
        <v>783</v>
      </c>
      <c r="D1440" s="5">
        <v>57217755</v>
      </c>
      <c r="E1440" s="6">
        <v>45587</v>
      </c>
      <c r="F1440" s="5">
        <v>944799587</v>
      </c>
      <c r="G1440" s="6">
        <v>46427</v>
      </c>
      <c r="H1440" s="5">
        <v>2250005170</v>
      </c>
      <c r="I1440" s="5">
        <v>48</v>
      </c>
      <c r="J1440" s="5">
        <v>29</v>
      </c>
      <c r="K14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40" s="4">
        <f>COUNTIFS(Tabela1[Paciente],Tabela1[[#This Row],[Paciente]],Tabela1[Código_Terapia],Tabela1[[#This Row],[Código_Terapia]])</f>
        <v>3</v>
      </c>
      <c r="M1440" s="4">
        <f>Tabela1[[#This Row],[Sessões Autrizadas]]-Tabela1[[#This Row],[Solicitado]]</f>
        <v>-19</v>
      </c>
    </row>
    <row r="1441" spans="1:13" hidden="1" x14ac:dyDescent="0.3">
      <c r="A1441" s="4">
        <f>INDEX(Tabela2[Id],MATCH(Tabela1[[#This Row],[Carteirinha]],Tabela2[Cart],0))</f>
        <v>4321</v>
      </c>
      <c r="B1441" s="5" t="s">
        <v>350</v>
      </c>
      <c r="C1441" s="5" t="s">
        <v>351</v>
      </c>
      <c r="D1441" s="5">
        <v>60426296</v>
      </c>
      <c r="E1441" s="6">
        <v>45714</v>
      </c>
      <c r="F1441" s="5">
        <v>947761134</v>
      </c>
      <c r="G1441" s="6">
        <v>46014</v>
      </c>
      <c r="H1441" s="5">
        <v>2250005189</v>
      </c>
      <c r="I1441" s="5">
        <v>16</v>
      </c>
      <c r="J1441" s="5">
        <v>12</v>
      </c>
      <c r="K14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41" s="4">
        <f>COUNTIFS(Tabela1[Paciente],Tabela1[[#This Row],[Paciente]],Tabela1[Código_Terapia],Tabela1[[#This Row],[Código_Terapia]])</f>
        <v>2</v>
      </c>
      <c r="M1441" s="4">
        <f>Tabela1[[#This Row],[Sessões Autrizadas]]-Tabela1[[#This Row],[Solicitado]]</f>
        <v>-4</v>
      </c>
    </row>
    <row r="1442" spans="1:13" hidden="1" x14ac:dyDescent="0.3">
      <c r="A1442" s="4">
        <f>INDEX(Tabela2[Id],MATCH(Tabela1[[#This Row],[Carteirinha]],Tabela2[Cart],0))</f>
        <v>4321</v>
      </c>
      <c r="B1442" s="5" t="s">
        <v>350</v>
      </c>
      <c r="C1442" s="5" t="s">
        <v>351</v>
      </c>
      <c r="D1442" s="5">
        <v>60426295</v>
      </c>
      <c r="E1442" s="6">
        <v>45714</v>
      </c>
      <c r="F1442" s="5">
        <v>947761133</v>
      </c>
      <c r="G1442" s="6">
        <v>46314</v>
      </c>
      <c r="H1442" s="5">
        <v>2250005103</v>
      </c>
      <c r="I1442" s="5">
        <v>32</v>
      </c>
      <c r="J1442" s="5">
        <v>23</v>
      </c>
      <c r="K14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42" s="4">
        <f>COUNTIFS(Tabela1[Paciente],Tabela1[[#This Row],[Paciente]],Tabela1[Código_Terapia],Tabela1[[#This Row],[Código_Terapia]])</f>
        <v>2</v>
      </c>
      <c r="M1442" s="4">
        <f>Tabela1[[#This Row],[Sessões Autrizadas]]-Tabela1[[#This Row],[Solicitado]]</f>
        <v>-9</v>
      </c>
    </row>
    <row r="1443" spans="1:13" hidden="1" x14ac:dyDescent="0.3">
      <c r="A1443" s="4">
        <f>INDEX(Tabela2[Id],MATCH(Tabela1[[#This Row],[Carteirinha]],Tabela2[Cart],0))</f>
        <v>4321</v>
      </c>
      <c r="B1443" s="5" t="s">
        <v>350</v>
      </c>
      <c r="C1443" s="5" t="s">
        <v>351</v>
      </c>
      <c r="D1443" s="5">
        <v>60426294</v>
      </c>
      <c r="E1443" s="6">
        <v>45714</v>
      </c>
      <c r="F1443" s="5">
        <v>947761132</v>
      </c>
      <c r="G1443" s="6">
        <v>46074</v>
      </c>
      <c r="H1443" s="5">
        <v>2250005278</v>
      </c>
      <c r="I1443" s="5">
        <v>16</v>
      </c>
      <c r="J1443" s="5">
        <v>11</v>
      </c>
      <c r="K14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43" s="4">
        <f>COUNTIFS(Tabela1[Paciente],Tabela1[[#This Row],[Paciente]],Tabela1[Código_Terapia],Tabela1[[#This Row],[Código_Terapia]])</f>
        <v>2</v>
      </c>
      <c r="M1443" s="4">
        <f>Tabela1[[#This Row],[Sessões Autrizadas]]-Tabela1[[#This Row],[Solicitado]]</f>
        <v>-5</v>
      </c>
    </row>
    <row r="1444" spans="1:13" hidden="1" x14ac:dyDescent="0.3">
      <c r="A1444" s="4">
        <f>INDEX(Tabela2[Id],MATCH(Tabela1[[#This Row],[Carteirinha]],Tabela2[Cart],0))</f>
        <v>4321</v>
      </c>
      <c r="B1444" s="5" t="s">
        <v>350</v>
      </c>
      <c r="C1444" s="5" t="s">
        <v>351</v>
      </c>
      <c r="D1444" s="5">
        <v>60426293</v>
      </c>
      <c r="E1444" s="6">
        <v>45714</v>
      </c>
      <c r="F1444" s="5">
        <v>947761131</v>
      </c>
      <c r="G1444" s="6">
        <v>46014</v>
      </c>
      <c r="H1444" s="5">
        <v>50000012</v>
      </c>
      <c r="I1444" s="5">
        <v>16</v>
      </c>
      <c r="J1444" s="5">
        <v>12</v>
      </c>
      <c r="K14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44" s="4">
        <f>COUNTIFS(Tabela1[Paciente],Tabela1[[#This Row],[Paciente]],Tabela1[Código_Terapia],Tabela1[[#This Row],[Código_Terapia]])</f>
        <v>2</v>
      </c>
      <c r="M1444" s="4">
        <f>Tabela1[[#This Row],[Sessões Autrizadas]]-Tabela1[[#This Row],[Solicitado]]</f>
        <v>-4</v>
      </c>
    </row>
    <row r="1445" spans="1:13" hidden="1" x14ac:dyDescent="0.3">
      <c r="A1445" s="4">
        <f>INDEX(Tabela2[Id],MATCH(Tabela1[[#This Row],[Carteirinha]],Tabela2[Cart],0))</f>
        <v>4321</v>
      </c>
      <c r="B1445" s="5" t="s">
        <v>350</v>
      </c>
      <c r="C1445" s="5" t="s">
        <v>351</v>
      </c>
      <c r="D1445" s="5">
        <v>60426292</v>
      </c>
      <c r="E1445" s="6">
        <v>45714</v>
      </c>
      <c r="F1445" s="5">
        <v>947761130</v>
      </c>
      <c r="G1445" s="6">
        <v>45834</v>
      </c>
      <c r="H1445" s="5">
        <v>2250005170</v>
      </c>
      <c r="I1445" s="5">
        <v>16</v>
      </c>
      <c r="J1445" s="5">
        <v>15</v>
      </c>
      <c r="K14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45" s="4">
        <f>COUNTIFS(Tabela1[Paciente],Tabela1[[#This Row],[Paciente]],Tabela1[Código_Terapia],Tabela1[[#This Row],[Código_Terapia]])</f>
        <v>1</v>
      </c>
      <c r="M1445" s="4">
        <f>Tabela1[[#This Row],[Sessões Autrizadas]]-Tabela1[[#This Row],[Solicitado]]</f>
        <v>-1</v>
      </c>
    </row>
    <row r="1446" spans="1:13" hidden="1" x14ac:dyDescent="0.3">
      <c r="A1446" s="4">
        <f>INDEX(Tabela2[Id],MATCH(Tabela1[[#This Row],[Carteirinha]],Tabela2[Cart],0))</f>
        <v>4321</v>
      </c>
      <c r="B1446" s="5" t="s">
        <v>350</v>
      </c>
      <c r="C1446" s="5" t="s">
        <v>351</v>
      </c>
      <c r="D1446" s="5">
        <v>57826609</v>
      </c>
      <c r="E1446" s="6">
        <v>45610</v>
      </c>
      <c r="F1446" s="5">
        <v>945358913</v>
      </c>
      <c r="G1446" s="6">
        <v>46330</v>
      </c>
      <c r="H1446" s="5">
        <v>2250005189</v>
      </c>
      <c r="I1446" s="5">
        <v>16</v>
      </c>
      <c r="J1446" s="5">
        <v>5</v>
      </c>
      <c r="K14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46" s="4">
        <f>COUNTIFS(Tabela1[Paciente],Tabela1[[#This Row],[Paciente]],Tabela1[Código_Terapia],Tabela1[[#This Row],[Código_Terapia]])</f>
        <v>2</v>
      </c>
      <c r="M1446" s="4">
        <f>Tabela1[[#This Row],[Sessões Autrizadas]]-Tabela1[[#This Row],[Solicitado]]</f>
        <v>-11</v>
      </c>
    </row>
    <row r="1447" spans="1:13" hidden="1" x14ac:dyDescent="0.3">
      <c r="A1447" s="4">
        <f>INDEX(Tabela2[Id],MATCH(Tabela1[[#This Row],[Carteirinha]],Tabela2[Cart],0))</f>
        <v>4321</v>
      </c>
      <c r="B1447" s="5" t="s">
        <v>350</v>
      </c>
      <c r="C1447" s="5" t="s">
        <v>351</v>
      </c>
      <c r="D1447" s="5">
        <v>57826608</v>
      </c>
      <c r="E1447" s="6">
        <v>45610</v>
      </c>
      <c r="F1447" s="5">
        <v>945358912</v>
      </c>
      <c r="G1447" s="6">
        <v>47290</v>
      </c>
      <c r="H1447" s="5">
        <v>2250005103</v>
      </c>
      <c r="I1447" s="5">
        <v>32</v>
      </c>
      <c r="J1447" s="5">
        <v>5</v>
      </c>
      <c r="K14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47" s="4">
        <f>COUNTIFS(Tabela1[Paciente],Tabela1[[#This Row],[Paciente]],Tabela1[Código_Terapia],Tabela1[[#This Row],[Código_Terapia]])</f>
        <v>2</v>
      </c>
      <c r="M1447" s="4">
        <f>Tabela1[[#This Row],[Sessões Autrizadas]]-Tabela1[[#This Row],[Solicitado]]</f>
        <v>-27</v>
      </c>
    </row>
    <row r="1448" spans="1:13" hidden="1" x14ac:dyDescent="0.3">
      <c r="A1448" s="4">
        <f>INDEX(Tabela2[Id],MATCH(Tabela1[[#This Row],[Carteirinha]],Tabela2[Cart],0))</f>
        <v>4321</v>
      </c>
      <c r="B1448" s="5" t="s">
        <v>350</v>
      </c>
      <c r="C1448" s="5" t="s">
        <v>351</v>
      </c>
      <c r="D1448" s="5">
        <v>57826607</v>
      </c>
      <c r="E1448" s="6">
        <v>45610</v>
      </c>
      <c r="F1448" s="5">
        <v>945358911</v>
      </c>
      <c r="G1448" s="6">
        <v>46450</v>
      </c>
      <c r="H1448" s="5">
        <v>2250005278</v>
      </c>
      <c r="I1448" s="5">
        <v>16</v>
      </c>
      <c r="J1448" s="5">
        <v>3</v>
      </c>
      <c r="K14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48" s="4">
        <f>COUNTIFS(Tabela1[Paciente],Tabela1[[#This Row],[Paciente]],Tabela1[Código_Terapia],Tabela1[[#This Row],[Código_Terapia]])</f>
        <v>2</v>
      </c>
      <c r="M1448" s="4">
        <f>Tabela1[[#This Row],[Sessões Autrizadas]]-Tabela1[[#This Row],[Solicitado]]</f>
        <v>-13</v>
      </c>
    </row>
    <row r="1449" spans="1:13" hidden="1" x14ac:dyDescent="0.3">
      <c r="A1449" s="4">
        <f>INDEX(Tabela2[Id],MATCH(Tabela1[[#This Row],[Carteirinha]],Tabela2[Cart],0))</f>
        <v>4321</v>
      </c>
      <c r="B1449" s="5" t="s">
        <v>350</v>
      </c>
      <c r="C1449" s="5" t="s">
        <v>351</v>
      </c>
      <c r="D1449" s="5">
        <v>57826606</v>
      </c>
      <c r="E1449" s="6">
        <v>45610</v>
      </c>
      <c r="F1449" s="5">
        <v>945358910</v>
      </c>
      <c r="G1449" s="6">
        <v>46390</v>
      </c>
      <c r="H1449" s="5">
        <v>50000012</v>
      </c>
      <c r="I1449" s="5">
        <v>16</v>
      </c>
      <c r="J1449" s="5">
        <v>4</v>
      </c>
      <c r="K14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49" s="4">
        <f>COUNTIFS(Tabela1[Paciente],Tabela1[[#This Row],[Paciente]],Tabela1[Código_Terapia],Tabela1[[#This Row],[Código_Terapia]])</f>
        <v>2</v>
      </c>
      <c r="M1449" s="4">
        <f>Tabela1[[#This Row],[Sessões Autrizadas]]-Tabela1[[#This Row],[Solicitado]]</f>
        <v>-12</v>
      </c>
    </row>
    <row r="1450" spans="1:13" hidden="1" x14ac:dyDescent="0.3">
      <c r="A1450" s="4">
        <f>INDEX(Tabela2[Id],MATCH(Tabela1[[#This Row],[Carteirinha]],Tabela2[Cart],0))</f>
        <v>880</v>
      </c>
      <c r="B1450" s="5" t="s">
        <v>488</v>
      </c>
      <c r="C1450" s="5" t="s">
        <v>489</v>
      </c>
      <c r="D1450" s="5">
        <v>60130665</v>
      </c>
      <c r="E1450" s="6">
        <v>45705</v>
      </c>
      <c r="F1450" s="5">
        <v>947486771</v>
      </c>
      <c r="G1450" s="6">
        <v>46185</v>
      </c>
      <c r="H1450" s="5">
        <v>2250005103</v>
      </c>
      <c r="I1450" s="5">
        <v>80</v>
      </c>
      <c r="J1450" s="5">
        <v>73</v>
      </c>
      <c r="K14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450" s="4">
        <f>COUNTIFS(Tabela1[Paciente],Tabela1[[#This Row],[Paciente]],Tabela1[Código_Terapia],Tabela1[[#This Row],[Código_Terapia]])</f>
        <v>2</v>
      </c>
      <c r="M1450" s="4">
        <f>Tabela1[[#This Row],[Sessões Autrizadas]]-Tabela1[[#This Row],[Solicitado]]</f>
        <v>-7</v>
      </c>
    </row>
    <row r="1451" spans="1:13" hidden="1" x14ac:dyDescent="0.3">
      <c r="A1451" s="4">
        <f>INDEX(Tabela2[Id],MATCH(Tabela1[[#This Row],[Carteirinha]],Tabela2[Cart],0))</f>
        <v>880</v>
      </c>
      <c r="B1451" s="5" t="s">
        <v>488</v>
      </c>
      <c r="C1451" s="5" t="s">
        <v>489</v>
      </c>
      <c r="D1451" s="5">
        <v>60130302</v>
      </c>
      <c r="E1451" s="6">
        <v>45705</v>
      </c>
      <c r="F1451" s="5">
        <v>947486458</v>
      </c>
      <c r="G1451" s="6">
        <v>46485</v>
      </c>
      <c r="H1451" s="5">
        <v>2250005189</v>
      </c>
      <c r="I1451" s="5">
        <v>80</v>
      </c>
      <c r="J1451" s="5">
        <v>68</v>
      </c>
      <c r="K14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451" s="4">
        <f>COUNTIFS(Tabela1[Paciente],Tabela1[[#This Row],[Paciente]],Tabela1[Código_Terapia],Tabela1[[#This Row],[Código_Terapia]])</f>
        <v>2</v>
      </c>
      <c r="M1451" s="4">
        <f>Tabela1[[#This Row],[Sessões Autrizadas]]-Tabela1[[#This Row],[Solicitado]]</f>
        <v>-12</v>
      </c>
    </row>
    <row r="1452" spans="1:13" hidden="1" x14ac:dyDescent="0.3">
      <c r="A1452" s="4">
        <f>INDEX(Tabela2[Id],MATCH(Tabela1[[#This Row],[Carteirinha]],Tabela2[Cart],0))</f>
        <v>880</v>
      </c>
      <c r="B1452" s="5" t="s">
        <v>488</v>
      </c>
      <c r="C1452" s="5" t="s">
        <v>489</v>
      </c>
      <c r="D1452" s="5">
        <v>60130301</v>
      </c>
      <c r="E1452" s="6">
        <v>45705</v>
      </c>
      <c r="F1452" s="5">
        <v>947486457</v>
      </c>
      <c r="G1452" s="6">
        <v>46365</v>
      </c>
      <c r="H1452" s="5">
        <v>2250005278</v>
      </c>
      <c r="I1452" s="5">
        <v>32</v>
      </c>
      <c r="J1452" s="5">
        <v>21</v>
      </c>
      <c r="K14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52" s="4">
        <f>COUNTIFS(Tabela1[Paciente],Tabela1[[#This Row],[Paciente]],Tabela1[Código_Terapia],Tabela1[[#This Row],[Código_Terapia]])</f>
        <v>2</v>
      </c>
      <c r="M1452" s="4">
        <f>Tabela1[[#This Row],[Sessões Autrizadas]]-Tabela1[[#This Row],[Solicitado]]</f>
        <v>-11</v>
      </c>
    </row>
    <row r="1453" spans="1:13" hidden="1" x14ac:dyDescent="0.3">
      <c r="A1453" s="4">
        <f>INDEX(Tabela2[Id],MATCH(Tabela1[[#This Row],[Carteirinha]],Tabela2[Cart],0))</f>
        <v>880</v>
      </c>
      <c r="B1453" s="5" t="s">
        <v>488</v>
      </c>
      <c r="C1453" s="5" t="s">
        <v>489</v>
      </c>
      <c r="D1453" s="5">
        <v>60130300</v>
      </c>
      <c r="E1453" s="6">
        <v>45705</v>
      </c>
      <c r="F1453" s="5">
        <v>947486456</v>
      </c>
      <c r="G1453" s="6">
        <v>46485</v>
      </c>
      <c r="H1453" s="5">
        <v>50000012</v>
      </c>
      <c r="I1453" s="5">
        <v>32</v>
      </c>
      <c r="J1453" s="5">
        <v>20</v>
      </c>
      <c r="K14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53" s="4">
        <f>COUNTIFS(Tabela1[Paciente],Tabela1[[#This Row],[Paciente]],Tabela1[Código_Terapia],Tabela1[[#This Row],[Código_Terapia]])</f>
        <v>2</v>
      </c>
      <c r="M1453" s="4">
        <f>Tabela1[[#This Row],[Sessões Autrizadas]]-Tabela1[[#This Row],[Solicitado]]</f>
        <v>-12</v>
      </c>
    </row>
    <row r="1454" spans="1:13" hidden="1" x14ac:dyDescent="0.3">
      <c r="A1454" s="4">
        <f>INDEX(Tabela2[Id],MATCH(Tabela1[[#This Row],[Carteirinha]],Tabela2[Cart],0))</f>
        <v>880</v>
      </c>
      <c r="B1454" s="5" t="s">
        <v>488</v>
      </c>
      <c r="C1454" s="5" t="s">
        <v>489</v>
      </c>
      <c r="D1454" s="5">
        <v>60130299</v>
      </c>
      <c r="E1454" s="6">
        <v>45705</v>
      </c>
      <c r="F1454" s="5">
        <v>947486455</v>
      </c>
      <c r="G1454" s="6">
        <v>45765</v>
      </c>
      <c r="H1454" s="5">
        <v>2250005170</v>
      </c>
      <c r="I1454" s="5">
        <v>80</v>
      </c>
      <c r="J1454" s="5">
        <v>80</v>
      </c>
      <c r="K14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454" s="4">
        <f>COUNTIFS(Tabela1[Paciente],Tabela1[[#This Row],[Paciente]],Tabela1[Código_Terapia],Tabela1[[#This Row],[Código_Terapia]])</f>
        <v>1</v>
      </c>
      <c r="M1454" s="4">
        <f>Tabela1[[#This Row],[Sessões Autrizadas]]-Tabela1[[#This Row],[Solicitado]]</f>
        <v>0</v>
      </c>
    </row>
    <row r="1455" spans="1:13" hidden="1" x14ac:dyDescent="0.3">
      <c r="A1455" s="4">
        <f>INDEX(Tabela2[Id],MATCH(Tabela1[[#This Row],[Carteirinha]],Tabela2[Cart],0))</f>
        <v>880</v>
      </c>
      <c r="B1455" s="5" t="s">
        <v>488</v>
      </c>
      <c r="C1455" s="5" t="s">
        <v>489</v>
      </c>
      <c r="D1455" s="5">
        <v>57459682</v>
      </c>
      <c r="E1455" s="6">
        <v>45596</v>
      </c>
      <c r="F1455" s="5">
        <v>945023833</v>
      </c>
      <c r="G1455" s="6">
        <v>47156</v>
      </c>
      <c r="H1455" s="5">
        <v>2250005278</v>
      </c>
      <c r="I1455" s="5">
        <v>32</v>
      </c>
      <c r="J1455" s="5">
        <v>3</v>
      </c>
      <c r="K14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55" s="4">
        <f>COUNTIFS(Tabela1[Paciente],Tabela1[[#This Row],[Paciente]],Tabela1[Código_Terapia],Tabela1[[#This Row],[Código_Terapia]])</f>
        <v>2</v>
      </c>
      <c r="M1455" s="4">
        <f>Tabela1[[#This Row],[Sessões Autrizadas]]-Tabela1[[#This Row],[Solicitado]]</f>
        <v>-29</v>
      </c>
    </row>
    <row r="1456" spans="1:13" hidden="1" x14ac:dyDescent="0.3">
      <c r="A1456" s="4">
        <f>INDEX(Tabela2[Id],MATCH(Tabela1[[#This Row],[Carteirinha]],Tabela2[Cart],0))</f>
        <v>880</v>
      </c>
      <c r="B1456" s="5" t="s">
        <v>488</v>
      </c>
      <c r="C1456" s="5" t="s">
        <v>489</v>
      </c>
      <c r="D1456" s="5">
        <v>57459681</v>
      </c>
      <c r="E1456" s="6">
        <v>45596</v>
      </c>
      <c r="F1456" s="5">
        <v>945023832</v>
      </c>
      <c r="G1456" s="6">
        <v>47156</v>
      </c>
      <c r="H1456" s="5">
        <v>50000012</v>
      </c>
      <c r="I1456" s="5">
        <v>32</v>
      </c>
      <c r="J1456" s="5">
        <v>7</v>
      </c>
      <c r="K14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56" s="4">
        <f>COUNTIFS(Tabela1[Paciente],Tabela1[[#This Row],[Paciente]],Tabela1[Código_Terapia],Tabela1[[#This Row],[Código_Terapia]])</f>
        <v>2</v>
      </c>
      <c r="M1456" s="4">
        <f>Tabela1[[#This Row],[Sessões Autrizadas]]-Tabela1[[#This Row],[Solicitado]]</f>
        <v>-25</v>
      </c>
    </row>
    <row r="1457" spans="1:13" hidden="1" x14ac:dyDescent="0.3">
      <c r="A1457" s="4">
        <f>INDEX(Tabela2[Id],MATCH(Tabela1[[#This Row],[Carteirinha]],Tabela2[Cart],0))</f>
        <v>880</v>
      </c>
      <c r="B1457" s="5" t="s">
        <v>488</v>
      </c>
      <c r="C1457" s="5" t="s">
        <v>489</v>
      </c>
      <c r="D1457" s="5">
        <v>55931264</v>
      </c>
      <c r="E1457" s="6">
        <v>45538</v>
      </c>
      <c r="F1457" s="5">
        <v>943610304</v>
      </c>
      <c r="G1457" s="6">
        <v>47998</v>
      </c>
      <c r="H1457" s="5">
        <v>2250005189</v>
      </c>
      <c r="I1457" s="5">
        <v>40</v>
      </c>
      <c r="J1457" s="5">
        <v>1</v>
      </c>
      <c r="K14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457" s="4">
        <f>COUNTIFS(Tabela1[Paciente],Tabela1[[#This Row],[Paciente]],Tabela1[Código_Terapia],Tabela1[[#This Row],[Código_Terapia]])</f>
        <v>2</v>
      </c>
      <c r="M1457" s="4">
        <f>Tabela1[[#This Row],[Sessões Autrizadas]]-Tabela1[[#This Row],[Solicitado]]</f>
        <v>-39</v>
      </c>
    </row>
    <row r="1458" spans="1:13" hidden="1" x14ac:dyDescent="0.3">
      <c r="A1458" s="4">
        <f>INDEX(Tabela2[Id],MATCH(Tabela1[[#This Row],[Carteirinha]],Tabela2[Cart],0))</f>
        <v>880</v>
      </c>
      <c r="B1458" s="5" t="s">
        <v>488</v>
      </c>
      <c r="C1458" s="5" t="s">
        <v>489</v>
      </c>
      <c r="D1458" s="5">
        <v>55931263</v>
      </c>
      <c r="E1458" s="6">
        <v>45538</v>
      </c>
      <c r="F1458" s="5">
        <v>943610303</v>
      </c>
      <c r="G1458" s="6">
        <v>47278</v>
      </c>
      <c r="H1458" s="5">
        <v>2250005103</v>
      </c>
      <c r="I1458" s="5">
        <v>40</v>
      </c>
      <c r="J1458" s="5">
        <v>9</v>
      </c>
      <c r="K14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458" s="4">
        <f>COUNTIFS(Tabela1[Paciente],Tabela1[[#This Row],[Paciente]],Tabela1[Código_Terapia],Tabela1[[#This Row],[Código_Terapia]])</f>
        <v>2</v>
      </c>
      <c r="M1458" s="4">
        <f>Tabela1[[#This Row],[Sessões Autrizadas]]-Tabela1[[#This Row],[Solicitado]]</f>
        <v>-31</v>
      </c>
    </row>
    <row r="1459" spans="1:13" hidden="1" x14ac:dyDescent="0.3">
      <c r="A1459" s="4">
        <f>INDEX(Tabela2[Id],MATCH(Tabela1[[#This Row],[Carteirinha]],Tabela2[Cart],0))</f>
        <v>802</v>
      </c>
      <c r="B1459" s="5" t="s">
        <v>718</v>
      </c>
      <c r="C1459" s="5" t="s">
        <v>719</v>
      </c>
      <c r="D1459" s="5">
        <v>57771900</v>
      </c>
      <c r="E1459" s="6">
        <v>45610</v>
      </c>
      <c r="F1459" s="5">
        <v>945308654</v>
      </c>
      <c r="G1459" s="6">
        <v>46450</v>
      </c>
      <c r="H1459" s="5">
        <v>2250005103</v>
      </c>
      <c r="I1459" s="5">
        <v>32</v>
      </c>
      <c r="J1459" s="5">
        <v>19</v>
      </c>
      <c r="K14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59" s="4">
        <f>COUNTIFS(Tabela1[Paciente],Tabela1[[#This Row],[Paciente]],Tabela1[Código_Terapia],Tabela1[[#This Row],[Código_Terapia]])</f>
        <v>1</v>
      </c>
      <c r="M1459" s="4">
        <f>Tabela1[[#This Row],[Sessões Autrizadas]]-Tabela1[[#This Row],[Solicitado]]</f>
        <v>-13</v>
      </c>
    </row>
    <row r="1460" spans="1:13" hidden="1" x14ac:dyDescent="0.3">
      <c r="A1460" s="4">
        <f>INDEX(Tabela2[Id],MATCH(Tabela1[[#This Row],[Carteirinha]],Tabela2[Cart],0))</f>
        <v>802</v>
      </c>
      <c r="B1460" s="5" t="s">
        <v>718</v>
      </c>
      <c r="C1460" s="5" t="s">
        <v>719</v>
      </c>
      <c r="D1460" s="5">
        <v>57771897</v>
      </c>
      <c r="E1460" s="6">
        <v>45610</v>
      </c>
      <c r="F1460" s="5">
        <v>945308652</v>
      </c>
      <c r="G1460" s="6">
        <v>46630</v>
      </c>
      <c r="H1460" s="5">
        <v>2250005170</v>
      </c>
      <c r="I1460" s="5">
        <v>32</v>
      </c>
      <c r="J1460" s="5">
        <v>17</v>
      </c>
      <c r="K14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60" s="4">
        <f>COUNTIFS(Tabela1[Paciente],Tabela1[[#This Row],[Paciente]],Tabela1[Código_Terapia],Tabela1[[#This Row],[Código_Terapia]])</f>
        <v>2</v>
      </c>
      <c r="M1460" s="4">
        <f>Tabela1[[#This Row],[Sessões Autrizadas]]-Tabela1[[#This Row],[Solicitado]]</f>
        <v>-15</v>
      </c>
    </row>
    <row r="1461" spans="1:13" hidden="1" x14ac:dyDescent="0.3">
      <c r="A1461" s="4">
        <f>INDEX(Tabela2[Id],MATCH(Tabela1[[#This Row],[Carteirinha]],Tabela2[Cart],0))</f>
        <v>802</v>
      </c>
      <c r="B1461" s="5" t="s">
        <v>718</v>
      </c>
      <c r="C1461" s="5" t="s">
        <v>719</v>
      </c>
      <c r="D1461" s="5">
        <v>55769117</v>
      </c>
      <c r="E1461" s="6">
        <v>45532</v>
      </c>
      <c r="F1461" s="5">
        <v>943460911</v>
      </c>
      <c r="G1461" s="6">
        <v>46072</v>
      </c>
      <c r="H1461" s="5">
        <v>2250005278</v>
      </c>
      <c r="I1461" s="5">
        <v>10</v>
      </c>
      <c r="J1461" s="5">
        <v>2</v>
      </c>
      <c r="K14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0.625</v>
      </c>
      <c r="L1461" s="4">
        <f>COUNTIFS(Tabela1[Paciente],Tabela1[[#This Row],[Paciente]],Tabela1[Código_Terapia],Tabela1[[#This Row],[Código_Terapia]])</f>
        <v>1</v>
      </c>
      <c r="M1461" s="4">
        <f>Tabela1[[#This Row],[Sessões Autrizadas]]-Tabela1[[#This Row],[Solicitado]]</f>
        <v>-8</v>
      </c>
    </row>
    <row r="1462" spans="1:13" hidden="1" x14ac:dyDescent="0.3">
      <c r="A1462" s="4">
        <f>INDEX(Tabela2[Id],MATCH(Tabela1[[#This Row],[Carteirinha]],Tabela2[Cart],0))</f>
        <v>802</v>
      </c>
      <c r="B1462" s="5" t="s">
        <v>718</v>
      </c>
      <c r="C1462" s="5" t="s">
        <v>719</v>
      </c>
      <c r="D1462" s="5">
        <v>55769115</v>
      </c>
      <c r="E1462" s="6">
        <v>45532</v>
      </c>
      <c r="F1462" s="5">
        <v>943460909</v>
      </c>
      <c r="G1462" s="6">
        <v>45892</v>
      </c>
      <c r="H1462" s="5">
        <v>2250005170</v>
      </c>
      <c r="I1462" s="5">
        <v>10</v>
      </c>
      <c r="J1462" s="5">
        <v>5</v>
      </c>
      <c r="K14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0.625</v>
      </c>
      <c r="L1462" s="4">
        <f>COUNTIFS(Tabela1[Paciente],Tabela1[[#This Row],[Paciente]],Tabela1[Código_Terapia],Tabela1[[#This Row],[Código_Terapia]])</f>
        <v>2</v>
      </c>
      <c r="M1462" s="4">
        <f>Tabela1[[#This Row],[Sessões Autrizadas]]-Tabela1[[#This Row],[Solicitado]]</f>
        <v>-5</v>
      </c>
    </row>
    <row r="1463" spans="1:13" hidden="1" x14ac:dyDescent="0.3">
      <c r="A1463" s="4">
        <f>INDEX(Tabela2[Id],MATCH(Tabela1[[#This Row],[Carteirinha]],Tabela2[Cart],0))</f>
        <v>3948</v>
      </c>
      <c r="B1463" s="5" t="s">
        <v>877</v>
      </c>
      <c r="C1463" s="5" t="s">
        <v>878</v>
      </c>
      <c r="D1463" s="5">
        <v>58923596</v>
      </c>
      <c r="E1463" s="6">
        <v>45663</v>
      </c>
      <c r="F1463" s="5">
        <v>946367905</v>
      </c>
      <c r="G1463" s="6">
        <v>46443</v>
      </c>
      <c r="H1463" s="5">
        <v>2250005189</v>
      </c>
      <c r="I1463" s="5">
        <v>16</v>
      </c>
      <c r="J1463" s="5">
        <v>4</v>
      </c>
      <c r="K14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63" s="4">
        <f>COUNTIFS(Tabela1[Paciente],Tabela1[[#This Row],[Paciente]],Tabela1[Código_Terapia],Tabela1[[#This Row],[Código_Terapia]])</f>
        <v>2</v>
      </c>
      <c r="M1463" s="4">
        <f>Tabela1[[#This Row],[Sessões Autrizadas]]-Tabela1[[#This Row],[Solicitado]]</f>
        <v>-12</v>
      </c>
    </row>
    <row r="1464" spans="1:13" hidden="1" x14ac:dyDescent="0.3">
      <c r="A1464" s="4">
        <f>INDEX(Tabela2[Id],MATCH(Tabela1[[#This Row],[Carteirinha]],Tabela2[Cart],0))</f>
        <v>3948</v>
      </c>
      <c r="B1464" s="5" t="s">
        <v>877</v>
      </c>
      <c r="C1464" s="5" t="s">
        <v>878</v>
      </c>
      <c r="D1464" s="5">
        <v>58923595</v>
      </c>
      <c r="E1464" s="6">
        <v>45663</v>
      </c>
      <c r="F1464" s="5">
        <v>946367904</v>
      </c>
      <c r="G1464" s="6">
        <v>46323</v>
      </c>
      <c r="H1464" s="5">
        <v>2250005103</v>
      </c>
      <c r="I1464" s="5">
        <v>64</v>
      </c>
      <c r="J1464" s="5">
        <v>54</v>
      </c>
      <c r="K14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464" s="4">
        <f>COUNTIFS(Tabela1[Paciente],Tabela1[[#This Row],[Paciente]],Tabela1[Código_Terapia],Tabela1[[#This Row],[Código_Terapia]])</f>
        <v>2</v>
      </c>
      <c r="M1464" s="4">
        <f>Tabela1[[#This Row],[Sessões Autrizadas]]-Tabela1[[#This Row],[Solicitado]]</f>
        <v>-10</v>
      </c>
    </row>
    <row r="1465" spans="1:13" hidden="1" x14ac:dyDescent="0.3">
      <c r="A1465" s="4">
        <f>INDEX(Tabela2[Id],MATCH(Tabela1[[#This Row],[Carteirinha]],Tabela2[Cart],0))</f>
        <v>3948</v>
      </c>
      <c r="B1465" s="5" t="s">
        <v>877</v>
      </c>
      <c r="C1465" s="5" t="s">
        <v>878</v>
      </c>
      <c r="D1465" s="5">
        <v>58923594</v>
      </c>
      <c r="E1465" s="6">
        <v>45663</v>
      </c>
      <c r="F1465" s="5">
        <v>946367903</v>
      </c>
      <c r="G1465" s="6">
        <v>46263</v>
      </c>
      <c r="H1465" s="5">
        <v>50000012</v>
      </c>
      <c r="I1465" s="5">
        <v>16</v>
      </c>
      <c r="J1465" s="5">
        <v>7</v>
      </c>
      <c r="K14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65" s="4">
        <f>COUNTIFS(Tabela1[Paciente],Tabela1[[#This Row],[Paciente]],Tabela1[Código_Terapia],Tabela1[[#This Row],[Código_Terapia]])</f>
        <v>1</v>
      </c>
      <c r="M1465" s="4">
        <f>Tabela1[[#This Row],[Sessões Autrizadas]]-Tabela1[[#This Row],[Solicitado]]</f>
        <v>-9</v>
      </c>
    </row>
    <row r="1466" spans="1:13" hidden="1" x14ac:dyDescent="0.3">
      <c r="A1466" s="4">
        <f>INDEX(Tabela2[Id],MATCH(Tabela1[[#This Row],[Carteirinha]],Tabela2[Cart],0))</f>
        <v>3948</v>
      </c>
      <c r="B1466" s="5" t="s">
        <v>877</v>
      </c>
      <c r="C1466" s="5" t="s">
        <v>878</v>
      </c>
      <c r="D1466" s="5">
        <v>58923593</v>
      </c>
      <c r="E1466" s="6">
        <v>45663</v>
      </c>
      <c r="F1466" s="5">
        <v>946367902</v>
      </c>
      <c r="G1466" s="6">
        <v>46263</v>
      </c>
      <c r="H1466" s="5">
        <v>2250005170</v>
      </c>
      <c r="I1466" s="5">
        <v>16</v>
      </c>
      <c r="J1466" s="5">
        <v>7</v>
      </c>
      <c r="K14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66" s="4">
        <f>COUNTIFS(Tabela1[Paciente],Tabela1[[#This Row],[Paciente]],Tabela1[Código_Terapia],Tabela1[[#This Row],[Código_Terapia]])</f>
        <v>2</v>
      </c>
      <c r="M1466" s="4">
        <f>Tabela1[[#This Row],[Sessões Autrizadas]]-Tabela1[[#This Row],[Solicitado]]</f>
        <v>-9</v>
      </c>
    </row>
    <row r="1467" spans="1:13" hidden="1" x14ac:dyDescent="0.3">
      <c r="A1467" s="4">
        <f>INDEX(Tabela2[Id],MATCH(Tabela1[[#This Row],[Carteirinha]],Tabela2[Cart],0))</f>
        <v>3948</v>
      </c>
      <c r="B1467" s="5" t="s">
        <v>877</v>
      </c>
      <c r="C1467" s="5" t="s">
        <v>878</v>
      </c>
      <c r="D1467" s="5">
        <v>55689272</v>
      </c>
      <c r="E1467" s="6">
        <v>45530</v>
      </c>
      <c r="F1467" s="5">
        <v>943387921</v>
      </c>
      <c r="G1467" s="6">
        <v>46010</v>
      </c>
      <c r="H1467" s="5">
        <v>2250005189</v>
      </c>
      <c r="I1467" s="5">
        <v>20</v>
      </c>
      <c r="J1467" s="5">
        <v>13</v>
      </c>
      <c r="K14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467" s="4">
        <f>COUNTIFS(Tabela1[Paciente],Tabela1[[#This Row],[Paciente]],Tabela1[Código_Terapia],Tabela1[[#This Row],[Código_Terapia]])</f>
        <v>2</v>
      </c>
      <c r="M1467" s="4">
        <f>Tabela1[[#This Row],[Sessões Autrizadas]]-Tabela1[[#This Row],[Solicitado]]</f>
        <v>-7</v>
      </c>
    </row>
    <row r="1468" spans="1:13" hidden="1" x14ac:dyDescent="0.3">
      <c r="A1468" s="4">
        <f>INDEX(Tabela2[Id],MATCH(Tabela1[[#This Row],[Carteirinha]],Tabela2[Cart],0))</f>
        <v>3948</v>
      </c>
      <c r="B1468" s="5" t="s">
        <v>877</v>
      </c>
      <c r="C1468" s="5" t="s">
        <v>878</v>
      </c>
      <c r="D1468" s="5">
        <v>55689271</v>
      </c>
      <c r="E1468" s="6">
        <v>45530</v>
      </c>
      <c r="F1468" s="5">
        <v>943387920</v>
      </c>
      <c r="G1468" s="6">
        <v>46970</v>
      </c>
      <c r="H1468" s="5">
        <v>2250005103</v>
      </c>
      <c r="I1468" s="5">
        <v>40</v>
      </c>
      <c r="J1468" s="5">
        <v>19</v>
      </c>
      <c r="K14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468" s="4">
        <f>COUNTIFS(Tabela1[Paciente],Tabela1[[#This Row],[Paciente]],Tabela1[Código_Terapia],Tabela1[[#This Row],[Código_Terapia]])</f>
        <v>2</v>
      </c>
      <c r="M1468" s="4">
        <f>Tabela1[[#This Row],[Sessões Autrizadas]]-Tabela1[[#This Row],[Solicitado]]</f>
        <v>-21</v>
      </c>
    </row>
    <row r="1469" spans="1:13" hidden="1" x14ac:dyDescent="0.3">
      <c r="A1469" s="4">
        <f>INDEX(Tabela2[Id],MATCH(Tabela1[[#This Row],[Carteirinha]],Tabela2[Cart],0))</f>
        <v>3948</v>
      </c>
      <c r="B1469" s="5" t="s">
        <v>877</v>
      </c>
      <c r="C1469" s="5" t="s">
        <v>878</v>
      </c>
      <c r="D1469" s="5">
        <v>55689269</v>
      </c>
      <c r="E1469" s="6">
        <v>45530</v>
      </c>
      <c r="F1469" s="5">
        <v>943387917</v>
      </c>
      <c r="G1469" s="6">
        <v>46250</v>
      </c>
      <c r="H1469" s="5">
        <v>2250005170</v>
      </c>
      <c r="I1469" s="5">
        <v>20</v>
      </c>
      <c r="J1469" s="5">
        <v>9</v>
      </c>
      <c r="K14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469" s="4">
        <f>COUNTIFS(Tabela1[Paciente],Tabela1[[#This Row],[Paciente]],Tabela1[Código_Terapia],Tabela1[[#This Row],[Código_Terapia]])</f>
        <v>2</v>
      </c>
      <c r="M1469" s="4">
        <f>Tabela1[[#This Row],[Sessões Autrizadas]]-Tabela1[[#This Row],[Solicitado]]</f>
        <v>-11</v>
      </c>
    </row>
    <row r="1470" spans="1:13" hidden="1" x14ac:dyDescent="0.3">
      <c r="A1470" s="4">
        <f>INDEX(Tabela2[Id],MATCH(Tabela1[[#This Row],[Carteirinha]],Tabela2[Cart],0))</f>
        <v>4090</v>
      </c>
      <c r="B1470" s="5" t="s">
        <v>875</v>
      </c>
      <c r="C1470" s="5" t="s">
        <v>876</v>
      </c>
      <c r="D1470" s="5">
        <v>59470782</v>
      </c>
      <c r="E1470" s="6">
        <v>45680</v>
      </c>
      <c r="F1470" s="5">
        <v>946875453</v>
      </c>
      <c r="G1470" s="6">
        <v>46280</v>
      </c>
      <c r="H1470" s="5">
        <v>2250005278</v>
      </c>
      <c r="I1470" s="5">
        <v>32</v>
      </c>
      <c r="J1470" s="5">
        <v>24</v>
      </c>
      <c r="K14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70" s="4">
        <f>COUNTIFS(Tabela1[Paciente],Tabela1[[#This Row],[Paciente]],Tabela1[Código_Terapia],Tabela1[[#This Row],[Código_Terapia]])</f>
        <v>1</v>
      </c>
      <c r="M1470" s="4">
        <f>Tabela1[[#This Row],[Sessões Autrizadas]]-Tabela1[[#This Row],[Solicitado]]</f>
        <v>-8</v>
      </c>
    </row>
    <row r="1471" spans="1:13" hidden="1" x14ac:dyDescent="0.3">
      <c r="A1471" s="4">
        <f>INDEX(Tabela2[Id],MATCH(Tabela1[[#This Row],[Carteirinha]],Tabela2[Cart],0))</f>
        <v>2701</v>
      </c>
      <c r="B1471" s="5" t="s">
        <v>1210</v>
      </c>
      <c r="C1471" s="5" t="s">
        <v>1211</v>
      </c>
      <c r="D1471" s="5">
        <v>60906677</v>
      </c>
      <c r="E1471" s="6">
        <v>45735</v>
      </c>
      <c r="F1471" s="5">
        <v>948205524</v>
      </c>
      <c r="G1471" s="6">
        <v>45795</v>
      </c>
      <c r="H1471" s="5">
        <v>2250005189</v>
      </c>
      <c r="I1471" s="5">
        <v>32</v>
      </c>
      <c r="J1471" s="5">
        <v>32</v>
      </c>
      <c r="K14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71" s="4">
        <f>COUNTIFS(Tabela1[Paciente],Tabela1[[#This Row],[Paciente]],Tabela1[Código_Terapia],Tabela1[[#This Row],[Código_Terapia]])</f>
        <v>1</v>
      </c>
      <c r="M1471" s="4">
        <f>Tabela1[[#This Row],[Sessões Autrizadas]]-Tabela1[[#This Row],[Solicitado]]</f>
        <v>0</v>
      </c>
    </row>
    <row r="1472" spans="1:13" hidden="1" x14ac:dyDescent="0.3">
      <c r="A1472" s="4">
        <f>INDEX(Tabela2[Id],MATCH(Tabela1[[#This Row],[Carteirinha]],Tabela2[Cart],0))</f>
        <v>2701</v>
      </c>
      <c r="B1472" s="5" t="s">
        <v>1210</v>
      </c>
      <c r="C1472" s="5" t="s">
        <v>1211</v>
      </c>
      <c r="D1472" s="5">
        <v>60906676</v>
      </c>
      <c r="E1472" s="6">
        <v>45735</v>
      </c>
      <c r="F1472" s="5">
        <v>948205523</v>
      </c>
      <c r="G1472" s="6">
        <v>45795</v>
      </c>
      <c r="H1472" s="5">
        <v>2250005103</v>
      </c>
      <c r="I1472" s="5">
        <v>160</v>
      </c>
      <c r="J1472" s="5">
        <v>160</v>
      </c>
      <c r="K14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472" s="4">
        <f>COUNTIFS(Tabela1[Paciente],Tabela1[[#This Row],[Paciente]],Tabela1[Código_Terapia],Tabela1[[#This Row],[Código_Terapia]])</f>
        <v>2</v>
      </c>
      <c r="M1472" s="4">
        <f>Tabela1[[#This Row],[Sessões Autrizadas]]-Tabela1[[#This Row],[Solicitado]]</f>
        <v>0</v>
      </c>
    </row>
    <row r="1473" spans="1:13" hidden="1" x14ac:dyDescent="0.3">
      <c r="A1473" s="4">
        <f>INDEX(Tabela2[Id],MATCH(Tabela1[[#This Row],[Carteirinha]],Tabela2[Cart],0))</f>
        <v>2701</v>
      </c>
      <c r="B1473" s="5" t="s">
        <v>1210</v>
      </c>
      <c r="C1473" s="5" t="s">
        <v>1211</v>
      </c>
      <c r="D1473" s="5">
        <v>60906675</v>
      </c>
      <c r="E1473" s="6">
        <v>45735</v>
      </c>
      <c r="F1473" s="5">
        <v>948205522</v>
      </c>
      <c r="G1473" s="6">
        <v>46035</v>
      </c>
      <c r="H1473" s="5">
        <v>2250005278</v>
      </c>
      <c r="I1473" s="5">
        <v>32</v>
      </c>
      <c r="J1473" s="5">
        <v>28</v>
      </c>
      <c r="K14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73" s="4">
        <f>COUNTIFS(Tabela1[Paciente],Tabela1[[#This Row],[Paciente]],Tabela1[Código_Terapia],Tabela1[[#This Row],[Código_Terapia]])</f>
        <v>2</v>
      </c>
      <c r="M1473" s="4">
        <f>Tabela1[[#This Row],[Sessões Autrizadas]]-Tabela1[[#This Row],[Solicitado]]</f>
        <v>-4</v>
      </c>
    </row>
    <row r="1474" spans="1:13" hidden="1" x14ac:dyDescent="0.3">
      <c r="A1474" s="4">
        <f>INDEX(Tabela2[Id],MATCH(Tabela1[[#This Row],[Carteirinha]],Tabela2[Cart],0))</f>
        <v>2701</v>
      </c>
      <c r="B1474" s="5" t="s">
        <v>1210</v>
      </c>
      <c r="C1474" s="5" t="s">
        <v>1211</v>
      </c>
      <c r="D1474" s="5">
        <v>60906674</v>
      </c>
      <c r="E1474" s="6">
        <v>45735</v>
      </c>
      <c r="F1474" s="5">
        <v>948205521</v>
      </c>
      <c r="G1474" s="6">
        <v>45795</v>
      </c>
      <c r="H1474" s="5">
        <v>50001213</v>
      </c>
      <c r="I1474" s="5">
        <v>32</v>
      </c>
      <c r="J1474" s="5">
        <v>32</v>
      </c>
      <c r="K14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74" s="4">
        <f>COUNTIFS(Tabela1[Paciente],Tabela1[[#This Row],[Paciente]],Tabela1[Código_Terapia],Tabela1[[#This Row],[Código_Terapia]])</f>
        <v>1</v>
      </c>
      <c r="M1474" s="4">
        <f>Tabela1[[#This Row],[Sessões Autrizadas]]-Tabela1[[#This Row],[Solicitado]]</f>
        <v>0</v>
      </c>
    </row>
    <row r="1475" spans="1:13" hidden="1" x14ac:dyDescent="0.3">
      <c r="A1475" s="4">
        <f>INDEX(Tabela2[Id],MATCH(Tabela1[[#This Row],[Carteirinha]],Tabela2[Cart],0))</f>
        <v>2701</v>
      </c>
      <c r="B1475" s="5" t="s">
        <v>1210</v>
      </c>
      <c r="C1475" s="5" t="s">
        <v>1211</v>
      </c>
      <c r="D1475" s="5">
        <v>60906673</v>
      </c>
      <c r="E1475" s="6">
        <v>45735</v>
      </c>
      <c r="F1475" s="5">
        <v>948205520</v>
      </c>
      <c r="G1475" s="6">
        <v>45975</v>
      </c>
      <c r="H1475" s="5">
        <v>50000012</v>
      </c>
      <c r="I1475" s="5">
        <v>32</v>
      </c>
      <c r="J1475" s="5">
        <v>29</v>
      </c>
      <c r="K14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75" s="4">
        <f>COUNTIFS(Tabela1[Paciente],Tabela1[[#This Row],[Paciente]],Tabela1[Código_Terapia],Tabela1[[#This Row],[Código_Terapia]])</f>
        <v>1</v>
      </c>
      <c r="M1475" s="4">
        <f>Tabela1[[#This Row],[Sessões Autrizadas]]-Tabela1[[#This Row],[Solicitado]]</f>
        <v>-3</v>
      </c>
    </row>
    <row r="1476" spans="1:13" hidden="1" x14ac:dyDescent="0.3">
      <c r="A1476" s="4">
        <f>INDEX(Tabela2[Id],MATCH(Tabela1[[#This Row],[Carteirinha]],Tabela2[Cart],0))</f>
        <v>2701</v>
      </c>
      <c r="B1476" s="5" t="s">
        <v>1210</v>
      </c>
      <c r="C1476" s="5" t="s">
        <v>1211</v>
      </c>
      <c r="D1476" s="5">
        <v>60906672</v>
      </c>
      <c r="E1476" s="6">
        <v>45735</v>
      </c>
      <c r="F1476" s="5">
        <v>948205519</v>
      </c>
      <c r="G1476" s="6">
        <v>45795</v>
      </c>
      <c r="H1476" s="5">
        <v>2250005170</v>
      </c>
      <c r="I1476" s="5">
        <v>32</v>
      </c>
      <c r="J1476" s="5">
        <v>32</v>
      </c>
      <c r="K14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76" s="4">
        <f>COUNTIFS(Tabela1[Paciente],Tabela1[[#This Row],[Paciente]],Tabela1[Código_Terapia],Tabela1[[#This Row],[Código_Terapia]])</f>
        <v>1</v>
      </c>
      <c r="M1476" s="4">
        <f>Tabela1[[#This Row],[Sessões Autrizadas]]-Tabela1[[#This Row],[Solicitado]]</f>
        <v>0</v>
      </c>
    </row>
    <row r="1477" spans="1:13" hidden="1" x14ac:dyDescent="0.3">
      <c r="A1477" s="4">
        <f>INDEX(Tabela2[Id],MATCH(Tabela1[[#This Row],[Carteirinha]],Tabela2[Cart],0))</f>
        <v>2701</v>
      </c>
      <c r="B1477" s="5" t="s">
        <v>1210</v>
      </c>
      <c r="C1477" s="5" t="s">
        <v>1211</v>
      </c>
      <c r="D1477" s="5">
        <v>57383013</v>
      </c>
      <c r="E1477" s="6">
        <v>45594</v>
      </c>
      <c r="F1477" s="5">
        <v>944952433</v>
      </c>
      <c r="G1477" s="6">
        <v>46554</v>
      </c>
      <c r="H1477" s="5">
        <v>2250005278</v>
      </c>
      <c r="I1477" s="5">
        <v>32</v>
      </c>
      <c r="J1477" s="5">
        <v>17</v>
      </c>
      <c r="K14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77" s="4">
        <f>COUNTIFS(Tabela1[Paciente],Tabela1[[#This Row],[Paciente]],Tabela1[Código_Terapia],Tabela1[[#This Row],[Código_Terapia]])</f>
        <v>2</v>
      </c>
      <c r="M1477" s="4">
        <f>Tabela1[[#This Row],[Sessões Autrizadas]]-Tabela1[[#This Row],[Solicitado]]</f>
        <v>-15</v>
      </c>
    </row>
    <row r="1478" spans="1:13" hidden="1" x14ac:dyDescent="0.3">
      <c r="A1478" s="4">
        <f>INDEX(Tabela2[Id],MATCH(Tabela1[[#This Row],[Carteirinha]],Tabela2[Cart],0))</f>
        <v>2701</v>
      </c>
      <c r="B1478" s="5" t="s">
        <v>1210</v>
      </c>
      <c r="C1478" s="5" t="s">
        <v>1211</v>
      </c>
      <c r="D1478" s="5">
        <v>56417204</v>
      </c>
      <c r="E1478" s="6">
        <v>45555</v>
      </c>
      <c r="F1478" s="5">
        <v>944058985</v>
      </c>
      <c r="G1478" s="6">
        <v>45915</v>
      </c>
      <c r="H1478" s="5">
        <v>2250005103</v>
      </c>
      <c r="I1478" s="5">
        <v>150</v>
      </c>
      <c r="J1478" s="5">
        <v>145</v>
      </c>
      <c r="K14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9.375</v>
      </c>
      <c r="L1478" s="4">
        <f>COUNTIFS(Tabela1[Paciente],Tabela1[[#This Row],[Paciente]],Tabela1[Código_Terapia],Tabela1[[#This Row],[Código_Terapia]])</f>
        <v>2</v>
      </c>
      <c r="M1478" s="4">
        <f>Tabela1[[#This Row],[Sessões Autrizadas]]-Tabela1[[#This Row],[Solicitado]]</f>
        <v>-5</v>
      </c>
    </row>
    <row r="1479" spans="1:13" hidden="1" x14ac:dyDescent="0.3">
      <c r="A1479" s="4">
        <f>INDEX(Tabela2[Id],MATCH(Tabela1[[#This Row],[Carteirinha]],Tabela2[Cart],0))</f>
        <v>4045</v>
      </c>
      <c r="B1479" s="5" t="s">
        <v>918</v>
      </c>
      <c r="C1479" s="5" t="s">
        <v>919</v>
      </c>
      <c r="D1479" s="5">
        <v>60987072</v>
      </c>
      <c r="E1479" s="6">
        <v>45741</v>
      </c>
      <c r="F1479" s="5">
        <v>948280208</v>
      </c>
      <c r="G1479" s="6">
        <v>45801</v>
      </c>
      <c r="H1479" s="5">
        <v>2250005278</v>
      </c>
      <c r="I1479" s="5">
        <v>16</v>
      </c>
      <c r="J1479" s="5">
        <v>16</v>
      </c>
      <c r="K14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479" s="4">
        <f>COUNTIFS(Tabela1[Paciente],Tabela1[[#This Row],[Paciente]],Tabela1[Código_Terapia],Tabela1[[#This Row],[Código_Terapia]])</f>
        <v>2</v>
      </c>
      <c r="M1479" s="4">
        <f>Tabela1[[#This Row],[Sessões Autrizadas]]-Tabela1[[#This Row],[Solicitado]]</f>
        <v>0</v>
      </c>
    </row>
    <row r="1480" spans="1:13" hidden="1" x14ac:dyDescent="0.3">
      <c r="A1480" s="4">
        <f>INDEX(Tabela2[Id],MATCH(Tabela1[[#This Row],[Carteirinha]],Tabela2[Cart],0))</f>
        <v>4045</v>
      </c>
      <c r="B1480" s="5" t="s">
        <v>918</v>
      </c>
      <c r="C1480" s="5" t="s">
        <v>919</v>
      </c>
      <c r="D1480" s="5">
        <v>60987071</v>
      </c>
      <c r="E1480" s="6">
        <v>45741</v>
      </c>
      <c r="F1480" s="5">
        <v>948280207</v>
      </c>
      <c r="G1480" s="6">
        <v>45801</v>
      </c>
      <c r="H1480" s="5">
        <v>50000012</v>
      </c>
      <c r="I1480" s="5">
        <v>32</v>
      </c>
      <c r="J1480" s="5">
        <v>32</v>
      </c>
      <c r="K14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80" s="4">
        <f>COUNTIFS(Tabela1[Paciente],Tabela1[[#This Row],[Paciente]],Tabela1[Código_Terapia],Tabela1[[#This Row],[Código_Terapia]])</f>
        <v>2</v>
      </c>
      <c r="M1480" s="4">
        <f>Tabela1[[#This Row],[Sessões Autrizadas]]-Tabela1[[#This Row],[Solicitado]]</f>
        <v>0</v>
      </c>
    </row>
    <row r="1481" spans="1:13" hidden="1" x14ac:dyDescent="0.3">
      <c r="A1481" s="4">
        <f>INDEX(Tabela2[Id],MATCH(Tabela1[[#This Row],[Carteirinha]],Tabela2[Cart],0))</f>
        <v>4045</v>
      </c>
      <c r="B1481" s="5" t="s">
        <v>918</v>
      </c>
      <c r="C1481" s="5" t="s">
        <v>919</v>
      </c>
      <c r="D1481" s="5">
        <v>57497115</v>
      </c>
      <c r="E1481" s="6">
        <v>45600</v>
      </c>
      <c r="F1481" s="5">
        <v>945057710</v>
      </c>
      <c r="G1481" s="6">
        <v>47640</v>
      </c>
      <c r="H1481" s="5">
        <v>2250005103</v>
      </c>
      <c r="I1481" s="5">
        <v>48</v>
      </c>
      <c r="J1481" s="5">
        <v>1</v>
      </c>
      <c r="K14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81" s="4">
        <f>COUNTIFS(Tabela1[Paciente],Tabela1[[#This Row],[Paciente]],Tabela1[Código_Terapia],Tabela1[[#This Row],[Código_Terapia]])</f>
        <v>1</v>
      </c>
      <c r="M1481" s="4">
        <f>Tabela1[[#This Row],[Sessões Autrizadas]]-Tabela1[[#This Row],[Solicitado]]</f>
        <v>-47</v>
      </c>
    </row>
    <row r="1482" spans="1:13" hidden="1" x14ac:dyDescent="0.3">
      <c r="A1482" s="4">
        <f>INDEX(Tabela2[Id],MATCH(Tabela1[[#This Row],[Carteirinha]],Tabela2[Cart],0))</f>
        <v>4045</v>
      </c>
      <c r="B1482" s="5" t="s">
        <v>918</v>
      </c>
      <c r="C1482" s="5" t="s">
        <v>919</v>
      </c>
      <c r="D1482" s="5">
        <v>57497114</v>
      </c>
      <c r="E1482" s="6">
        <v>45600</v>
      </c>
      <c r="F1482" s="5">
        <v>945057709</v>
      </c>
      <c r="G1482" s="6">
        <v>46320</v>
      </c>
      <c r="H1482" s="5">
        <v>2250005278</v>
      </c>
      <c r="I1482" s="5">
        <v>48</v>
      </c>
      <c r="J1482" s="5">
        <v>36</v>
      </c>
      <c r="K14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82" s="4">
        <f>COUNTIFS(Tabela1[Paciente],Tabela1[[#This Row],[Paciente]],Tabela1[Código_Terapia],Tabela1[[#This Row],[Código_Terapia]])</f>
        <v>2</v>
      </c>
      <c r="M1482" s="4">
        <f>Tabela1[[#This Row],[Sessões Autrizadas]]-Tabela1[[#This Row],[Solicitado]]</f>
        <v>-12</v>
      </c>
    </row>
    <row r="1483" spans="1:13" hidden="1" x14ac:dyDescent="0.3">
      <c r="A1483" s="4">
        <f>INDEX(Tabela2[Id],MATCH(Tabela1[[#This Row],[Carteirinha]],Tabela2[Cart],0))</f>
        <v>4045</v>
      </c>
      <c r="B1483" s="5" t="s">
        <v>918</v>
      </c>
      <c r="C1483" s="5" t="s">
        <v>919</v>
      </c>
      <c r="D1483" s="5">
        <v>57487681</v>
      </c>
      <c r="E1483" s="6">
        <v>45597</v>
      </c>
      <c r="F1483" s="5">
        <v>945049363</v>
      </c>
      <c r="G1483" s="6">
        <v>46857</v>
      </c>
      <c r="H1483" s="5">
        <v>50000012</v>
      </c>
      <c r="I1483" s="5">
        <v>48</v>
      </c>
      <c r="J1483" s="5">
        <v>14</v>
      </c>
      <c r="K14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83" s="4">
        <f>COUNTIFS(Tabela1[Paciente],Tabela1[[#This Row],[Paciente]],Tabela1[Código_Terapia],Tabela1[[#This Row],[Código_Terapia]])</f>
        <v>2</v>
      </c>
      <c r="M1483" s="4">
        <f>Tabela1[[#This Row],[Sessões Autrizadas]]-Tabela1[[#This Row],[Solicitado]]</f>
        <v>-34</v>
      </c>
    </row>
    <row r="1484" spans="1:13" hidden="1" x14ac:dyDescent="0.3">
      <c r="A1484" s="4">
        <f>INDEX(Tabela2[Id],MATCH(Tabela1[[#This Row],[Carteirinha]],Tabela2[Cart],0))</f>
        <v>4013</v>
      </c>
      <c r="B1484" s="5" t="s">
        <v>1100</v>
      </c>
      <c r="C1484" s="5" t="s">
        <v>1101</v>
      </c>
      <c r="D1484" s="5">
        <v>59192920</v>
      </c>
      <c r="E1484" s="6">
        <v>45672</v>
      </c>
      <c r="F1484" s="5">
        <v>946617753</v>
      </c>
      <c r="G1484" s="6">
        <v>46392</v>
      </c>
      <c r="H1484" s="5">
        <v>2250005278</v>
      </c>
      <c r="I1484" s="5">
        <v>32</v>
      </c>
      <c r="J1484" s="5">
        <v>10</v>
      </c>
      <c r="K14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84" s="4">
        <f>COUNTIFS(Tabela1[Paciente],Tabela1[[#This Row],[Paciente]],Tabela1[Código_Terapia],Tabela1[[#This Row],[Código_Terapia]])</f>
        <v>1</v>
      </c>
      <c r="M1484" s="4">
        <f>Tabela1[[#This Row],[Sessões Autrizadas]]-Tabela1[[#This Row],[Solicitado]]</f>
        <v>-22</v>
      </c>
    </row>
    <row r="1485" spans="1:13" hidden="1" x14ac:dyDescent="0.3">
      <c r="A1485" s="4">
        <f>INDEX(Tabela2[Id],MATCH(Tabela1[[#This Row],[Carteirinha]],Tabela2[Cart],0))</f>
        <v>4322</v>
      </c>
      <c r="B1485" s="5" t="s">
        <v>625</v>
      </c>
      <c r="C1485" s="5" t="s">
        <v>626</v>
      </c>
      <c r="D1485" s="5">
        <v>61121210</v>
      </c>
      <c r="E1485" s="6">
        <v>45744</v>
      </c>
      <c r="F1485" s="5">
        <v>948403909</v>
      </c>
      <c r="G1485" s="6">
        <v>45804</v>
      </c>
      <c r="H1485" s="5">
        <v>2250005189</v>
      </c>
      <c r="I1485" s="5">
        <v>32</v>
      </c>
      <c r="J1485" s="5">
        <v>32</v>
      </c>
      <c r="K14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85" s="4">
        <f>COUNTIFS(Tabela1[Paciente],Tabela1[[#This Row],[Paciente]],Tabela1[Código_Terapia],Tabela1[[#This Row],[Código_Terapia]])</f>
        <v>2</v>
      </c>
      <c r="M1485" s="4">
        <f>Tabela1[[#This Row],[Sessões Autrizadas]]-Tabela1[[#This Row],[Solicitado]]</f>
        <v>0</v>
      </c>
    </row>
    <row r="1486" spans="1:13" hidden="1" x14ac:dyDescent="0.3">
      <c r="A1486" s="4">
        <f>INDEX(Tabela2[Id],MATCH(Tabela1[[#This Row],[Carteirinha]],Tabela2[Cart],0))</f>
        <v>4322</v>
      </c>
      <c r="B1486" s="5" t="s">
        <v>625</v>
      </c>
      <c r="C1486" s="5" t="s">
        <v>626</v>
      </c>
      <c r="D1486" s="5">
        <v>61121206</v>
      </c>
      <c r="E1486" s="6">
        <v>45744</v>
      </c>
      <c r="F1486" s="5">
        <v>948403908</v>
      </c>
      <c r="G1486" s="6">
        <v>45804</v>
      </c>
      <c r="H1486" s="5">
        <v>2250005103</v>
      </c>
      <c r="I1486" s="5">
        <v>32</v>
      </c>
      <c r="J1486" s="5">
        <v>32</v>
      </c>
      <c r="K14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86" s="4">
        <f>COUNTIFS(Tabela1[Paciente],Tabela1[[#This Row],[Paciente]],Tabela1[Código_Terapia],Tabela1[[#This Row],[Código_Terapia]])</f>
        <v>2</v>
      </c>
      <c r="M1486" s="4">
        <f>Tabela1[[#This Row],[Sessões Autrizadas]]-Tabela1[[#This Row],[Solicitado]]</f>
        <v>0</v>
      </c>
    </row>
    <row r="1487" spans="1:13" hidden="1" x14ac:dyDescent="0.3">
      <c r="A1487" s="4">
        <f>INDEX(Tabela2[Id],MATCH(Tabela1[[#This Row],[Carteirinha]],Tabela2[Cart],0))</f>
        <v>4322</v>
      </c>
      <c r="B1487" s="5" t="s">
        <v>625</v>
      </c>
      <c r="C1487" s="5" t="s">
        <v>626</v>
      </c>
      <c r="D1487" s="5">
        <v>61121202</v>
      </c>
      <c r="E1487" s="6">
        <v>45744</v>
      </c>
      <c r="F1487" s="5">
        <v>948403907</v>
      </c>
      <c r="G1487" s="6">
        <v>45804</v>
      </c>
      <c r="H1487" s="5">
        <v>50001213</v>
      </c>
      <c r="I1487" s="5">
        <v>32</v>
      </c>
      <c r="J1487" s="5">
        <v>32</v>
      </c>
      <c r="K14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87" s="4">
        <f>COUNTIFS(Tabela1[Paciente],Tabela1[[#This Row],[Paciente]],Tabela1[Código_Terapia],Tabela1[[#This Row],[Código_Terapia]])</f>
        <v>2</v>
      </c>
      <c r="M1487" s="4">
        <f>Tabela1[[#This Row],[Sessões Autrizadas]]-Tabela1[[#This Row],[Solicitado]]</f>
        <v>0</v>
      </c>
    </row>
    <row r="1488" spans="1:13" hidden="1" x14ac:dyDescent="0.3">
      <c r="A1488" s="4">
        <f>INDEX(Tabela2[Id],MATCH(Tabela1[[#This Row],[Carteirinha]],Tabela2[Cart],0))</f>
        <v>4322</v>
      </c>
      <c r="B1488" s="5" t="s">
        <v>625</v>
      </c>
      <c r="C1488" s="5" t="s">
        <v>626</v>
      </c>
      <c r="D1488" s="5">
        <v>61121201</v>
      </c>
      <c r="E1488" s="6">
        <v>45744</v>
      </c>
      <c r="F1488" s="5">
        <v>948403906</v>
      </c>
      <c r="G1488" s="6">
        <v>45804</v>
      </c>
      <c r="H1488" s="5">
        <v>2250005170</v>
      </c>
      <c r="I1488" s="5">
        <v>32</v>
      </c>
      <c r="J1488" s="5">
        <v>32</v>
      </c>
      <c r="K14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88" s="4">
        <f>COUNTIFS(Tabela1[Paciente],Tabela1[[#This Row],[Paciente]],Tabela1[Código_Terapia],Tabela1[[#This Row],[Código_Terapia]])</f>
        <v>2</v>
      </c>
      <c r="M1488" s="4">
        <f>Tabela1[[#This Row],[Sessões Autrizadas]]-Tabela1[[#This Row],[Solicitado]]</f>
        <v>0</v>
      </c>
    </row>
    <row r="1489" spans="1:13" hidden="1" x14ac:dyDescent="0.3">
      <c r="A1489" s="4">
        <f>INDEX(Tabela2[Id],MATCH(Tabela1[[#This Row],[Carteirinha]],Tabela2[Cart],0))</f>
        <v>4322</v>
      </c>
      <c r="B1489" s="5" t="s">
        <v>625</v>
      </c>
      <c r="C1489" s="5" t="s">
        <v>626</v>
      </c>
      <c r="D1489" s="5">
        <v>57836582</v>
      </c>
      <c r="E1489" s="6">
        <v>45610</v>
      </c>
      <c r="F1489" s="5">
        <v>945368145</v>
      </c>
      <c r="G1489" s="6">
        <v>47050</v>
      </c>
      <c r="H1489" s="5">
        <v>2250005189</v>
      </c>
      <c r="I1489" s="5">
        <v>32</v>
      </c>
      <c r="J1489" s="5">
        <v>12</v>
      </c>
      <c r="K14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89" s="4">
        <f>COUNTIFS(Tabela1[Paciente],Tabela1[[#This Row],[Paciente]],Tabela1[Código_Terapia],Tabela1[[#This Row],[Código_Terapia]])</f>
        <v>2</v>
      </c>
      <c r="M1489" s="4">
        <f>Tabela1[[#This Row],[Sessões Autrizadas]]-Tabela1[[#This Row],[Solicitado]]</f>
        <v>-20</v>
      </c>
    </row>
    <row r="1490" spans="1:13" hidden="1" x14ac:dyDescent="0.3">
      <c r="A1490" s="4">
        <f>INDEX(Tabela2[Id],MATCH(Tabela1[[#This Row],[Carteirinha]],Tabela2[Cart],0))</f>
        <v>4322</v>
      </c>
      <c r="B1490" s="5" t="s">
        <v>625</v>
      </c>
      <c r="C1490" s="5" t="s">
        <v>626</v>
      </c>
      <c r="D1490" s="5">
        <v>57836581</v>
      </c>
      <c r="E1490" s="6">
        <v>45610</v>
      </c>
      <c r="F1490" s="5">
        <v>945368144</v>
      </c>
      <c r="G1490" s="6">
        <v>47530</v>
      </c>
      <c r="H1490" s="5">
        <v>2250005103</v>
      </c>
      <c r="I1490" s="5">
        <v>32</v>
      </c>
      <c r="J1490" s="5">
        <v>3</v>
      </c>
      <c r="K14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90" s="4">
        <f>COUNTIFS(Tabela1[Paciente],Tabela1[[#This Row],[Paciente]],Tabela1[Código_Terapia],Tabela1[[#This Row],[Código_Terapia]])</f>
        <v>2</v>
      </c>
      <c r="M1490" s="4">
        <f>Tabela1[[#This Row],[Sessões Autrizadas]]-Tabela1[[#This Row],[Solicitado]]</f>
        <v>-29</v>
      </c>
    </row>
    <row r="1491" spans="1:13" hidden="1" x14ac:dyDescent="0.3">
      <c r="A1491" s="4">
        <f>INDEX(Tabela2[Id],MATCH(Tabela1[[#This Row],[Carteirinha]],Tabela2[Cart],0))</f>
        <v>4322</v>
      </c>
      <c r="B1491" s="5" t="s">
        <v>625</v>
      </c>
      <c r="C1491" s="5" t="s">
        <v>626</v>
      </c>
      <c r="D1491" s="5">
        <v>57836580</v>
      </c>
      <c r="E1491" s="6">
        <v>45610</v>
      </c>
      <c r="F1491" s="5">
        <v>945368142</v>
      </c>
      <c r="G1491" s="6">
        <v>47470</v>
      </c>
      <c r="H1491" s="5">
        <v>50001213</v>
      </c>
      <c r="I1491" s="5">
        <v>32</v>
      </c>
      <c r="J1491" s="5">
        <v>3</v>
      </c>
      <c r="K14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91" s="4">
        <f>COUNTIFS(Tabela1[Paciente],Tabela1[[#This Row],[Paciente]],Tabela1[Código_Terapia],Tabela1[[#This Row],[Código_Terapia]])</f>
        <v>2</v>
      </c>
      <c r="M1491" s="4">
        <f>Tabela1[[#This Row],[Sessões Autrizadas]]-Tabela1[[#This Row],[Solicitado]]</f>
        <v>-29</v>
      </c>
    </row>
    <row r="1492" spans="1:13" hidden="1" x14ac:dyDescent="0.3">
      <c r="A1492" s="4">
        <f>INDEX(Tabela2[Id],MATCH(Tabela1[[#This Row],[Carteirinha]],Tabela2[Cart],0))</f>
        <v>4322</v>
      </c>
      <c r="B1492" s="5" t="s">
        <v>625</v>
      </c>
      <c r="C1492" s="5" t="s">
        <v>626</v>
      </c>
      <c r="D1492" s="5">
        <v>57836578</v>
      </c>
      <c r="E1492" s="6">
        <v>45610</v>
      </c>
      <c r="F1492" s="5">
        <v>945368139</v>
      </c>
      <c r="G1492" s="6">
        <v>47410</v>
      </c>
      <c r="H1492" s="5">
        <v>2250005170</v>
      </c>
      <c r="I1492" s="5">
        <v>32</v>
      </c>
      <c r="J1492" s="5">
        <v>3</v>
      </c>
      <c r="K14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92" s="4">
        <f>COUNTIFS(Tabela1[Paciente],Tabela1[[#This Row],[Paciente]],Tabela1[Código_Terapia],Tabela1[[#This Row],[Código_Terapia]])</f>
        <v>2</v>
      </c>
      <c r="M1492" s="4">
        <f>Tabela1[[#This Row],[Sessões Autrizadas]]-Tabela1[[#This Row],[Solicitado]]</f>
        <v>-29</v>
      </c>
    </row>
    <row r="1493" spans="1:13" hidden="1" x14ac:dyDescent="0.3">
      <c r="A1493" s="4">
        <f>INDEX(Tabela2[Id],MATCH(Tabela1[[#This Row],[Carteirinha]],Tabela2[Cart],0))</f>
        <v>3273</v>
      </c>
      <c r="B1493" s="5" t="s">
        <v>617</v>
      </c>
      <c r="C1493" s="5" t="s">
        <v>618</v>
      </c>
      <c r="D1493" s="5">
        <v>59678348</v>
      </c>
      <c r="E1493" s="6">
        <v>45688</v>
      </c>
      <c r="F1493" s="5">
        <v>947067480</v>
      </c>
      <c r="G1493" s="6">
        <v>46408</v>
      </c>
      <c r="H1493" s="5">
        <v>2250005189</v>
      </c>
      <c r="I1493" s="5">
        <v>48</v>
      </c>
      <c r="J1493" s="5">
        <v>37</v>
      </c>
      <c r="K14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93" s="4">
        <f>COUNTIFS(Tabela1[Paciente],Tabela1[[#This Row],[Paciente]],Tabela1[Código_Terapia],Tabela1[[#This Row],[Código_Terapia]])</f>
        <v>1</v>
      </c>
      <c r="M1493" s="4">
        <f>Tabela1[[#This Row],[Sessões Autrizadas]]-Tabela1[[#This Row],[Solicitado]]</f>
        <v>-11</v>
      </c>
    </row>
    <row r="1494" spans="1:13" hidden="1" x14ac:dyDescent="0.3">
      <c r="A1494" s="4">
        <f>INDEX(Tabela2[Id],MATCH(Tabela1[[#This Row],[Carteirinha]],Tabela2[Cart],0))</f>
        <v>3273</v>
      </c>
      <c r="B1494" s="5" t="s">
        <v>617</v>
      </c>
      <c r="C1494" s="5" t="s">
        <v>618</v>
      </c>
      <c r="D1494" s="5">
        <v>59678347</v>
      </c>
      <c r="E1494" s="6">
        <v>45688</v>
      </c>
      <c r="F1494" s="5">
        <v>947067479</v>
      </c>
      <c r="G1494" s="6">
        <v>46408</v>
      </c>
      <c r="H1494" s="5">
        <v>2250005103</v>
      </c>
      <c r="I1494" s="5">
        <v>128</v>
      </c>
      <c r="J1494" s="5">
        <v>115</v>
      </c>
      <c r="K14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494" s="4">
        <f>COUNTIFS(Tabela1[Paciente],Tabela1[[#This Row],[Paciente]],Tabela1[Código_Terapia],Tabela1[[#This Row],[Código_Terapia]])</f>
        <v>1</v>
      </c>
      <c r="M1494" s="4">
        <f>Tabela1[[#This Row],[Sessões Autrizadas]]-Tabela1[[#This Row],[Solicitado]]</f>
        <v>-13</v>
      </c>
    </row>
    <row r="1495" spans="1:13" hidden="1" x14ac:dyDescent="0.3">
      <c r="A1495" s="4">
        <f>INDEX(Tabela2[Id],MATCH(Tabela1[[#This Row],[Carteirinha]],Tabela2[Cart],0))</f>
        <v>3273</v>
      </c>
      <c r="B1495" s="5" t="s">
        <v>617</v>
      </c>
      <c r="C1495" s="5" t="s">
        <v>618</v>
      </c>
      <c r="D1495" s="5">
        <v>59678346</v>
      </c>
      <c r="E1495" s="6">
        <v>45688</v>
      </c>
      <c r="F1495" s="5">
        <v>947067478</v>
      </c>
      <c r="G1495" s="6">
        <v>46048</v>
      </c>
      <c r="H1495" s="5">
        <v>2250005278</v>
      </c>
      <c r="I1495" s="5">
        <v>48</v>
      </c>
      <c r="J1495" s="5">
        <v>40</v>
      </c>
      <c r="K14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95" s="4">
        <f>COUNTIFS(Tabela1[Paciente],Tabela1[[#This Row],[Paciente]],Tabela1[Código_Terapia],Tabela1[[#This Row],[Código_Terapia]])</f>
        <v>2</v>
      </c>
      <c r="M1495" s="4">
        <f>Tabela1[[#This Row],[Sessões Autrizadas]]-Tabela1[[#This Row],[Solicitado]]</f>
        <v>-8</v>
      </c>
    </row>
    <row r="1496" spans="1:13" hidden="1" x14ac:dyDescent="0.3">
      <c r="A1496" s="4">
        <f>INDEX(Tabela2[Id],MATCH(Tabela1[[#This Row],[Carteirinha]],Tabela2[Cart],0))</f>
        <v>3273</v>
      </c>
      <c r="B1496" s="5" t="s">
        <v>617</v>
      </c>
      <c r="C1496" s="5" t="s">
        <v>618</v>
      </c>
      <c r="D1496" s="5">
        <v>59678345</v>
      </c>
      <c r="E1496" s="6">
        <v>45688</v>
      </c>
      <c r="F1496" s="5">
        <v>947067477</v>
      </c>
      <c r="G1496" s="6">
        <v>46108</v>
      </c>
      <c r="H1496" s="5">
        <v>50001213</v>
      </c>
      <c r="I1496" s="5">
        <v>32</v>
      </c>
      <c r="J1496" s="5">
        <v>26</v>
      </c>
      <c r="K14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496" s="4">
        <f>COUNTIFS(Tabela1[Paciente],Tabela1[[#This Row],[Paciente]],Tabela1[Código_Terapia],Tabela1[[#This Row],[Código_Terapia]])</f>
        <v>1</v>
      </c>
      <c r="M1496" s="4">
        <f>Tabela1[[#This Row],[Sessões Autrizadas]]-Tabela1[[#This Row],[Solicitado]]</f>
        <v>-6</v>
      </c>
    </row>
    <row r="1497" spans="1:13" hidden="1" x14ac:dyDescent="0.3">
      <c r="A1497" s="4">
        <f>INDEX(Tabela2[Id],MATCH(Tabela1[[#This Row],[Carteirinha]],Tabela2[Cart],0))</f>
        <v>3273</v>
      </c>
      <c r="B1497" s="5" t="s">
        <v>617</v>
      </c>
      <c r="C1497" s="5" t="s">
        <v>618</v>
      </c>
      <c r="D1497" s="5">
        <v>59678344</v>
      </c>
      <c r="E1497" s="6">
        <v>45688</v>
      </c>
      <c r="F1497" s="5">
        <v>947067476</v>
      </c>
      <c r="G1497" s="6">
        <v>46168</v>
      </c>
      <c r="H1497" s="5">
        <v>50000012</v>
      </c>
      <c r="I1497" s="5">
        <v>48</v>
      </c>
      <c r="J1497" s="5">
        <v>41</v>
      </c>
      <c r="K14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97" s="4">
        <f>COUNTIFS(Tabela1[Paciente],Tabela1[[#This Row],[Paciente]],Tabela1[Código_Terapia],Tabela1[[#This Row],[Código_Terapia]])</f>
        <v>1</v>
      </c>
      <c r="M1497" s="4">
        <f>Tabela1[[#This Row],[Sessões Autrizadas]]-Tabela1[[#This Row],[Solicitado]]</f>
        <v>-7</v>
      </c>
    </row>
    <row r="1498" spans="1:13" hidden="1" x14ac:dyDescent="0.3">
      <c r="A1498" s="4">
        <f>INDEX(Tabela2[Id],MATCH(Tabela1[[#This Row],[Carteirinha]],Tabela2[Cart],0))</f>
        <v>3273</v>
      </c>
      <c r="B1498" s="5" t="s">
        <v>617</v>
      </c>
      <c r="C1498" s="5" t="s">
        <v>618</v>
      </c>
      <c r="D1498" s="5">
        <v>56923152</v>
      </c>
      <c r="E1498" s="6">
        <v>45582</v>
      </c>
      <c r="F1498" s="5">
        <v>944526547</v>
      </c>
      <c r="G1498" s="6">
        <v>46482</v>
      </c>
      <c r="H1498" s="5">
        <v>2250005278</v>
      </c>
      <c r="I1498" s="5">
        <v>60</v>
      </c>
      <c r="J1498" s="5">
        <v>34</v>
      </c>
      <c r="K14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498" s="4">
        <f>COUNTIFS(Tabela1[Paciente],Tabela1[[#This Row],[Paciente]],Tabela1[Código_Terapia],Tabela1[[#This Row],[Código_Terapia]])</f>
        <v>2</v>
      </c>
      <c r="M1498" s="4">
        <f>Tabela1[[#This Row],[Sessões Autrizadas]]-Tabela1[[#This Row],[Solicitado]]</f>
        <v>-26</v>
      </c>
    </row>
    <row r="1499" spans="1:13" hidden="1" x14ac:dyDescent="0.3">
      <c r="A1499" s="4">
        <f>INDEX(Tabela2[Id],MATCH(Tabela1[[#This Row],[Carteirinha]],Tabela2[Cart],0))</f>
        <v>4291</v>
      </c>
      <c r="B1499" s="5" t="s">
        <v>681</v>
      </c>
      <c r="C1499" s="5" t="s">
        <v>682</v>
      </c>
      <c r="D1499" s="5">
        <v>59433231</v>
      </c>
      <c r="E1499" s="6">
        <v>45679</v>
      </c>
      <c r="F1499" s="5">
        <v>946840697</v>
      </c>
      <c r="G1499" s="6">
        <v>46579</v>
      </c>
      <c r="H1499" s="5">
        <v>2250005103</v>
      </c>
      <c r="I1499" s="5">
        <v>48</v>
      </c>
      <c r="J1499" s="5">
        <v>31</v>
      </c>
      <c r="K14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499" s="4">
        <f>COUNTIFS(Tabela1[Paciente],Tabela1[[#This Row],[Paciente]],Tabela1[Código_Terapia],Tabela1[[#This Row],[Código_Terapia]])</f>
        <v>2</v>
      </c>
      <c r="M1499" s="4">
        <f>Tabela1[[#This Row],[Sessões Autrizadas]]-Tabela1[[#This Row],[Solicitado]]</f>
        <v>-17</v>
      </c>
    </row>
    <row r="1500" spans="1:13" hidden="1" x14ac:dyDescent="0.3">
      <c r="A1500" s="4">
        <f>INDEX(Tabela2[Id],MATCH(Tabela1[[#This Row],[Carteirinha]],Tabela2[Cart],0))</f>
        <v>4291</v>
      </c>
      <c r="B1500" s="5" t="s">
        <v>681</v>
      </c>
      <c r="C1500" s="5" t="s">
        <v>682</v>
      </c>
      <c r="D1500" s="5">
        <v>59433230</v>
      </c>
      <c r="E1500" s="6">
        <v>45679</v>
      </c>
      <c r="F1500" s="5">
        <v>946840696</v>
      </c>
      <c r="G1500" s="6">
        <v>46639</v>
      </c>
      <c r="H1500" s="5">
        <v>2250005278</v>
      </c>
      <c r="I1500" s="5">
        <v>48</v>
      </c>
      <c r="J1500" s="5">
        <v>34</v>
      </c>
      <c r="K15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500" s="4">
        <f>COUNTIFS(Tabela1[Paciente],Tabela1[[#This Row],[Paciente]],Tabela1[Código_Terapia],Tabela1[[#This Row],[Código_Terapia]])</f>
        <v>2</v>
      </c>
      <c r="M1500" s="4">
        <f>Tabela1[[#This Row],[Sessões Autrizadas]]-Tabela1[[#This Row],[Solicitado]]</f>
        <v>-14</v>
      </c>
    </row>
    <row r="1501" spans="1:13" hidden="1" x14ac:dyDescent="0.3">
      <c r="A1501" s="4">
        <f>INDEX(Tabela2[Id],MATCH(Tabela1[[#This Row],[Carteirinha]],Tabela2[Cart],0))</f>
        <v>4291</v>
      </c>
      <c r="B1501" s="5" t="s">
        <v>681</v>
      </c>
      <c r="C1501" s="5" t="s">
        <v>682</v>
      </c>
      <c r="D1501" s="5">
        <v>55727760</v>
      </c>
      <c r="E1501" s="6">
        <v>45531</v>
      </c>
      <c r="F1501" s="5">
        <v>943423034</v>
      </c>
      <c r="G1501" s="6">
        <v>46731</v>
      </c>
      <c r="H1501" s="5">
        <v>2250005103</v>
      </c>
      <c r="I1501" s="5">
        <v>30</v>
      </c>
      <c r="J1501" s="5">
        <v>9</v>
      </c>
      <c r="K15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501" s="4">
        <f>COUNTIFS(Tabela1[Paciente],Tabela1[[#This Row],[Paciente]],Tabela1[Código_Terapia],Tabela1[[#This Row],[Código_Terapia]])</f>
        <v>2</v>
      </c>
      <c r="M1501" s="4">
        <f>Tabela1[[#This Row],[Sessões Autrizadas]]-Tabela1[[#This Row],[Solicitado]]</f>
        <v>-21</v>
      </c>
    </row>
    <row r="1502" spans="1:13" hidden="1" x14ac:dyDescent="0.3">
      <c r="A1502" s="4">
        <f>INDEX(Tabela2[Id],MATCH(Tabela1[[#This Row],[Carteirinha]],Tabela2[Cart],0))</f>
        <v>4291</v>
      </c>
      <c r="B1502" s="5" t="s">
        <v>681</v>
      </c>
      <c r="C1502" s="5" t="s">
        <v>682</v>
      </c>
      <c r="D1502" s="5">
        <v>55727759</v>
      </c>
      <c r="E1502" s="6">
        <v>45531</v>
      </c>
      <c r="F1502" s="5">
        <v>943423033</v>
      </c>
      <c r="G1502" s="6">
        <v>47211</v>
      </c>
      <c r="H1502" s="5">
        <v>2250005278</v>
      </c>
      <c r="I1502" s="5">
        <v>30</v>
      </c>
      <c r="J1502" s="5">
        <v>4</v>
      </c>
      <c r="K15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502" s="4">
        <f>COUNTIFS(Tabela1[Paciente],Tabela1[[#This Row],[Paciente]],Tabela1[Código_Terapia],Tabela1[[#This Row],[Código_Terapia]])</f>
        <v>2</v>
      </c>
      <c r="M1502" s="4">
        <f>Tabela1[[#This Row],[Sessões Autrizadas]]-Tabela1[[#This Row],[Solicitado]]</f>
        <v>-26</v>
      </c>
    </row>
    <row r="1503" spans="1:13" hidden="1" x14ac:dyDescent="0.3">
      <c r="A1503" s="4">
        <f>INDEX(Tabela2[Id],MATCH(Tabela1[[#This Row],[Carteirinha]],Tabela2[Cart],0))</f>
        <v>4291</v>
      </c>
      <c r="B1503" s="5" t="s">
        <v>681</v>
      </c>
      <c r="C1503" s="5" t="s">
        <v>682</v>
      </c>
      <c r="D1503" s="5">
        <v>55727758</v>
      </c>
      <c r="E1503" s="6">
        <v>45531</v>
      </c>
      <c r="F1503" s="5">
        <v>943423032</v>
      </c>
      <c r="G1503" s="6">
        <v>46071</v>
      </c>
      <c r="H1503" s="5">
        <v>2250005170</v>
      </c>
      <c r="I1503" s="5">
        <v>30</v>
      </c>
      <c r="J1503" s="5">
        <v>23</v>
      </c>
      <c r="K15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503" s="4">
        <f>COUNTIFS(Tabela1[Paciente],Tabela1[[#This Row],[Paciente]],Tabela1[Código_Terapia],Tabela1[[#This Row],[Código_Terapia]])</f>
        <v>2</v>
      </c>
      <c r="M1503" s="4">
        <f>Tabela1[[#This Row],[Sessões Autrizadas]]-Tabela1[[#This Row],[Solicitado]]</f>
        <v>-7</v>
      </c>
    </row>
    <row r="1504" spans="1:13" hidden="1" x14ac:dyDescent="0.3">
      <c r="A1504" s="4">
        <f>INDEX(Tabela2[Id],MATCH(Tabela1[[#This Row],[Carteirinha]],Tabela2[Cart],0))</f>
        <v>3987</v>
      </c>
      <c r="B1504" s="5" t="s">
        <v>589</v>
      </c>
      <c r="C1504" s="5" t="s">
        <v>590</v>
      </c>
      <c r="D1504" s="5">
        <v>58545821</v>
      </c>
      <c r="E1504" s="6">
        <v>45638</v>
      </c>
      <c r="F1504" s="5">
        <v>946023566</v>
      </c>
      <c r="G1504" s="6">
        <v>47078</v>
      </c>
      <c r="H1504" s="5">
        <v>2250005278</v>
      </c>
      <c r="I1504" s="5">
        <v>48</v>
      </c>
      <c r="J1504" s="5">
        <v>15</v>
      </c>
      <c r="K15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504" s="4">
        <f>COUNTIFS(Tabela1[Paciente],Tabela1[[#This Row],[Paciente]],Tabela1[Código_Terapia],Tabela1[[#This Row],[Código_Terapia]])</f>
        <v>1</v>
      </c>
      <c r="M1504" s="4">
        <f>Tabela1[[#This Row],[Sessões Autrizadas]]-Tabela1[[#This Row],[Solicitado]]</f>
        <v>-33</v>
      </c>
    </row>
    <row r="1505" spans="1:13" hidden="1" x14ac:dyDescent="0.3">
      <c r="A1505" s="4">
        <f>INDEX(Tabela2[Id],MATCH(Tabela1[[#This Row],[Carteirinha]],Tabela2[Cart],0))</f>
        <v>3987</v>
      </c>
      <c r="B1505" s="5" t="s">
        <v>589</v>
      </c>
      <c r="C1505" s="5" t="s">
        <v>590</v>
      </c>
      <c r="D1505" s="5">
        <v>56973040</v>
      </c>
      <c r="E1505" s="6">
        <v>45576</v>
      </c>
      <c r="F1505" s="5">
        <v>944572865</v>
      </c>
      <c r="G1505" s="6">
        <v>46956</v>
      </c>
      <c r="H1505" s="5">
        <v>2250005103</v>
      </c>
      <c r="I1505" s="5">
        <v>60</v>
      </c>
      <c r="J1505" s="5">
        <v>23</v>
      </c>
      <c r="K15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505" s="4">
        <f>COUNTIFS(Tabela1[Paciente],Tabela1[[#This Row],[Paciente]],Tabela1[Código_Terapia],Tabela1[[#This Row],[Código_Terapia]])</f>
        <v>1</v>
      </c>
      <c r="M1505" s="4">
        <f>Tabela1[[#This Row],[Sessões Autrizadas]]-Tabela1[[#This Row],[Solicitado]]</f>
        <v>-37</v>
      </c>
    </row>
    <row r="1506" spans="1:13" hidden="1" x14ac:dyDescent="0.3">
      <c r="A1506" s="4">
        <f>INDEX(Tabela2[Id],MATCH(Tabela1[[#This Row],[Carteirinha]],Tabela2[Cart],0))</f>
        <v>2581</v>
      </c>
      <c r="B1506" s="5" t="s">
        <v>577</v>
      </c>
      <c r="C1506" s="5" t="s">
        <v>578</v>
      </c>
      <c r="D1506" s="5">
        <v>57812203</v>
      </c>
      <c r="E1506" s="6">
        <v>45610</v>
      </c>
      <c r="F1506" s="5">
        <v>945345642</v>
      </c>
      <c r="G1506" s="6">
        <v>46570</v>
      </c>
      <c r="H1506" s="5">
        <v>2250005189</v>
      </c>
      <c r="I1506" s="5">
        <v>80</v>
      </c>
      <c r="J1506" s="5">
        <v>65</v>
      </c>
      <c r="K15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06" s="4">
        <f>COUNTIFS(Tabela1[Paciente],Tabela1[[#This Row],[Paciente]],Tabela1[Código_Terapia],Tabela1[[#This Row],[Código_Terapia]])</f>
        <v>1</v>
      </c>
      <c r="M1506" s="4">
        <f>Tabela1[[#This Row],[Sessões Autrizadas]]-Tabela1[[#This Row],[Solicitado]]</f>
        <v>-15</v>
      </c>
    </row>
    <row r="1507" spans="1:13" hidden="1" x14ac:dyDescent="0.3">
      <c r="A1507" s="4">
        <f>INDEX(Tabela2[Id],MATCH(Tabela1[[#This Row],[Carteirinha]],Tabela2[Cart],0))</f>
        <v>2581</v>
      </c>
      <c r="B1507" s="5" t="s">
        <v>577</v>
      </c>
      <c r="C1507" s="5" t="s">
        <v>578</v>
      </c>
      <c r="D1507" s="5">
        <v>57812202</v>
      </c>
      <c r="E1507" s="6">
        <v>45610</v>
      </c>
      <c r="F1507" s="5">
        <v>945345641</v>
      </c>
      <c r="G1507" s="6">
        <v>46570</v>
      </c>
      <c r="H1507" s="5">
        <v>2250005103</v>
      </c>
      <c r="I1507" s="5">
        <v>80</v>
      </c>
      <c r="J1507" s="5">
        <v>67</v>
      </c>
      <c r="K15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07" s="4">
        <f>COUNTIFS(Tabela1[Paciente],Tabela1[[#This Row],[Paciente]],Tabela1[Código_Terapia],Tabela1[[#This Row],[Código_Terapia]])</f>
        <v>1</v>
      </c>
      <c r="M1507" s="4">
        <f>Tabela1[[#This Row],[Sessões Autrizadas]]-Tabela1[[#This Row],[Solicitado]]</f>
        <v>-13</v>
      </c>
    </row>
    <row r="1508" spans="1:13" hidden="1" x14ac:dyDescent="0.3">
      <c r="A1508" s="4">
        <f>INDEX(Tabela2[Id],MATCH(Tabela1[[#This Row],[Carteirinha]],Tabela2[Cart],0))</f>
        <v>2581</v>
      </c>
      <c r="B1508" s="5" t="s">
        <v>577</v>
      </c>
      <c r="C1508" s="5" t="s">
        <v>578</v>
      </c>
      <c r="D1508" s="5">
        <v>57812201</v>
      </c>
      <c r="E1508" s="6">
        <v>45610</v>
      </c>
      <c r="F1508" s="5">
        <v>945345640</v>
      </c>
      <c r="G1508" s="6">
        <v>46210</v>
      </c>
      <c r="H1508" s="5">
        <v>2250005278</v>
      </c>
      <c r="I1508" s="5">
        <v>32</v>
      </c>
      <c r="J1508" s="5">
        <v>17</v>
      </c>
      <c r="K15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08" s="4">
        <f>COUNTIFS(Tabela1[Paciente],Tabela1[[#This Row],[Paciente]],Tabela1[Código_Terapia],Tabela1[[#This Row],[Código_Terapia]])</f>
        <v>1</v>
      </c>
      <c r="M1508" s="4">
        <f>Tabela1[[#This Row],[Sessões Autrizadas]]-Tabela1[[#This Row],[Solicitado]]</f>
        <v>-15</v>
      </c>
    </row>
    <row r="1509" spans="1:13" hidden="1" x14ac:dyDescent="0.3">
      <c r="A1509" s="4">
        <f>INDEX(Tabela2[Id],MATCH(Tabela1[[#This Row],[Carteirinha]],Tabela2[Cart],0))</f>
        <v>2581</v>
      </c>
      <c r="B1509" s="5" t="s">
        <v>577</v>
      </c>
      <c r="C1509" s="5" t="s">
        <v>578</v>
      </c>
      <c r="D1509" s="5">
        <v>57812198</v>
      </c>
      <c r="E1509" s="6">
        <v>45610</v>
      </c>
      <c r="F1509" s="5">
        <v>945345636</v>
      </c>
      <c r="G1509" s="6">
        <v>46510</v>
      </c>
      <c r="H1509" s="5">
        <v>2250005170</v>
      </c>
      <c r="I1509" s="5">
        <v>48</v>
      </c>
      <c r="J1509" s="5">
        <v>36</v>
      </c>
      <c r="K15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509" s="4">
        <f>COUNTIFS(Tabela1[Paciente],Tabela1[[#This Row],[Paciente]],Tabela1[Código_Terapia],Tabela1[[#This Row],[Código_Terapia]])</f>
        <v>1</v>
      </c>
      <c r="M1509" s="4">
        <f>Tabela1[[#This Row],[Sessões Autrizadas]]-Tabela1[[#This Row],[Solicitado]]</f>
        <v>-12</v>
      </c>
    </row>
    <row r="1510" spans="1:13" hidden="1" x14ac:dyDescent="0.3">
      <c r="A1510" s="4">
        <f>INDEX(Tabela2[Id],MATCH(Tabela1[[#This Row],[Carteirinha]],Tabela2[Cart],0))</f>
        <v>4245</v>
      </c>
      <c r="B1510" s="5" t="s">
        <v>636</v>
      </c>
      <c r="C1510" s="5" t="s">
        <v>637</v>
      </c>
      <c r="D1510" s="5">
        <v>60541651</v>
      </c>
      <c r="E1510" s="6">
        <v>45721</v>
      </c>
      <c r="F1510" s="5">
        <v>947866399</v>
      </c>
      <c r="G1510" s="6">
        <v>46021</v>
      </c>
      <c r="H1510" s="5">
        <v>2250005278</v>
      </c>
      <c r="I1510" s="5">
        <v>32</v>
      </c>
      <c r="J1510" s="5">
        <v>27</v>
      </c>
      <c r="K15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10" s="4">
        <f>COUNTIFS(Tabela1[Paciente],Tabela1[[#This Row],[Paciente]],Tabela1[Código_Terapia],Tabela1[[#This Row],[Código_Terapia]])</f>
        <v>3</v>
      </c>
      <c r="M1510" s="4">
        <f>Tabela1[[#This Row],[Sessões Autrizadas]]-Tabela1[[#This Row],[Solicitado]]</f>
        <v>-5</v>
      </c>
    </row>
    <row r="1511" spans="1:13" hidden="1" x14ac:dyDescent="0.3">
      <c r="A1511" s="4">
        <f>INDEX(Tabela2[Id],MATCH(Tabela1[[#This Row],[Carteirinha]],Tabela2[Cart],0))</f>
        <v>4245</v>
      </c>
      <c r="B1511" s="5" t="s">
        <v>636</v>
      </c>
      <c r="C1511" s="5" t="s">
        <v>637</v>
      </c>
      <c r="D1511" s="5">
        <v>60541650</v>
      </c>
      <c r="E1511" s="6">
        <v>45721</v>
      </c>
      <c r="F1511" s="5">
        <v>947866398</v>
      </c>
      <c r="G1511" s="6">
        <v>45961</v>
      </c>
      <c r="H1511" s="5">
        <v>2250005170</v>
      </c>
      <c r="I1511" s="5">
        <v>32</v>
      </c>
      <c r="J1511" s="5">
        <v>29</v>
      </c>
      <c r="K15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11" s="4">
        <f>COUNTIFS(Tabela1[Paciente],Tabela1[[#This Row],[Paciente]],Tabela1[Código_Terapia],Tabela1[[#This Row],[Código_Terapia]])</f>
        <v>1</v>
      </c>
      <c r="M1511" s="4">
        <f>Tabela1[[#This Row],[Sessões Autrizadas]]-Tabela1[[#This Row],[Solicitado]]</f>
        <v>-3</v>
      </c>
    </row>
    <row r="1512" spans="1:13" hidden="1" x14ac:dyDescent="0.3">
      <c r="A1512" s="4">
        <f>INDEX(Tabela2[Id],MATCH(Tabela1[[#This Row],[Carteirinha]],Tabela2[Cart],0))</f>
        <v>4245</v>
      </c>
      <c r="B1512" s="5" t="s">
        <v>636</v>
      </c>
      <c r="C1512" s="5" t="s">
        <v>637</v>
      </c>
      <c r="D1512" s="5">
        <v>57474351</v>
      </c>
      <c r="E1512" s="6">
        <v>45597</v>
      </c>
      <c r="F1512" s="5">
        <v>945037393</v>
      </c>
      <c r="G1512" s="6">
        <v>46317</v>
      </c>
      <c r="H1512" s="5">
        <v>2250005103</v>
      </c>
      <c r="I1512" s="5">
        <v>32</v>
      </c>
      <c r="J1512" s="5">
        <v>20</v>
      </c>
      <c r="K15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12" s="4">
        <f>COUNTIFS(Tabela1[Paciente],Tabela1[[#This Row],[Paciente]],Tabela1[Código_Terapia],Tabela1[[#This Row],[Código_Terapia]])</f>
        <v>2</v>
      </c>
      <c r="M1512" s="4">
        <f>Tabela1[[#This Row],[Sessões Autrizadas]]-Tabela1[[#This Row],[Solicitado]]</f>
        <v>-12</v>
      </c>
    </row>
    <row r="1513" spans="1:13" hidden="1" x14ac:dyDescent="0.3">
      <c r="A1513" s="4">
        <f>INDEX(Tabela2[Id],MATCH(Tabela1[[#This Row],[Carteirinha]],Tabela2[Cart],0))</f>
        <v>4245</v>
      </c>
      <c r="B1513" s="5" t="s">
        <v>636</v>
      </c>
      <c r="C1513" s="5" t="s">
        <v>637</v>
      </c>
      <c r="D1513" s="5">
        <v>57474350</v>
      </c>
      <c r="E1513" s="6">
        <v>45597</v>
      </c>
      <c r="F1513" s="5">
        <v>945037392</v>
      </c>
      <c r="G1513" s="6">
        <v>46617</v>
      </c>
      <c r="H1513" s="5">
        <v>2250005278</v>
      </c>
      <c r="I1513" s="5">
        <v>32</v>
      </c>
      <c r="J1513" s="5">
        <v>16</v>
      </c>
      <c r="K15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13" s="4">
        <f>COUNTIFS(Tabela1[Paciente],Tabela1[[#This Row],[Paciente]],Tabela1[Código_Terapia],Tabela1[[#This Row],[Código_Terapia]])</f>
        <v>3</v>
      </c>
      <c r="M1513" s="4">
        <f>Tabela1[[#This Row],[Sessões Autrizadas]]-Tabela1[[#This Row],[Solicitado]]</f>
        <v>-16</v>
      </c>
    </row>
    <row r="1514" spans="1:13" hidden="1" x14ac:dyDescent="0.3">
      <c r="A1514" s="4">
        <f>INDEX(Tabela2[Id],MATCH(Tabela1[[#This Row],[Carteirinha]],Tabela2[Cart],0))</f>
        <v>4245</v>
      </c>
      <c r="B1514" s="5" t="s">
        <v>636</v>
      </c>
      <c r="C1514" s="5" t="s">
        <v>637</v>
      </c>
      <c r="D1514" s="5">
        <v>56960712</v>
      </c>
      <c r="E1514" s="6">
        <v>45576</v>
      </c>
      <c r="F1514" s="5">
        <v>944561385</v>
      </c>
      <c r="G1514" s="6">
        <v>46056</v>
      </c>
      <c r="H1514" s="5">
        <v>2250005103</v>
      </c>
      <c r="I1514" s="5">
        <v>20</v>
      </c>
      <c r="J1514" s="5">
        <v>13</v>
      </c>
      <c r="K15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514" s="4">
        <f>COUNTIFS(Tabela1[Paciente],Tabela1[[#This Row],[Paciente]],Tabela1[Código_Terapia],Tabela1[[#This Row],[Código_Terapia]])</f>
        <v>2</v>
      </c>
      <c r="M1514" s="4">
        <f>Tabela1[[#This Row],[Sessões Autrizadas]]-Tabela1[[#This Row],[Solicitado]]</f>
        <v>-7</v>
      </c>
    </row>
    <row r="1515" spans="1:13" hidden="1" x14ac:dyDescent="0.3">
      <c r="A1515" s="4">
        <f>INDEX(Tabela2[Id],MATCH(Tabela1[[#This Row],[Carteirinha]],Tabela2[Cart],0))</f>
        <v>4245</v>
      </c>
      <c r="B1515" s="5" t="s">
        <v>636</v>
      </c>
      <c r="C1515" s="5" t="s">
        <v>637</v>
      </c>
      <c r="D1515" s="5">
        <v>56960711</v>
      </c>
      <c r="E1515" s="6">
        <v>45576</v>
      </c>
      <c r="F1515" s="5">
        <v>944561384</v>
      </c>
      <c r="G1515" s="6">
        <v>45936</v>
      </c>
      <c r="H1515" s="5">
        <v>2250005278</v>
      </c>
      <c r="I1515" s="5">
        <v>20</v>
      </c>
      <c r="J1515" s="5">
        <v>15</v>
      </c>
      <c r="K15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515" s="4">
        <f>COUNTIFS(Tabela1[Paciente],Tabela1[[#This Row],[Paciente]],Tabela1[Código_Terapia],Tabela1[[#This Row],[Código_Terapia]])</f>
        <v>3</v>
      </c>
      <c r="M1515" s="4">
        <f>Tabela1[[#This Row],[Sessões Autrizadas]]-Tabela1[[#This Row],[Solicitado]]</f>
        <v>-5</v>
      </c>
    </row>
    <row r="1516" spans="1:13" hidden="1" x14ac:dyDescent="0.3">
      <c r="A1516" s="4">
        <f>INDEX(Tabela2[Id],MATCH(Tabela1[[#This Row],[Carteirinha]],Tabela2[Cart],0))</f>
        <v>2586</v>
      </c>
      <c r="B1516" s="5" t="s">
        <v>628</v>
      </c>
      <c r="C1516" s="5" t="s">
        <v>629</v>
      </c>
      <c r="D1516" s="5">
        <v>59005495</v>
      </c>
      <c r="E1516" s="6">
        <v>45665</v>
      </c>
      <c r="F1516" s="5">
        <v>946444041</v>
      </c>
      <c r="G1516" s="6">
        <v>46205</v>
      </c>
      <c r="H1516" s="5">
        <v>2250005189</v>
      </c>
      <c r="I1516" s="5">
        <v>16</v>
      </c>
      <c r="J1516" s="5">
        <v>9</v>
      </c>
      <c r="K15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16" s="4">
        <f>COUNTIFS(Tabela1[Paciente],Tabela1[[#This Row],[Paciente]],Tabela1[Código_Terapia],Tabela1[[#This Row],[Código_Terapia]])</f>
        <v>3</v>
      </c>
      <c r="M1516" s="4">
        <f>Tabela1[[#This Row],[Sessões Autrizadas]]-Tabela1[[#This Row],[Solicitado]]</f>
        <v>-7</v>
      </c>
    </row>
    <row r="1517" spans="1:13" hidden="1" x14ac:dyDescent="0.3">
      <c r="A1517" s="4">
        <f>INDEX(Tabela2[Id],MATCH(Tabela1[[#This Row],[Carteirinha]],Tabela2[Cart],0))</f>
        <v>2586</v>
      </c>
      <c r="B1517" s="5" t="s">
        <v>628</v>
      </c>
      <c r="C1517" s="5" t="s">
        <v>629</v>
      </c>
      <c r="D1517" s="5">
        <v>59005494</v>
      </c>
      <c r="E1517" s="6">
        <v>45665</v>
      </c>
      <c r="F1517" s="5">
        <v>946444040</v>
      </c>
      <c r="G1517" s="6">
        <v>46865</v>
      </c>
      <c r="H1517" s="5">
        <v>2250005103</v>
      </c>
      <c r="I1517" s="5">
        <v>32</v>
      </c>
      <c r="J1517" s="5">
        <v>9</v>
      </c>
      <c r="K15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17" s="4">
        <f>COUNTIFS(Tabela1[Paciente],Tabela1[[#This Row],[Paciente]],Tabela1[Código_Terapia],Tabela1[[#This Row],[Código_Terapia]])</f>
        <v>2</v>
      </c>
      <c r="M1517" s="4">
        <f>Tabela1[[#This Row],[Sessões Autrizadas]]-Tabela1[[#This Row],[Solicitado]]</f>
        <v>-23</v>
      </c>
    </row>
    <row r="1518" spans="1:13" hidden="1" x14ac:dyDescent="0.3">
      <c r="A1518" s="4">
        <f>INDEX(Tabela2[Id],MATCH(Tabela1[[#This Row],[Carteirinha]],Tabela2[Cart],0))</f>
        <v>2586</v>
      </c>
      <c r="B1518" s="5" t="s">
        <v>628</v>
      </c>
      <c r="C1518" s="5" t="s">
        <v>629</v>
      </c>
      <c r="D1518" s="5">
        <v>59005493</v>
      </c>
      <c r="E1518" s="6">
        <v>45665</v>
      </c>
      <c r="F1518" s="5">
        <v>946444039</v>
      </c>
      <c r="G1518" s="6">
        <v>46325</v>
      </c>
      <c r="H1518" s="5">
        <v>50001213</v>
      </c>
      <c r="I1518" s="5">
        <v>16</v>
      </c>
      <c r="J1518" s="5">
        <v>6</v>
      </c>
      <c r="K15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18" s="4">
        <f>COUNTIFS(Tabela1[Paciente],Tabela1[[#This Row],[Paciente]],Tabela1[Código_Terapia],Tabela1[[#This Row],[Código_Terapia]])</f>
        <v>1</v>
      </c>
      <c r="M1518" s="4">
        <f>Tabela1[[#This Row],[Sessões Autrizadas]]-Tabela1[[#This Row],[Solicitado]]</f>
        <v>-10</v>
      </c>
    </row>
    <row r="1519" spans="1:13" hidden="1" x14ac:dyDescent="0.3">
      <c r="A1519" s="4">
        <f>INDEX(Tabela2[Id],MATCH(Tabela1[[#This Row],[Carteirinha]],Tabela2[Cart],0))</f>
        <v>2586</v>
      </c>
      <c r="B1519" s="5" t="s">
        <v>628</v>
      </c>
      <c r="C1519" s="5" t="s">
        <v>629</v>
      </c>
      <c r="D1519" s="5">
        <v>59005491</v>
      </c>
      <c r="E1519" s="6">
        <v>45665</v>
      </c>
      <c r="F1519" s="5">
        <v>946444037</v>
      </c>
      <c r="G1519" s="6">
        <v>46445</v>
      </c>
      <c r="H1519" s="5">
        <v>2250005170</v>
      </c>
      <c r="I1519" s="5">
        <v>16</v>
      </c>
      <c r="J1519" s="5">
        <v>4</v>
      </c>
      <c r="K15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19" s="4">
        <f>COUNTIFS(Tabela1[Paciente],Tabela1[[#This Row],[Paciente]],Tabela1[Código_Terapia],Tabela1[[#This Row],[Código_Terapia]])</f>
        <v>2</v>
      </c>
      <c r="M1519" s="4">
        <f>Tabela1[[#This Row],[Sessões Autrizadas]]-Tabela1[[#This Row],[Solicitado]]</f>
        <v>-12</v>
      </c>
    </row>
    <row r="1520" spans="1:13" hidden="1" x14ac:dyDescent="0.3">
      <c r="A1520" s="4">
        <f>INDEX(Tabela2[Id],MATCH(Tabela1[[#This Row],[Carteirinha]],Tabela2[Cart],0))</f>
        <v>2586</v>
      </c>
      <c r="B1520" s="5" t="s">
        <v>628</v>
      </c>
      <c r="C1520" s="5" t="s">
        <v>629</v>
      </c>
      <c r="D1520" s="5">
        <v>56946423</v>
      </c>
      <c r="E1520" s="6">
        <v>45575</v>
      </c>
      <c r="F1520" s="5">
        <v>944548129</v>
      </c>
      <c r="G1520" s="6">
        <v>45755</v>
      </c>
      <c r="H1520" s="5">
        <v>2250005189</v>
      </c>
      <c r="I1520" s="5">
        <v>20</v>
      </c>
      <c r="J1520" s="5">
        <v>18</v>
      </c>
      <c r="K15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520" s="4">
        <f>COUNTIFS(Tabela1[Paciente],Tabela1[[#This Row],[Paciente]],Tabela1[Código_Terapia],Tabela1[[#This Row],[Código_Terapia]])</f>
        <v>3</v>
      </c>
      <c r="M1520" s="4">
        <f>Tabela1[[#This Row],[Sessões Autrizadas]]-Tabela1[[#This Row],[Solicitado]]</f>
        <v>-2</v>
      </c>
    </row>
    <row r="1521" spans="1:13" hidden="1" x14ac:dyDescent="0.3">
      <c r="A1521" s="4">
        <f>INDEX(Tabela2[Id],MATCH(Tabela1[[#This Row],[Carteirinha]],Tabela2[Cart],0))</f>
        <v>2586</v>
      </c>
      <c r="B1521" s="5" t="s">
        <v>628</v>
      </c>
      <c r="C1521" s="5" t="s">
        <v>629</v>
      </c>
      <c r="D1521" s="5">
        <v>56946422</v>
      </c>
      <c r="E1521" s="6">
        <v>45575</v>
      </c>
      <c r="F1521" s="5">
        <v>944548128</v>
      </c>
      <c r="G1521" s="6">
        <v>46175</v>
      </c>
      <c r="H1521" s="5">
        <v>2250005103</v>
      </c>
      <c r="I1521" s="5">
        <v>60</v>
      </c>
      <c r="J1521" s="5">
        <v>43</v>
      </c>
      <c r="K15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521" s="4">
        <f>COUNTIFS(Tabela1[Paciente],Tabela1[[#This Row],[Paciente]],Tabela1[Código_Terapia],Tabela1[[#This Row],[Código_Terapia]])</f>
        <v>2</v>
      </c>
      <c r="M1521" s="4">
        <f>Tabela1[[#This Row],[Sessões Autrizadas]]-Tabela1[[#This Row],[Solicitado]]</f>
        <v>-17</v>
      </c>
    </row>
    <row r="1522" spans="1:13" hidden="1" x14ac:dyDescent="0.3">
      <c r="A1522" s="4">
        <f>INDEX(Tabela2[Id],MATCH(Tabela1[[#This Row],[Carteirinha]],Tabela2[Cart],0))</f>
        <v>2586</v>
      </c>
      <c r="B1522" s="5" t="s">
        <v>628</v>
      </c>
      <c r="C1522" s="5" t="s">
        <v>629</v>
      </c>
      <c r="D1522" s="5">
        <v>56021249</v>
      </c>
      <c r="E1522" s="6">
        <v>45544</v>
      </c>
      <c r="F1522" s="5">
        <v>943693186</v>
      </c>
      <c r="G1522" s="6">
        <v>45964</v>
      </c>
      <c r="H1522" s="5">
        <v>2250005189</v>
      </c>
      <c r="I1522" s="5">
        <v>15</v>
      </c>
      <c r="J1522" s="5">
        <v>9</v>
      </c>
      <c r="K15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522" s="4">
        <f>COUNTIFS(Tabela1[Paciente],Tabela1[[#This Row],[Paciente]],Tabela1[Código_Terapia],Tabela1[[#This Row],[Código_Terapia]])</f>
        <v>3</v>
      </c>
      <c r="M1522" s="4">
        <f>Tabela1[[#This Row],[Sessões Autrizadas]]-Tabela1[[#This Row],[Solicitado]]</f>
        <v>-6</v>
      </c>
    </row>
    <row r="1523" spans="1:13" hidden="1" x14ac:dyDescent="0.3">
      <c r="A1523" s="4">
        <f>INDEX(Tabela2[Id],MATCH(Tabela1[[#This Row],[Carteirinha]],Tabela2[Cart],0))</f>
        <v>2586</v>
      </c>
      <c r="B1523" s="5" t="s">
        <v>628</v>
      </c>
      <c r="C1523" s="5" t="s">
        <v>629</v>
      </c>
      <c r="D1523" s="5">
        <v>56021248</v>
      </c>
      <c r="E1523" s="6">
        <v>45544</v>
      </c>
      <c r="F1523" s="5">
        <v>943693185</v>
      </c>
      <c r="G1523" s="6">
        <v>45904</v>
      </c>
      <c r="H1523" s="5">
        <v>2250005170</v>
      </c>
      <c r="I1523" s="5">
        <v>15</v>
      </c>
      <c r="J1523" s="5">
        <v>10</v>
      </c>
      <c r="K15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523" s="4">
        <f>COUNTIFS(Tabela1[Paciente],Tabela1[[#This Row],[Paciente]],Tabela1[Código_Terapia],Tabela1[[#This Row],[Código_Terapia]])</f>
        <v>2</v>
      </c>
      <c r="M1523" s="4">
        <f>Tabela1[[#This Row],[Sessões Autrizadas]]-Tabela1[[#This Row],[Solicitado]]</f>
        <v>-5</v>
      </c>
    </row>
    <row r="1524" spans="1:13" hidden="1" x14ac:dyDescent="0.3">
      <c r="A1524" s="4">
        <f>INDEX(Tabela2[Id],MATCH(Tabela1[[#This Row],[Carteirinha]],Tabela2[Cart],0))</f>
        <v>1167</v>
      </c>
      <c r="B1524" s="5" t="s">
        <v>798</v>
      </c>
      <c r="C1524" s="5" t="s">
        <v>799</v>
      </c>
      <c r="D1524" s="5">
        <v>61154750</v>
      </c>
      <c r="E1524" s="6">
        <v>45743</v>
      </c>
      <c r="F1524" s="5">
        <v>948434814</v>
      </c>
      <c r="G1524" s="6">
        <v>45863</v>
      </c>
      <c r="H1524" s="5">
        <v>2250005189</v>
      </c>
      <c r="I1524" s="5">
        <v>32</v>
      </c>
      <c r="J1524" s="5">
        <v>31</v>
      </c>
      <c r="K15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24" s="4">
        <f>COUNTIFS(Tabela1[Paciente],Tabela1[[#This Row],[Paciente]],Tabela1[Código_Terapia],Tabela1[[#This Row],[Código_Terapia]])</f>
        <v>2</v>
      </c>
      <c r="M1524" s="4">
        <f>Tabela1[[#This Row],[Sessões Autrizadas]]-Tabela1[[#This Row],[Solicitado]]</f>
        <v>-1</v>
      </c>
    </row>
    <row r="1525" spans="1:13" hidden="1" x14ac:dyDescent="0.3">
      <c r="A1525" s="4">
        <f>INDEX(Tabela2[Id],MATCH(Tabela1[[#This Row],[Carteirinha]],Tabela2[Cart],0))</f>
        <v>1167</v>
      </c>
      <c r="B1525" s="5" t="s">
        <v>798</v>
      </c>
      <c r="C1525" s="5" t="s">
        <v>799</v>
      </c>
      <c r="D1525" s="5">
        <v>61154749</v>
      </c>
      <c r="E1525" s="6">
        <v>45743</v>
      </c>
      <c r="F1525" s="5">
        <v>948434813</v>
      </c>
      <c r="G1525" s="6">
        <v>45863</v>
      </c>
      <c r="H1525" s="5">
        <v>2250005103</v>
      </c>
      <c r="I1525" s="5">
        <v>32</v>
      </c>
      <c r="J1525" s="5">
        <v>31</v>
      </c>
      <c r="K15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25" s="4">
        <f>COUNTIFS(Tabela1[Paciente],Tabela1[[#This Row],[Paciente]],Tabela1[Código_Terapia],Tabela1[[#This Row],[Código_Terapia]])</f>
        <v>2</v>
      </c>
      <c r="M1525" s="4">
        <f>Tabela1[[#This Row],[Sessões Autrizadas]]-Tabela1[[#This Row],[Solicitado]]</f>
        <v>-1</v>
      </c>
    </row>
    <row r="1526" spans="1:13" hidden="1" x14ac:dyDescent="0.3">
      <c r="A1526" s="4">
        <f>INDEX(Tabela2[Id],MATCH(Tabela1[[#This Row],[Carteirinha]],Tabela2[Cart],0))</f>
        <v>1167</v>
      </c>
      <c r="B1526" s="5" t="s">
        <v>798</v>
      </c>
      <c r="C1526" s="5" t="s">
        <v>799</v>
      </c>
      <c r="D1526" s="5">
        <v>61154747</v>
      </c>
      <c r="E1526" s="6">
        <v>45743</v>
      </c>
      <c r="F1526" s="5">
        <v>948434812</v>
      </c>
      <c r="G1526" s="6">
        <v>45803</v>
      </c>
      <c r="H1526" s="5">
        <v>2250005278</v>
      </c>
      <c r="I1526" s="5">
        <v>32</v>
      </c>
      <c r="J1526" s="5">
        <v>32</v>
      </c>
      <c r="K15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26" s="4">
        <f>COUNTIFS(Tabela1[Paciente],Tabela1[[#This Row],[Paciente]],Tabela1[Código_Terapia],Tabela1[[#This Row],[Código_Terapia]])</f>
        <v>2</v>
      </c>
      <c r="M1526" s="4">
        <f>Tabela1[[#This Row],[Sessões Autrizadas]]-Tabela1[[#This Row],[Solicitado]]</f>
        <v>0</v>
      </c>
    </row>
    <row r="1527" spans="1:13" hidden="1" x14ac:dyDescent="0.3">
      <c r="A1527" s="4">
        <f>INDEX(Tabela2[Id],MATCH(Tabela1[[#This Row],[Carteirinha]],Tabela2[Cart],0))</f>
        <v>1167</v>
      </c>
      <c r="B1527" s="5" t="s">
        <v>798</v>
      </c>
      <c r="C1527" s="5" t="s">
        <v>799</v>
      </c>
      <c r="D1527" s="5">
        <v>61154742</v>
      </c>
      <c r="E1527" s="6">
        <v>45743</v>
      </c>
      <c r="F1527" s="5">
        <v>948434808</v>
      </c>
      <c r="G1527" s="6">
        <v>45863</v>
      </c>
      <c r="H1527" s="5">
        <v>2250005170</v>
      </c>
      <c r="I1527" s="5">
        <v>16</v>
      </c>
      <c r="J1527" s="5">
        <v>15</v>
      </c>
      <c r="K15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27" s="4">
        <f>COUNTIFS(Tabela1[Paciente],Tabela1[[#This Row],[Paciente]],Tabela1[Código_Terapia],Tabela1[[#This Row],[Código_Terapia]])</f>
        <v>2</v>
      </c>
      <c r="M1527" s="4">
        <f>Tabela1[[#This Row],[Sessões Autrizadas]]-Tabela1[[#This Row],[Solicitado]]</f>
        <v>-1</v>
      </c>
    </row>
    <row r="1528" spans="1:13" hidden="1" x14ac:dyDescent="0.3">
      <c r="A1528" s="4">
        <f>INDEX(Tabela2[Id],MATCH(Tabela1[[#This Row],[Carteirinha]],Tabela2[Cart],0))</f>
        <v>1167</v>
      </c>
      <c r="B1528" s="5" t="s">
        <v>798</v>
      </c>
      <c r="C1528" s="5" t="s">
        <v>799</v>
      </c>
      <c r="D1528" s="5">
        <v>58537723</v>
      </c>
      <c r="E1528" s="6">
        <v>45638</v>
      </c>
      <c r="F1528" s="5">
        <v>946016094</v>
      </c>
      <c r="G1528" s="6">
        <v>46598</v>
      </c>
      <c r="H1528" s="5">
        <v>2250005189</v>
      </c>
      <c r="I1528" s="5">
        <v>32</v>
      </c>
      <c r="J1528" s="5">
        <v>16</v>
      </c>
      <c r="K15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28" s="4">
        <f>COUNTIFS(Tabela1[Paciente],Tabela1[[#This Row],[Paciente]],Tabela1[Código_Terapia],Tabela1[[#This Row],[Código_Terapia]])</f>
        <v>2</v>
      </c>
      <c r="M1528" s="4">
        <f>Tabela1[[#This Row],[Sessões Autrizadas]]-Tabela1[[#This Row],[Solicitado]]</f>
        <v>-16</v>
      </c>
    </row>
    <row r="1529" spans="1:13" hidden="1" x14ac:dyDescent="0.3">
      <c r="A1529" s="4">
        <f>INDEX(Tabela2[Id],MATCH(Tabela1[[#This Row],[Carteirinha]],Tabela2[Cart],0))</f>
        <v>1167</v>
      </c>
      <c r="B1529" s="5" t="s">
        <v>798</v>
      </c>
      <c r="C1529" s="5" t="s">
        <v>799</v>
      </c>
      <c r="D1529" s="5">
        <v>58537722</v>
      </c>
      <c r="E1529" s="6">
        <v>45638</v>
      </c>
      <c r="F1529" s="5">
        <v>946016093</v>
      </c>
      <c r="G1529" s="6">
        <v>46598</v>
      </c>
      <c r="H1529" s="5">
        <v>2250005103</v>
      </c>
      <c r="I1529" s="5">
        <v>32</v>
      </c>
      <c r="J1529" s="5">
        <v>4</v>
      </c>
      <c r="K15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29" s="4">
        <f>COUNTIFS(Tabela1[Paciente],Tabela1[[#This Row],[Paciente]],Tabela1[Código_Terapia],Tabela1[[#This Row],[Código_Terapia]])</f>
        <v>2</v>
      </c>
      <c r="M1529" s="4">
        <f>Tabela1[[#This Row],[Sessões Autrizadas]]-Tabela1[[#This Row],[Solicitado]]</f>
        <v>-28</v>
      </c>
    </row>
    <row r="1530" spans="1:13" hidden="1" x14ac:dyDescent="0.3">
      <c r="A1530" s="4">
        <f>INDEX(Tabela2[Id],MATCH(Tabela1[[#This Row],[Carteirinha]],Tabela2[Cart],0))</f>
        <v>1167</v>
      </c>
      <c r="B1530" s="5" t="s">
        <v>798</v>
      </c>
      <c r="C1530" s="5" t="s">
        <v>799</v>
      </c>
      <c r="D1530" s="5">
        <v>58537721</v>
      </c>
      <c r="E1530" s="6">
        <v>45638</v>
      </c>
      <c r="F1530" s="5">
        <v>946016092</v>
      </c>
      <c r="G1530" s="6">
        <v>47258</v>
      </c>
      <c r="H1530" s="5">
        <v>2250005278</v>
      </c>
      <c r="I1530" s="5">
        <v>32</v>
      </c>
      <c r="J1530" s="5">
        <v>6</v>
      </c>
      <c r="K15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30" s="4">
        <f>COUNTIFS(Tabela1[Paciente],Tabela1[[#This Row],[Paciente]],Tabela1[Código_Terapia],Tabela1[[#This Row],[Código_Terapia]])</f>
        <v>2</v>
      </c>
      <c r="M1530" s="4">
        <f>Tabela1[[#This Row],[Sessões Autrizadas]]-Tabela1[[#This Row],[Solicitado]]</f>
        <v>-26</v>
      </c>
    </row>
    <row r="1531" spans="1:13" hidden="1" x14ac:dyDescent="0.3">
      <c r="A1531" s="4">
        <f>INDEX(Tabela2[Id],MATCH(Tabela1[[#This Row],[Carteirinha]],Tabela2[Cart],0))</f>
        <v>1167</v>
      </c>
      <c r="B1531" s="5" t="s">
        <v>798</v>
      </c>
      <c r="C1531" s="5" t="s">
        <v>799</v>
      </c>
      <c r="D1531" s="5">
        <v>58537719</v>
      </c>
      <c r="E1531" s="6">
        <v>45638</v>
      </c>
      <c r="F1531" s="5">
        <v>946016091</v>
      </c>
      <c r="G1531" s="6">
        <v>46358</v>
      </c>
      <c r="H1531" s="5">
        <v>2250005170</v>
      </c>
      <c r="I1531" s="5">
        <v>16</v>
      </c>
      <c r="J1531" s="5">
        <v>5</v>
      </c>
      <c r="K15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31" s="4">
        <f>COUNTIFS(Tabela1[Paciente],Tabela1[[#This Row],[Paciente]],Tabela1[Código_Terapia],Tabela1[[#This Row],[Código_Terapia]])</f>
        <v>2</v>
      </c>
      <c r="M1531" s="4">
        <f>Tabela1[[#This Row],[Sessões Autrizadas]]-Tabela1[[#This Row],[Solicitado]]</f>
        <v>-11</v>
      </c>
    </row>
    <row r="1532" spans="1:13" hidden="1" x14ac:dyDescent="0.3">
      <c r="A1532" s="4">
        <f>INDEX(Tabela2[Id],MATCH(Tabela1[[#This Row],[Carteirinha]],Tabela2[Cart],0))</f>
        <v>74</v>
      </c>
      <c r="B1532" s="5" t="s">
        <v>905</v>
      </c>
      <c r="C1532" s="5" t="s">
        <v>906</v>
      </c>
      <c r="D1532" s="5">
        <v>60291354</v>
      </c>
      <c r="E1532" s="6">
        <v>45709</v>
      </c>
      <c r="F1532" s="5">
        <v>947636494</v>
      </c>
      <c r="G1532" s="6">
        <v>45769</v>
      </c>
      <c r="H1532" s="5">
        <v>2250005189</v>
      </c>
      <c r="I1532" s="5">
        <v>96</v>
      </c>
      <c r="J1532" s="5">
        <v>96</v>
      </c>
      <c r="K15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532" s="4">
        <f>COUNTIFS(Tabela1[Paciente],Tabela1[[#This Row],[Paciente]],Tabela1[Código_Terapia],Tabela1[[#This Row],[Código_Terapia]])</f>
        <v>2</v>
      </c>
      <c r="M1532" s="4">
        <f>Tabela1[[#This Row],[Sessões Autrizadas]]-Tabela1[[#This Row],[Solicitado]]</f>
        <v>0</v>
      </c>
    </row>
    <row r="1533" spans="1:13" hidden="1" x14ac:dyDescent="0.3">
      <c r="A1533" s="4">
        <f>INDEX(Tabela2[Id],MATCH(Tabela1[[#This Row],[Carteirinha]],Tabela2[Cart],0))</f>
        <v>74</v>
      </c>
      <c r="B1533" s="5" t="s">
        <v>905</v>
      </c>
      <c r="C1533" s="5" t="s">
        <v>906</v>
      </c>
      <c r="D1533" s="5">
        <v>60291353</v>
      </c>
      <c r="E1533" s="6">
        <v>45709</v>
      </c>
      <c r="F1533" s="5">
        <v>947636493</v>
      </c>
      <c r="G1533" s="6">
        <v>46189</v>
      </c>
      <c r="H1533" s="5">
        <v>2250005103</v>
      </c>
      <c r="I1533" s="5">
        <v>160</v>
      </c>
      <c r="J1533" s="5">
        <v>140</v>
      </c>
      <c r="K15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533" s="4">
        <f>COUNTIFS(Tabela1[Paciente],Tabela1[[#This Row],[Paciente]],Tabela1[Código_Terapia],Tabela1[[#This Row],[Código_Terapia]])</f>
        <v>2</v>
      </c>
      <c r="M1533" s="4">
        <f>Tabela1[[#This Row],[Sessões Autrizadas]]-Tabela1[[#This Row],[Solicitado]]</f>
        <v>-20</v>
      </c>
    </row>
    <row r="1534" spans="1:13" hidden="1" x14ac:dyDescent="0.3">
      <c r="A1534" s="4">
        <f>INDEX(Tabela2[Id],MATCH(Tabela1[[#This Row],[Carteirinha]],Tabela2[Cart],0))</f>
        <v>74</v>
      </c>
      <c r="B1534" s="5" t="s">
        <v>905</v>
      </c>
      <c r="C1534" s="5" t="s">
        <v>906</v>
      </c>
      <c r="D1534" s="5">
        <v>60291352</v>
      </c>
      <c r="E1534" s="6">
        <v>45709</v>
      </c>
      <c r="F1534" s="5">
        <v>947636492</v>
      </c>
      <c r="G1534" s="6">
        <v>46189</v>
      </c>
      <c r="H1534" s="5">
        <v>2250005278</v>
      </c>
      <c r="I1534" s="5">
        <v>96</v>
      </c>
      <c r="J1534" s="5">
        <v>74</v>
      </c>
      <c r="K15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534" s="4">
        <f>COUNTIFS(Tabela1[Paciente],Tabela1[[#This Row],[Paciente]],Tabela1[Código_Terapia],Tabela1[[#This Row],[Código_Terapia]])</f>
        <v>2</v>
      </c>
      <c r="M1534" s="4">
        <f>Tabela1[[#This Row],[Sessões Autrizadas]]-Tabela1[[#This Row],[Solicitado]]</f>
        <v>-22</v>
      </c>
    </row>
    <row r="1535" spans="1:13" hidden="1" x14ac:dyDescent="0.3">
      <c r="A1535" s="4">
        <f>INDEX(Tabela2[Id],MATCH(Tabela1[[#This Row],[Carteirinha]],Tabela2[Cart],0))</f>
        <v>74</v>
      </c>
      <c r="B1535" s="5" t="s">
        <v>905</v>
      </c>
      <c r="C1535" s="5" t="s">
        <v>906</v>
      </c>
      <c r="D1535" s="5">
        <v>60291351</v>
      </c>
      <c r="E1535" s="6">
        <v>45709</v>
      </c>
      <c r="F1535" s="5">
        <v>947636491</v>
      </c>
      <c r="G1535" s="6">
        <v>46069</v>
      </c>
      <c r="H1535" s="5">
        <v>50000012</v>
      </c>
      <c r="I1535" s="5">
        <v>80</v>
      </c>
      <c r="J1535" s="5">
        <v>63</v>
      </c>
      <c r="K15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35" s="4">
        <f>COUNTIFS(Tabela1[Paciente],Tabela1[[#This Row],[Paciente]],Tabela1[Código_Terapia],Tabela1[[#This Row],[Código_Terapia]])</f>
        <v>2</v>
      </c>
      <c r="M1535" s="4">
        <f>Tabela1[[#This Row],[Sessões Autrizadas]]-Tabela1[[#This Row],[Solicitado]]</f>
        <v>-17</v>
      </c>
    </row>
    <row r="1536" spans="1:13" hidden="1" x14ac:dyDescent="0.3">
      <c r="A1536" s="4">
        <f>INDEX(Tabela2[Id],MATCH(Tabela1[[#This Row],[Carteirinha]],Tabela2[Cart],0))</f>
        <v>74</v>
      </c>
      <c r="B1536" s="5" t="s">
        <v>905</v>
      </c>
      <c r="C1536" s="5" t="s">
        <v>906</v>
      </c>
      <c r="D1536" s="5">
        <v>60291350</v>
      </c>
      <c r="E1536" s="6">
        <v>45709</v>
      </c>
      <c r="F1536" s="5">
        <v>947636490</v>
      </c>
      <c r="G1536" s="6">
        <v>45769</v>
      </c>
      <c r="H1536" s="5">
        <v>50001213</v>
      </c>
      <c r="I1536" s="5">
        <v>80</v>
      </c>
      <c r="J1536" s="5">
        <v>80</v>
      </c>
      <c r="K15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36" s="4">
        <f>COUNTIFS(Tabela1[Paciente],Tabela1[[#This Row],[Paciente]],Tabela1[Código_Terapia],Tabela1[[#This Row],[Código_Terapia]])</f>
        <v>2</v>
      </c>
      <c r="M1536" s="4">
        <f>Tabela1[[#This Row],[Sessões Autrizadas]]-Tabela1[[#This Row],[Solicitado]]</f>
        <v>0</v>
      </c>
    </row>
    <row r="1537" spans="1:13" hidden="1" x14ac:dyDescent="0.3">
      <c r="A1537" s="4">
        <f>INDEX(Tabela2[Id],MATCH(Tabela1[[#This Row],[Carteirinha]],Tabela2[Cart],0))</f>
        <v>74</v>
      </c>
      <c r="B1537" s="5" t="s">
        <v>905</v>
      </c>
      <c r="C1537" s="5" t="s">
        <v>906</v>
      </c>
      <c r="D1537" s="5">
        <v>60291349</v>
      </c>
      <c r="E1537" s="6">
        <v>45709</v>
      </c>
      <c r="F1537" s="5">
        <v>947636489</v>
      </c>
      <c r="G1537" s="6">
        <v>45769</v>
      </c>
      <c r="H1537" s="5">
        <v>2250005111</v>
      </c>
      <c r="I1537" s="5">
        <v>96</v>
      </c>
      <c r="J1537" s="5">
        <v>96</v>
      </c>
      <c r="K15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537" s="4">
        <f>COUNTIFS(Tabela1[Paciente],Tabela1[[#This Row],[Paciente]],Tabela1[Código_Terapia],Tabela1[[#This Row],[Código_Terapia]])</f>
        <v>2</v>
      </c>
      <c r="M1537" s="4">
        <f>Tabela1[[#This Row],[Sessões Autrizadas]]-Tabela1[[#This Row],[Solicitado]]</f>
        <v>0</v>
      </c>
    </row>
    <row r="1538" spans="1:13" hidden="1" x14ac:dyDescent="0.3">
      <c r="A1538" s="4">
        <f>INDEX(Tabela2[Id],MATCH(Tabela1[[#This Row],[Carteirinha]],Tabela2[Cart],0))</f>
        <v>74</v>
      </c>
      <c r="B1538" s="5" t="s">
        <v>905</v>
      </c>
      <c r="C1538" s="5" t="s">
        <v>906</v>
      </c>
      <c r="D1538" s="5">
        <v>58042649</v>
      </c>
      <c r="E1538" s="6">
        <v>45632</v>
      </c>
      <c r="F1538" s="5">
        <v>945557780</v>
      </c>
      <c r="G1538" s="6">
        <v>46112</v>
      </c>
      <c r="H1538" s="5">
        <v>2250005189</v>
      </c>
      <c r="I1538" s="5">
        <v>96</v>
      </c>
      <c r="J1538" s="5">
        <v>21</v>
      </c>
      <c r="K15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538" s="4">
        <f>COUNTIFS(Tabela1[Paciente],Tabela1[[#This Row],[Paciente]],Tabela1[Código_Terapia],Tabela1[[#This Row],[Código_Terapia]])</f>
        <v>2</v>
      </c>
      <c r="M1538" s="4">
        <f>Tabela1[[#This Row],[Sessões Autrizadas]]-Tabela1[[#This Row],[Solicitado]]</f>
        <v>-75</v>
      </c>
    </row>
    <row r="1539" spans="1:13" hidden="1" x14ac:dyDescent="0.3">
      <c r="A1539" s="4">
        <f>INDEX(Tabela2[Id],MATCH(Tabela1[[#This Row],[Carteirinha]],Tabela2[Cart],0))</f>
        <v>74</v>
      </c>
      <c r="B1539" s="5" t="s">
        <v>905</v>
      </c>
      <c r="C1539" s="5" t="s">
        <v>906</v>
      </c>
      <c r="D1539" s="5">
        <v>58042648</v>
      </c>
      <c r="E1539" s="6">
        <v>45632</v>
      </c>
      <c r="F1539" s="5">
        <v>945557779</v>
      </c>
      <c r="G1539" s="6">
        <v>46472</v>
      </c>
      <c r="H1539" s="5">
        <v>2250005103</v>
      </c>
      <c r="I1539" s="5">
        <v>160</v>
      </c>
      <c r="J1539" s="5">
        <v>22</v>
      </c>
      <c r="K15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539" s="4">
        <f>COUNTIFS(Tabela1[Paciente],Tabela1[[#This Row],[Paciente]],Tabela1[Código_Terapia],Tabela1[[#This Row],[Código_Terapia]])</f>
        <v>2</v>
      </c>
      <c r="M1539" s="4">
        <f>Tabela1[[#This Row],[Sessões Autrizadas]]-Tabela1[[#This Row],[Solicitado]]</f>
        <v>-138</v>
      </c>
    </row>
    <row r="1540" spans="1:13" hidden="1" x14ac:dyDescent="0.3">
      <c r="A1540" s="4">
        <f>INDEX(Tabela2[Id],MATCH(Tabela1[[#This Row],[Carteirinha]],Tabela2[Cart],0))</f>
        <v>74</v>
      </c>
      <c r="B1540" s="5" t="s">
        <v>905</v>
      </c>
      <c r="C1540" s="5" t="s">
        <v>906</v>
      </c>
      <c r="D1540" s="5">
        <v>58042647</v>
      </c>
      <c r="E1540" s="6">
        <v>45632</v>
      </c>
      <c r="F1540" s="5">
        <v>945557778</v>
      </c>
      <c r="G1540" s="6">
        <v>46412</v>
      </c>
      <c r="H1540" s="5">
        <v>2250005278</v>
      </c>
      <c r="I1540" s="5">
        <v>96</v>
      </c>
      <c r="J1540" s="5">
        <v>13</v>
      </c>
      <c r="K15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540" s="4">
        <f>COUNTIFS(Tabela1[Paciente],Tabela1[[#This Row],[Paciente]],Tabela1[Código_Terapia],Tabela1[[#This Row],[Código_Terapia]])</f>
        <v>2</v>
      </c>
      <c r="M1540" s="4">
        <f>Tabela1[[#This Row],[Sessões Autrizadas]]-Tabela1[[#This Row],[Solicitado]]</f>
        <v>-83</v>
      </c>
    </row>
    <row r="1541" spans="1:13" hidden="1" x14ac:dyDescent="0.3">
      <c r="A1541" s="4">
        <f>INDEX(Tabela2[Id],MATCH(Tabela1[[#This Row],[Carteirinha]],Tabela2[Cart],0))</f>
        <v>74</v>
      </c>
      <c r="B1541" s="5" t="s">
        <v>905</v>
      </c>
      <c r="C1541" s="5" t="s">
        <v>906</v>
      </c>
      <c r="D1541" s="5">
        <v>58042646</v>
      </c>
      <c r="E1541" s="6">
        <v>45632</v>
      </c>
      <c r="F1541" s="5">
        <v>945557777</v>
      </c>
      <c r="G1541" s="6">
        <v>45812</v>
      </c>
      <c r="H1541" s="5">
        <v>50001213</v>
      </c>
      <c r="I1541" s="5">
        <v>80</v>
      </c>
      <c r="J1541" s="5">
        <v>6</v>
      </c>
      <c r="K15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41" s="4">
        <f>COUNTIFS(Tabela1[Paciente],Tabela1[[#This Row],[Paciente]],Tabela1[Código_Terapia],Tabela1[[#This Row],[Código_Terapia]])</f>
        <v>2</v>
      </c>
      <c r="M1541" s="4">
        <f>Tabela1[[#This Row],[Sessões Autrizadas]]-Tabela1[[#This Row],[Solicitado]]</f>
        <v>-74</v>
      </c>
    </row>
    <row r="1542" spans="1:13" hidden="1" x14ac:dyDescent="0.3">
      <c r="A1542" s="4">
        <f>INDEX(Tabela2[Id],MATCH(Tabela1[[#This Row],[Carteirinha]],Tabela2[Cart],0))</f>
        <v>74</v>
      </c>
      <c r="B1542" s="5" t="s">
        <v>905</v>
      </c>
      <c r="C1542" s="5" t="s">
        <v>906</v>
      </c>
      <c r="D1542" s="5">
        <v>58042645</v>
      </c>
      <c r="E1542" s="6">
        <v>45632</v>
      </c>
      <c r="F1542" s="5">
        <v>945557776</v>
      </c>
      <c r="G1542" s="6">
        <v>45872</v>
      </c>
      <c r="H1542" s="5">
        <v>50000012</v>
      </c>
      <c r="I1542" s="5">
        <v>80</v>
      </c>
      <c r="J1542" s="5">
        <v>2</v>
      </c>
      <c r="K15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542" s="4">
        <f>COUNTIFS(Tabela1[Paciente],Tabela1[[#This Row],[Paciente]],Tabela1[Código_Terapia],Tabela1[[#This Row],[Código_Terapia]])</f>
        <v>2</v>
      </c>
      <c r="M1542" s="4">
        <f>Tabela1[[#This Row],[Sessões Autrizadas]]-Tabela1[[#This Row],[Solicitado]]</f>
        <v>-78</v>
      </c>
    </row>
    <row r="1543" spans="1:13" hidden="1" x14ac:dyDescent="0.3">
      <c r="A1543" s="4">
        <f>INDEX(Tabela2[Id],MATCH(Tabela1[[#This Row],[Carteirinha]],Tabela2[Cart],0))</f>
        <v>74</v>
      </c>
      <c r="B1543" s="5" t="s">
        <v>905</v>
      </c>
      <c r="C1543" s="5" t="s">
        <v>906</v>
      </c>
      <c r="D1543" s="5">
        <v>58042644</v>
      </c>
      <c r="E1543" s="6">
        <v>45632</v>
      </c>
      <c r="F1543" s="5">
        <v>945557775</v>
      </c>
      <c r="G1543" s="6">
        <v>45932</v>
      </c>
      <c r="H1543" s="5">
        <v>2250005170</v>
      </c>
      <c r="I1543" s="5">
        <v>96</v>
      </c>
      <c r="J1543" s="5">
        <v>2</v>
      </c>
      <c r="K15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543" s="4">
        <f>COUNTIFS(Tabela1[Paciente],Tabela1[[#This Row],[Paciente]],Tabela1[Código_Terapia],Tabela1[[#This Row],[Código_Terapia]])</f>
        <v>1</v>
      </c>
      <c r="M1543" s="4">
        <f>Tabela1[[#This Row],[Sessões Autrizadas]]-Tabela1[[#This Row],[Solicitado]]</f>
        <v>-94</v>
      </c>
    </row>
    <row r="1544" spans="1:13" hidden="1" x14ac:dyDescent="0.3">
      <c r="A1544" s="4">
        <f>INDEX(Tabela2[Id],MATCH(Tabela1[[#This Row],[Carteirinha]],Tabela2[Cart],0))</f>
        <v>74</v>
      </c>
      <c r="B1544" s="5" t="s">
        <v>905</v>
      </c>
      <c r="C1544" s="5" t="s">
        <v>906</v>
      </c>
      <c r="D1544" s="5">
        <v>58042642</v>
      </c>
      <c r="E1544" s="6">
        <v>45632</v>
      </c>
      <c r="F1544" s="5">
        <v>945557773</v>
      </c>
      <c r="G1544" s="6">
        <v>45932</v>
      </c>
      <c r="H1544" s="5">
        <v>2250005111</v>
      </c>
      <c r="I1544" s="5">
        <v>96</v>
      </c>
      <c r="J1544" s="5">
        <v>2</v>
      </c>
      <c r="K15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544" s="4">
        <f>COUNTIFS(Tabela1[Paciente],Tabela1[[#This Row],[Paciente]],Tabela1[Código_Terapia],Tabela1[[#This Row],[Código_Terapia]])</f>
        <v>2</v>
      </c>
      <c r="M1544" s="4">
        <f>Tabela1[[#This Row],[Sessões Autrizadas]]-Tabela1[[#This Row],[Solicitado]]</f>
        <v>-94</v>
      </c>
    </row>
    <row r="1545" spans="1:13" hidden="1" x14ac:dyDescent="0.3">
      <c r="A1545" s="4">
        <f>INDEX(Tabela2[Id],MATCH(Tabela1[[#This Row],[Carteirinha]],Tabela2[Cart],0))</f>
        <v>3702</v>
      </c>
      <c r="B1545" s="5" t="s">
        <v>481</v>
      </c>
      <c r="C1545" s="5" t="s">
        <v>482</v>
      </c>
      <c r="D1545" s="5">
        <v>58801577</v>
      </c>
      <c r="E1545" s="6">
        <v>45656</v>
      </c>
      <c r="F1545" s="5">
        <v>946257802</v>
      </c>
      <c r="G1545" s="6">
        <v>46796</v>
      </c>
      <c r="H1545" s="5">
        <v>2250005278</v>
      </c>
      <c r="I1545" s="5">
        <v>32</v>
      </c>
      <c r="J1545" s="5">
        <v>14</v>
      </c>
      <c r="K15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45" s="4">
        <f>COUNTIFS(Tabela1[Paciente],Tabela1[[#This Row],[Paciente]],Tabela1[Código_Terapia],Tabela1[[#This Row],[Código_Terapia]])</f>
        <v>2</v>
      </c>
      <c r="M1545" s="4">
        <f>Tabela1[[#This Row],[Sessões Autrizadas]]-Tabela1[[#This Row],[Solicitado]]</f>
        <v>-18</v>
      </c>
    </row>
    <row r="1546" spans="1:13" hidden="1" x14ac:dyDescent="0.3">
      <c r="A1546" s="4">
        <f>INDEX(Tabela2[Id],MATCH(Tabela1[[#This Row],[Carteirinha]],Tabela2[Cart],0))</f>
        <v>3702</v>
      </c>
      <c r="B1546" s="5" t="s">
        <v>481</v>
      </c>
      <c r="C1546" s="5" t="s">
        <v>482</v>
      </c>
      <c r="D1546" s="5">
        <v>56115243</v>
      </c>
      <c r="E1546" s="6">
        <v>45546</v>
      </c>
      <c r="F1546" s="5">
        <v>943779843</v>
      </c>
      <c r="G1546" s="6">
        <v>46326</v>
      </c>
      <c r="H1546" s="5">
        <v>2250005278</v>
      </c>
      <c r="I1546" s="5">
        <v>15</v>
      </c>
      <c r="J1546" s="5">
        <v>3</v>
      </c>
      <c r="K15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546" s="4">
        <f>COUNTIFS(Tabela1[Paciente],Tabela1[[#This Row],[Paciente]],Tabela1[Código_Terapia],Tabela1[[#This Row],[Código_Terapia]])</f>
        <v>2</v>
      </c>
      <c r="M1546" s="4">
        <f>Tabela1[[#This Row],[Sessões Autrizadas]]-Tabela1[[#This Row],[Solicitado]]</f>
        <v>-12</v>
      </c>
    </row>
    <row r="1547" spans="1:13" hidden="1" x14ac:dyDescent="0.3">
      <c r="A1547" s="4">
        <f>INDEX(Tabela2[Id],MATCH(Tabela1[[#This Row],[Carteirinha]],Tabela2[Cart],0))</f>
        <v>4137</v>
      </c>
      <c r="B1547" s="5" t="s">
        <v>1234</v>
      </c>
      <c r="C1547" s="5" t="s">
        <v>1235</v>
      </c>
      <c r="D1547" s="5">
        <v>61128922</v>
      </c>
      <c r="E1547" s="6">
        <v>45743</v>
      </c>
      <c r="F1547" s="5">
        <v>948411006</v>
      </c>
      <c r="G1547" s="6">
        <v>45863</v>
      </c>
      <c r="H1547" s="5">
        <v>50000012</v>
      </c>
      <c r="I1547" s="5">
        <v>32</v>
      </c>
      <c r="J1547" s="5">
        <v>31</v>
      </c>
      <c r="K15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47" s="4">
        <f>COUNTIFS(Tabela1[Paciente],Tabela1[[#This Row],[Paciente]],Tabela1[Código_Terapia],Tabela1[[#This Row],[Código_Terapia]])</f>
        <v>2</v>
      </c>
      <c r="M1547" s="4">
        <f>Tabela1[[#This Row],[Sessões Autrizadas]]-Tabela1[[#This Row],[Solicitado]]</f>
        <v>-1</v>
      </c>
    </row>
    <row r="1548" spans="1:13" hidden="1" x14ac:dyDescent="0.3">
      <c r="A1548" s="4">
        <f>INDEX(Tabela2[Id],MATCH(Tabela1[[#This Row],[Carteirinha]],Tabela2[Cart],0))</f>
        <v>4137</v>
      </c>
      <c r="B1548" s="5" t="s">
        <v>1234</v>
      </c>
      <c r="C1548" s="5" t="s">
        <v>1235</v>
      </c>
      <c r="D1548" s="5">
        <v>59972137</v>
      </c>
      <c r="E1548" s="6">
        <v>45699</v>
      </c>
      <c r="F1548" s="5">
        <v>947339480</v>
      </c>
      <c r="G1548" s="6">
        <v>46299</v>
      </c>
      <c r="H1548" s="5">
        <v>50000012</v>
      </c>
      <c r="I1548" s="5">
        <v>10</v>
      </c>
      <c r="J1548" s="5">
        <v>1</v>
      </c>
      <c r="K15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0.625</v>
      </c>
      <c r="L1548" s="4">
        <f>COUNTIFS(Tabela1[Paciente],Tabela1[[#This Row],[Paciente]],Tabela1[Código_Terapia],Tabela1[[#This Row],[Código_Terapia]])</f>
        <v>2</v>
      </c>
      <c r="M1548" s="4">
        <f>Tabela1[[#This Row],[Sessões Autrizadas]]-Tabela1[[#This Row],[Solicitado]]</f>
        <v>-9</v>
      </c>
    </row>
    <row r="1549" spans="1:13" hidden="1" x14ac:dyDescent="0.3">
      <c r="A1549" s="4">
        <f>INDEX(Tabela2[Id],MATCH(Tabela1[[#This Row],[Carteirinha]],Tabela2[Cart],0))</f>
        <v>2610</v>
      </c>
      <c r="B1549" s="5" t="s">
        <v>857</v>
      </c>
      <c r="C1549" s="5" t="s">
        <v>858</v>
      </c>
      <c r="D1549" s="5">
        <v>60957336</v>
      </c>
      <c r="E1549" s="6">
        <v>45736</v>
      </c>
      <c r="F1549" s="5">
        <v>948252595</v>
      </c>
      <c r="G1549" s="6">
        <v>45796</v>
      </c>
      <c r="H1549" s="5">
        <v>2250005189</v>
      </c>
      <c r="I1549" s="5">
        <v>48</v>
      </c>
      <c r="J1549" s="5">
        <v>48</v>
      </c>
      <c r="K15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549" s="4">
        <f>COUNTIFS(Tabela1[Paciente],Tabela1[[#This Row],[Paciente]],Tabela1[Código_Terapia],Tabela1[[#This Row],[Código_Terapia]])</f>
        <v>2</v>
      </c>
      <c r="M1549" s="4">
        <f>Tabela1[[#This Row],[Sessões Autrizadas]]-Tabela1[[#This Row],[Solicitado]]</f>
        <v>0</v>
      </c>
    </row>
    <row r="1550" spans="1:13" hidden="1" x14ac:dyDescent="0.3">
      <c r="A1550" s="4">
        <f>INDEX(Tabela2[Id],MATCH(Tabela1[[#This Row],[Carteirinha]],Tabela2[Cart],0))</f>
        <v>2610</v>
      </c>
      <c r="B1550" s="5" t="s">
        <v>857</v>
      </c>
      <c r="C1550" s="5" t="s">
        <v>858</v>
      </c>
      <c r="D1550" s="5">
        <v>60957335</v>
      </c>
      <c r="E1550" s="6">
        <v>45736</v>
      </c>
      <c r="F1550" s="5">
        <v>948252593</v>
      </c>
      <c r="G1550" s="6">
        <v>45856</v>
      </c>
      <c r="H1550" s="5">
        <v>2250005103</v>
      </c>
      <c r="I1550" s="5">
        <v>48</v>
      </c>
      <c r="J1550" s="5">
        <v>47</v>
      </c>
      <c r="K15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550" s="4">
        <f>COUNTIFS(Tabela1[Paciente],Tabela1[[#This Row],[Paciente]],Tabela1[Código_Terapia],Tabela1[[#This Row],[Código_Terapia]])</f>
        <v>1</v>
      </c>
      <c r="M1550" s="4">
        <f>Tabela1[[#This Row],[Sessões Autrizadas]]-Tabela1[[#This Row],[Solicitado]]</f>
        <v>-1</v>
      </c>
    </row>
    <row r="1551" spans="1:13" hidden="1" x14ac:dyDescent="0.3">
      <c r="A1551" s="4">
        <f>INDEX(Tabela2[Id],MATCH(Tabela1[[#This Row],[Carteirinha]],Tabela2[Cart],0))</f>
        <v>2610</v>
      </c>
      <c r="B1551" s="5" t="s">
        <v>857</v>
      </c>
      <c r="C1551" s="5" t="s">
        <v>858</v>
      </c>
      <c r="D1551" s="5">
        <v>60957333</v>
      </c>
      <c r="E1551" s="6">
        <v>45736</v>
      </c>
      <c r="F1551" s="5">
        <v>948252591</v>
      </c>
      <c r="G1551" s="6">
        <v>45796</v>
      </c>
      <c r="H1551" s="5">
        <v>2250005170</v>
      </c>
      <c r="I1551" s="5">
        <v>48</v>
      </c>
      <c r="J1551" s="5">
        <v>48</v>
      </c>
      <c r="K15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551" s="4">
        <f>COUNTIFS(Tabela1[Paciente],Tabela1[[#This Row],[Paciente]],Tabela1[Código_Terapia],Tabela1[[#This Row],[Código_Terapia]])</f>
        <v>2</v>
      </c>
      <c r="M1551" s="4">
        <f>Tabela1[[#This Row],[Sessões Autrizadas]]-Tabela1[[#This Row],[Solicitado]]</f>
        <v>0</v>
      </c>
    </row>
    <row r="1552" spans="1:13" hidden="1" x14ac:dyDescent="0.3">
      <c r="A1552" s="4">
        <f>INDEX(Tabela2[Id],MATCH(Tabela1[[#This Row],[Carteirinha]],Tabela2[Cart],0))</f>
        <v>2610</v>
      </c>
      <c r="B1552" s="5" t="s">
        <v>857</v>
      </c>
      <c r="C1552" s="5" t="s">
        <v>858</v>
      </c>
      <c r="D1552" s="5">
        <v>57495267</v>
      </c>
      <c r="E1552" s="6">
        <v>45597</v>
      </c>
      <c r="F1552" s="5">
        <v>945056151</v>
      </c>
      <c r="G1552" s="6">
        <v>45957</v>
      </c>
      <c r="H1552" s="5">
        <v>2250005189</v>
      </c>
      <c r="I1552" s="5">
        <v>32</v>
      </c>
      <c r="J1552" s="5">
        <v>27</v>
      </c>
      <c r="K15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52" s="4">
        <f>COUNTIFS(Tabela1[Paciente],Tabela1[[#This Row],[Paciente]],Tabela1[Código_Terapia],Tabela1[[#This Row],[Código_Terapia]])</f>
        <v>2</v>
      </c>
      <c r="M1552" s="4">
        <f>Tabela1[[#This Row],[Sessões Autrizadas]]-Tabela1[[#This Row],[Solicitado]]</f>
        <v>-5</v>
      </c>
    </row>
    <row r="1553" spans="1:13" hidden="1" x14ac:dyDescent="0.3">
      <c r="A1553" s="4">
        <f>INDEX(Tabela2[Id],MATCH(Tabela1[[#This Row],[Carteirinha]],Tabela2[Cart],0))</f>
        <v>2610</v>
      </c>
      <c r="B1553" s="5" t="s">
        <v>857</v>
      </c>
      <c r="C1553" s="5" t="s">
        <v>858</v>
      </c>
      <c r="D1553" s="5">
        <v>57495263</v>
      </c>
      <c r="E1553" s="6">
        <v>45597</v>
      </c>
      <c r="F1553" s="5">
        <v>945056148</v>
      </c>
      <c r="G1553" s="6">
        <v>47337</v>
      </c>
      <c r="H1553" s="5">
        <v>2250005111</v>
      </c>
      <c r="I1553" s="5">
        <v>32</v>
      </c>
      <c r="J1553" s="5">
        <v>4</v>
      </c>
      <c r="K15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53" s="4">
        <f>COUNTIFS(Tabela1[Paciente],Tabela1[[#This Row],[Paciente]],Tabela1[Código_Terapia],Tabela1[[#This Row],[Código_Terapia]])</f>
        <v>1</v>
      </c>
      <c r="M1553" s="4">
        <f>Tabela1[[#This Row],[Sessões Autrizadas]]-Tabela1[[#This Row],[Solicitado]]</f>
        <v>-28</v>
      </c>
    </row>
    <row r="1554" spans="1:13" hidden="1" x14ac:dyDescent="0.3">
      <c r="A1554" s="4">
        <f>INDEX(Tabela2[Id],MATCH(Tabela1[[#This Row],[Carteirinha]],Tabela2[Cart],0))</f>
        <v>2610</v>
      </c>
      <c r="B1554" s="5" t="s">
        <v>857</v>
      </c>
      <c r="C1554" s="5" t="s">
        <v>858</v>
      </c>
      <c r="D1554" s="5">
        <v>57495265</v>
      </c>
      <c r="E1554" s="6">
        <v>45597</v>
      </c>
      <c r="F1554" s="5">
        <v>945056149</v>
      </c>
      <c r="G1554" s="6">
        <v>46317</v>
      </c>
      <c r="H1554" s="5">
        <v>2250005170</v>
      </c>
      <c r="I1554" s="5">
        <v>32</v>
      </c>
      <c r="J1554" s="5">
        <v>20</v>
      </c>
      <c r="K15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54" s="4">
        <f>COUNTIFS(Tabela1[Paciente],Tabela1[[#This Row],[Paciente]],Tabela1[Código_Terapia],Tabela1[[#This Row],[Código_Terapia]])</f>
        <v>2</v>
      </c>
      <c r="M1554" s="4">
        <f>Tabela1[[#This Row],[Sessões Autrizadas]]-Tabela1[[#This Row],[Solicitado]]</f>
        <v>-12</v>
      </c>
    </row>
    <row r="1555" spans="1:13" hidden="1" x14ac:dyDescent="0.3">
      <c r="A1555" s="4">
        <f>INDEX(Tabela2[Id],MATCH(Tabela1[[#This Row],[Carteirinha]],Tabela2[Cart],0))</f>
        <v>2662</v>
      </c>
      <c r="B1555" s="5" t="s">
        <v>1093</v>
      </c>
      <c r="C1555" s="5" t="s">
        <v>1094</v>
      </c>
      <c r="D1555" s="5">
        <v>61126552</v>
      </c>
      <c r="E1555" s="6">
        <v>45744</v>
      </c>
      <c r="F1555" s="5">
        <v>948408786</v>
      </c>
      <c r="G1555" s="6">
        <v>45804</v>
      </c>
      <c r="H1555" s="5">
        <v>2250005189</v>
      </c>
      <c r="I1555" s="5">
        <v>16</v>
      </c>
      <c r="J1555" s="5">
        <v>16</v>
      </c>
      <c r="K15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55" s="4">
        <f>COUNTIFS(Tabela1[Paciente],Tabela1[[#This Row],[Paciente]],Tabela1[Código_Terapia],Tabela1[[#This Row],[Código_Terapia]])</f>
        <v>2</v>
      </c>
      <c r="M1555" s="4">
        <f>Tabela1[[#This Row],[Sessões Autrizadas]]-Tabela1[[#This Row],[Solicitado]]</f>
        <v>0</v>
      </c>
    </row>
    <row r="1556" spans="1:13" hidden="1" x14ac:dyDescent="0.3">
      <c r="A1556" s="4">
        <f>INDEX(Tabela2[Id],MATCH(Tabela1[[#This Row],[Carteirinha]],Tabela2[Cart],0))</f>
        <v>2662</v>
      </c>
      <c r="B1556" s="5" t="s">
        <v>1093</v>
      </c>
      <c r="C1556" s="5" t="s">
        <v>1094</v>
      </c>
      <c r="D1556" s="5">
        <v>61126550</v>
      </c>
      <c r="E1556" s="6">
        <v>45744</v>
      </c>
      <c r="F1556" s="5">
        <v>948408785</v>
      </c>
      <c r="G1556" s="6">
        <v>45804</v>
      </c>
      <c r="H1556" s="5">
        <v>2250005170</v>
      </c>
      <c r="I1556" s="5">
        <v>16</v>
      </c>
      <c r="J1556" s="5">
        <v>16</v>
      </c>
      <c r="K15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56" s="4">
        <f>COUNTIFS(Tabela1[Paciente],Tabela1[[#This Row],[Paciente]],Tabela1[Código_Terapia],Tabela1[[#This Row],[Código_Terapia]])</f>
        <v>2</v>
      </c>
      <c r="M1556" s="4">
        <f>Tabela1[[#This Row],[Sessões Autrizadas]]-Tabela1[[#This Row],[Solicitado]]</f>
        <v>0</v>
      </c>
    </row>
    <row r="1557" spans="1:13" hidden="1" x14ac:dyDescent="0.3">
      <c r="A1557" s="4">
        <f>INDEX(Tabela2[Id],MATCH(Tabela1[[#This Row],[Carteirinha]],Tabela2[Cart],0))</f>
        <v>2662</v>
      </c>
      <c r="B1557" s="5" t="s">
        <v>1093</v>
      </c>
      <c r="C1557" s="5" t="s">
        <v>1094</v>
      </c>
      <c r="D1557" s="5">
        <v>61126549</v>
      </c>
      <c r="E1557" s="6">
        <v>45744</v>
      </c>
      <c r="F1557" s="5">
        <v>948408784</v>
      </c>
      <c r="G1557" s="6">
        <v>45804</v>
      </c>
      <c r="H1557" s="5">
        <v>2250005111</v>
      </c>
      <c r="I1557" s="5">
        <v>32</v>
      </c>
      <c r="J1557" s="5">
        <v>32</v>
      </c>
      <c r="K15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57" s="4">
        <f>COUNTIFS(Tabela1[Paciente],Tabela1[[#This Row],[Paciente]],Tabela1[Código_Terapia],Tabela1[[#This Row],[Código_Terapia]])</f>
        <v>2</v>
      </c>
      <c r="M1557" s="4">
        <f>Tabela1[[#This Row],[Sessões Autrizadas]]-Tabela1[[#This Row],[Solicitado]]</f>
        <v>0</v>
      </c>
    </row>
    <row r="1558" spans="1:13" hidden="1" x14ac:dyDescent="0.3">
      <c r="A1558" s="4">
        <f>INDEX(Tabela2[Id],MATCH(Tabela1[[#This Row],[Carteirinha]],Tabela2[Cart],0))</f>
        <v>2662</v>
      </c>
      <c r="B1558" s="5" t="s">
        <v>1093</v>
      </c>
      <c r="C1558" s="5" t="s">
        <v>1094</v>
      </c>
      <c r="D1558" s="5">
        <v>57582293</v>
      </c>
      <c r="E1558" s="6">
        <v>45601</v>
      </c>
      <c r="F1558" s="5">
        <v>945134150</v>
      </c>
      <c r="G1558" s="6">
        <v>46381</v>
      </c>
      <c r="H1558" s="5">
        <v>2250005189</v>
      </c>
      <c r="I1558" s="5">
        <v>16</v>
      </c>
      <c r="J1558" s="5">
        <v>4</v>
      </c>
      <c r="K15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58" s="4">
        <f>COUNTIFS(Tabela1[Paciente],Tabela1[[#This Row],[Paciente]],Tabela1[Código_Terapia],Tabela1[[#This Row],[Código_Terapia]])</f>
        <v>2</v>
      </c>
      <c r="M1558" s="4">
        <f>Tabela1[[#This Row],[Sessões Autrizadas]]-Tabela1[[#This Row],[Solicitado]]</f>
        <v>-12</v>
      </c>
    </row>
    <row r="1559" spans="1:13" hidden="1" x14ac:dyDescent="0.3">
      <c r="A1559" s="4">
        <f>INDEX(Tabela2[Id],MATCH(Tabela1[[#This Row],[Carteirinha]],Tabela2[Cart],0))</f>
        <v>2662</v>
      </c>
      <c r="B1559" s="5" t="s">
        <v>1093</v>
      </c>
      <c r="C1559" s="5" t="s">
        <v>1094</v>
      </c>
      <c r="D1559" s="5">
        <v>57582292</v>
      </c>
      <c r="E1559" s="6">
        <v>45601</v>
      </c>
      <c r="F1559" s="5">
        <v>945134149</v>
      </c>
      <c r="G1559" s="6">
        <v>46561</v>
      </c>
      <c r="H1559" s="5">
        <v>2250005170</v>
      </c>
      <c r="I1559" s="5">
        <v>16</v>
      </c>
      <c r="J1559" s="5">
        <v>1</v>
      </c>
      <c r="K15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59" s="4">
        <f>COUNTIFS(Tabela1[Paciente],Tabela1[[#This Row],[Paciente]],Tabela1[Código_Terapia],Tabela1[[#This Row],[Código_Terapia]])</f>
        <v>2</v>
      </c>
      <c r="M1559" s="4">
        <f>Tabela1[[#This Row],[Sessões Autrizadas]]-Tabela1[[#This Row],[Solicitado]]</f>
        <v>-15</v>
      </c>
    </row>
    <row r="1560" spans="1:13" hidden="1" x14ac:dyDescent="0.3">
      <c r="A1560" s="4">
        <f>INDEX(Tabela2[Id],MATCH(Tabela1[[#This Row],[Carteirinha]],Tabela2[Cart],0))</f>
        <v>2662</v>
      </c>
      <c r="B1560" s="5" t="s">
        <v>1093</v>
      </c>
      <c r="C1560" s="5" t="s">
        <v>1094</v>
      </c>
      <c r="D1560" s="5">
        <v>57582291</v>
      </c>
      <c r="E1560" s="6">
        <v>45601</v>
      </c>
      <c r="F1560" s="5">
        <v>945134148</v>
      </c>
      <c r="G1560" s="6">
        <v>46261</v>
      </c>
      <c r="H1560" s="5">
        <v>2250005111</v>
      </c>
      <c r="I1560" s="5">
        <v>32</v>
      </c>
      <c r="J1560" s="5">
        <v>20</v>
      </c>
      <c r="K15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60" s="4">
        <f>COUNTIFS(Tabela1[Paciente],Tabela1[[#This Row],[Paciente]],Tabela1[Código_Terapia],Tabela1[[#This Row],[Código_Terapia]])</f>
        <v>2</v>
      </c>
      <c r="M1560" s="4">
        <f>Tabela1[[#This Row],[Sessões Autrizadas]]-Tabela1[[#This Row],[Solicitado]]</f>
        <v>-12</v>
      </c>
    </row>
    <row r="1561" spans="1:13" hidden="1" x14ac:dyDescent="0.3">
      <c r="A1561" s="4">
        <f>INDEX(Tabela2[Id],MATCH(Tabela1[[#This Row],[Carteirinha]],Tabela2[Cart],0))</f>
        <v>2910</v>
      </c>
      <c r="B1561" s="5" t="s">
        <v>1130</v>
      </c>
      <c r="C1561" s="5" t="s">
        <v>1131</v>
      </c>
      <c r="D1561" s="5">
        <v>59210581</v>
      </c>
      <c r="E1561" s="6">
        <v>45672</v>
      </c>
      <c r="F1561" s="5">
        <v>946634166</v>
      </c>
      <c r="G1561" s="6">
        <v>46152</v>
      </c>
      <c r="H1561" s="5">
        <v>2250005103</v>
      </c>
      <c r="I1561" s="5">
        <v>32</v>
      </c>
      <c r="J1561" s="5">
        <v>18</v>
      </c>
      <c r="K15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61" s="4">
        <f>COUNTIFS(Tabela1[Paciente],Tabela1[[#This Row],[Paciente]],Tabela1[Código_Terapia],Tabela1[[#This Row],[Código_Terapia]])</f>
        <v>3</v>
      </c>
      <c r="M1561" s="4">
        <f>Tabela1[[#This Row],[Sessões Autrizadas]]-Tabela1[[#This Row],[Solicitado]]</f>
        <v>-14</v>
      </c>
    </row>
    <row r="1562" spans="1:13" hidden="1" x14ac:dyDescent="0.3">
      <c r="A1562" s="4">
        <f>INDEX(Tabela2[Id],MATCH(Tabela1[[#This Row],[Carteirinha]],Tabela2[Cart],0))</f>
        <v>2910</v>
      </c>
      <c r="B1562" s="5" t="s">
        <v>1130</v>
      </c>
      <c r="C1562" s="5" t="s">
        <v>1131</v>
      </c>
      <c r="D1562" s="5">
        <v>59210580</v>
      </c>
      <c r="E1562" s="6">
        <v>45672</v>
      </c>
      <c r="F1562" s="5">
        <v>946634165</v>
      </c>
      <c r="G1562" s="6">
        <v>46152</v>
      </c>
      <c r="H1562" s="5">
        <v>2250005278</v>
      </c>
      <c r="I1562" s="5">
        <v>32</v>
      </c>
      <c r="J1562" s="5">
        <v>25</v>
      </c>
      <c r="K15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62" s="4">
        <f>COUNTIFS(Tabela1[Paciente],Tabela1[[#This Row],[Paciente]],Tabela1[Código_Terapia],Tabela1[[#This Row],[Código_Terapia]])</f>
        <v>1</v>
      </c>
      <c r="M1562" s="4">
        <f>Tabela1[[#This Row],[Sessões Autrizadas]]-Tabela1[[#This Row],[Solicitado]]</f>
        <v>-7</v>
      </c>
    </row>
    <row r="1563" spans="1:13" hidden="1" x14ac:dyDescent="0.3">
      <c r="A1563" s="4">
        <f>INDEX(Tabela2[Id],MATCH(Tabela1[[#This Row],[Carteirinha]],Tabela2[Cart],0))</f>
        <v>2910</v>
      </c>
      <c r="B1563" s="5" t="s">
        <v>1130</v>
      </c>
      <c r="C1563" s="5" t="s">
        <v>1131</v>
      </c>
      <c r="D1563" s="5">
        <v>58620396</v>
      </c>
      <c r="E1563" s="6">
        <v>45642</v>
      </c>
      <c r="F1563" s="5">
        <v>946092095</v>
      </c>
      <c r="G1563" s="6">
        <v>45822</v>
      </c>
      <c r="H1563" s="5">
        <v>2250005103</v>
      </c>
      <c r="I1563" s="5">
        <v>16</v>
      </c>
      <c r="J1563" s="5">
        <v>14</v>
      </c>
      <c r="K15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63" s="4">
        <f>COUNTIFS(Tabela1[Paciente],Tabela1[[#This Row],[Paciente]],Tabela1[Código_Terapia],Tabela1[[#This Row],[Código_Terapia]])</f>
        <v>3</v>
      </c>
      <c r="M1563" s="4">
        <f>Tabela1[[#This Row],[Sessões Autrizadas]]-Tabela1[[#This Row],[Solicitado]]</f>
        <v>-2</v>
      </c>
    </row>
    <row r="1564" spans="1:13" hidden="1" x14ac:dyDescent="0.3">
      <c r="A1564" s="4">
        <f>INDEX(Tabela2[Id],MATCH(Tabela1[[#This Row],[Carteirinha]],Tabela2[Cart],0))</f>
        <v>2910</v>
      </c>
      <c r="B1564" s="5" t="s">
        <v>1130</v>
      </c>
      <c r="C1564" s="5" t="s">
        <v>1131</v>
      </c>
      <c r="D1564" s="5">
        <v>56189852</v>
      </c>
      <c r="E1564" s="6">
        <v>45551</v>
      </c>
      <c r="F1564" s="5">
        <v>943848470</v>
      </c>
      <c r="G1564" s="6">
        <v>46391</v>
      </c>
      <c r="H1564" s="5">
        <v>2250005103</v>
      </c>
      <c r="I1564" s="5">
        <v>15</v>
      </c>
      <c r="J1564" s="5">
        <v>1</v>
      </c>
      <c r="K15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564" s="4">
        <f>COUNTIFS(Tabela1[Paciente],Tabela1[[#This Row],[Paciente]],Tabela1[Código_Terapia],Tabela1[[#This Row],[Código_Terapia]])</f>
        <v>3</v>
      </c>
      <c r="M1564" s="4">
        <f>Tabela1[[#This Row],[Sessões Autrizadas]]-Tabela1[[#This Row],[Solicitado]]</f>
        <v>-14</v>
      </c>
    </row>
    <row r="1565" spans="1:13" hidden="1" x14ac:dyDescent="0.3">
      <c r="A1565" s="4">
        <f>INDEX(Tabela2[Id],MATCH(Tabela1[[#This Row],[Carteirinha]],Tabela2[Cart],0))</f>
        <v>2886</v>
      </c>
      <c r="B1565" s="5" t="s">
        <v>1340</v>
      </c>
      <c r="C1565" s="5" t="s">
        <v>1339</v>
      </c>
      <c r="D1565" s="5">
        <v>57018590</v>
      </c>
      <c r="E1565" s="6">
        <v>45579</v>
      </c>
      <c r="F1565" s="5">
        <v>944614800</v>
      </c>
      <c r="G1565" s="6">
        <v>47379</v>
      </c>
      <c r="H1565" s="5">
        <v>2250005189</v>
      </c>
      <c r="I1565" s="5">
        <v>40</v>
      </c>
      <c r="J1565" s="5">
        <v>11</v>
      </c>
      <c r="K15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565" s="4">
        <f>COUNTIFS(Tabela1[Paciente],Tabela1[[#This Row],[Paciente]],Tabela1[Código_Terapia],Tabela1[[#This Row],[Código_Terapia]])</f>
        <v>1</v>
      </c>
      <c r="M1565" s="4">
        <f>Tabela1[[#This Row],[Sessões Autrizadas]]-Tabela1[[#This Row],[Solicitado]]</f>
        <v>-29</v>
      </c>
    </row>
    <row r="1566" spans="1:13" hidden="1" x14ac:dyDescent="0.3">
      <c r="A1566" s="4">
        <f>INDEX(Tabela2[Id],MATCH(Tabela1[[#This Row],[Carteirinha]],Tabela2[Cart],0))</f>
        <v>2886</v>
      </c>
      <c r="B1566" s="5" t="s">
        <v>1340</v>
      </c>
      <c r="C1566" s="5" t="s">
        <v>1339</v>
      </c>
      <c r="D1566" s="5">
        <v>57018589</v>
      </c>
      <c r="E1566" s="6">
        <v>45579</v>
      </c>
      <c r="F1566" s="5">
        <v>944614799</v>
      </c>
      <c r="G1566" s="6">
        <v>46719</v>
      </c>
      <c r="H1566" s="5">
        <v>2250005103</v>
      </c>
      <c r="I1566" s="5">
        <v>60</v>
      </c>
      <c r="J1566" s="5">
        <v>13</v>
      </c>
      <c r="K15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566" s="4">
        <f>COUNTIFS(Tabela1[Paciente],Tabela1[[#This Row],[Paciente]],Tabela1[Código_Terapia],Tabela1[[#This Row],[Código_Terapia]])</f>
        <v>1</v>
      </c>
      <c r="M1566" s="4">
        <f>Tabela1[[#This Row],[Sessões Autrizadas]]-Tabela1[[#This Row],[Solicitado]]</f>
        <v>-47</v>
      </c>
    </row>
    <row r="1567" spans="1:13" hidden="1" x14ac:dyDescent="0.3">
      <c r="A1567" s="4">
        <f>INDEX(Tabela2[Id],MATCH(Tabela1[[#This Row],[Carteirinha]],Tabela2[Cart],0))</f>
        <v>2886</v>
      </c>
      <c r="B1567" s="5" t="s">
        <v>1340</v>
      </c>
      <c r="C1567" s="5" t="s">
        <v>1339</v>
      </c>
      <c r="D1567" s="5">
        <v>57018587</v>
      </c>
      <c r="E1567" s="6">
        <v>45579</v>
      </c>
      <c r="F1567" s="5">
        <v>944614798</v>
      </c>
      <c r="G1567" s="6">
        <v>46599</v>
      </c>
      <c r="H1567" s="5">
        <v>2250005278</v>
      </c>
      <c r="I1567" s="5">
        <v>40</v>
      </c>
      <c r="J1567" s="5">
        <v>25</v>
      </c>
      <c r="K15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567" s="4">
        <f>COUNTIFS(Tabela1[Paciente],Tabela1[[#This Row],[Paciente]],Tabela1[Código_Terapia],Tabela1[[#This Row],[Código_Terapia]])</f>
        <v>1</v>
      </c>
      <c r="M1567" s="4">
        <f>Tabela1[[#This Row],[Sessões Autrizadas]]-Tabela1[[#This Row],[Solicitado]]</f>
        <v>-15</v>
      </c>
    </row>
    <row r="1568" spans="1:13" hidden="1" x14ac:dyDescent="0.3">
      <c r="A1568" s="4">
        <f>INDEX(Tabela2[Id],MATCH(Tabela1[[#This Row],[Carteirinha]],Tabela2[Cart],0))</f>
        <v>2138</v>
      </c>
      <c r="B1568" s="5" t="s">
        <v>764</v>
      </c>
      <c r="C1568" s="5" t="s">
        <v>765</v>
      </c>
      <c r="D1568" s="5">
        <v>58443610</v>
      </c>
      <c r="E1568" s="6">
        <v>45635</v>
      </c>
      <c r="F1568" s="5">
        <v>945929278</v>
      </c>
      <c r="G1568" s="6">
        <v>46415</v>
      </c>
      <c r="H1568" s="5">
        <v>2250005189</v>
      </c>
      <c r="I1568" s="5">
        <v>32</v>
      </c>
      <c r="J1568" s="5">
        <v>20</v>
      </c>
      <c r="K15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68" s="4">
        <f>COUNTIFS(Tabela1[Paciente],Tabela1[[#This Row],[Paciente]],Tabela1[Código_Terapia],Tabela1[[#This Row],[Código_Terapia]])</f>
        <v>1</v>
      </c>
      <c r="M1568" s="4">
        <f>Tabela1[[#This Row],[Sessões Autrizadas]]-Tabela1[[#This Row],[Solicitado]]</f>
        <v>-12</v>
      </c>
    </row>
    <row r="1569" spans="1:13" hidden="1" x14ac:dyDescent="0.3">
      <c r="A1569" s="4">
        <f>INDEX(Tabela2[Id],MATCH(Tabela1[[#This Row],[Carteirinha]],Tabela2[Cart],0))</f>
        <v>2138</v>
      </c>
      <c r="B1569" s="5" t="s">
        <v>764</v>
      </c>
      <c r="C1569" s="5" t="s">
        <v>765</v>
      </c>
      <c r="D1569" s="5">
        <v>58443607</v>
      </c>
      <c r="E1569" s="6">
        <v>45635</v>
      </c>
      <c r="F1569" s="5">
        <v>945929276</v>
      </c>
      <c r="G1569" s="6">
        <v>46475</v>
      </c>
      <c r="H1569" s="5">
        <v>2250005278</v>
      </c>
      <c r="I1569" s="5">
        <v>32</v>
      </c>
      <c r="J1569" s="5">
        <v>16</v>
      </c>
      <c r="K15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69" s="4">
        <f>COUNTIFS(Tabela1[Paciente],Tabela1[[#This Row],[Paciente]],Tabela1[Código_Terapia],Tabela1[[#This Row],[Código_Terapia]])</f>
        <v>1</v>
      </c>
      <c r="M1569" s="4">
        <f>Tabela1[[#This Row],[Sessões Autrizadas]]-Tabela1[[#This Row],[Solicitado]]</f>
        <v>-16</v>
      </c>
    </row>
    <row r="1570" spans="1:13" hidden="1" x14ac:dyDescent="0.3">
      <c r="A1570" s="4">
        <f>INDEX(Tabela2[Id],MATCH(Tabela1[[#This Row],[Carteirinha]],Tabela2[Cart],0))</f>
        <v>2138</v>
      </c>
      <c r="B1570" s="5" t="s">
        <v>764</v>
      </c>
      <c r="C1570" s="5" t="s">
        <v>765</v>
      </c>
      <c r="D1570" s="5">
        <v>58443606</v>
      </c>
      <c r="E1570" s="6">
        <v>45635</v>
      </c>
      <c r="F1570" s="5">
        <v>945929275</v>
      </c>
      <c r="G1570" s="6">
        <v>45814</v>
      </c>
      <c r="H1570" s="5">
        <v>2250005170</v>
      </c>
      <c r="I1570" s="5">
        <v>32</v>
      </c>
      <c r="J1570" s="5">
        <v>31</v>
      </c>
      <c r="K15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70" s="4">
        <f>COUNTIFS(Tabela1[Paciente],Tabela1[[#This Row],[Paciente]],Tabela1[Código_Terapia],Tabela1[[#This Row],[Código_Terapia]])</f>
        <v>1</v>
      </c>
      <c r="M1570" s="4">
        <f>Tabela1[[#This Row],[Sessões Autrizadas]]-Tabela1[[#This Row],[Solicitado]]</f>
        <v>-1</v>
      </c>
    </row>
    <row r="1571" spans="1:13" hidden="1" x14ac:dyDescent="0.3">
      <c r="A1571" s="4">
        <f>INDEX(Tabela2[Id],MATCH(Tabela1[[#This Row],[Carteirinha]],Tabela2[Cart],0))</f>
        <v>4103</v>
      </c>
      <c r="B1571" s="5" t="s">
        <v>1080</v>
      </c>
      <c r="C1571" s="5" t="s">
        <v>1081</v>
      </c>
      <c r="D1571" s="5">
        <v>59976100</v>
      </c>
      <c r="E1571" s="6">
        <v>45699</v>
      </c>
      <c r="F1571" s="5">
        <v>947343192</v>
      </c>
      <c r="G1571" s="6">
        <v>45879</v>
      </c>
      <c r="H1571" s="5">
        <v>2250005189</v>
      </c>
      <c r="I1571" s="5">
        <v>64</v>
      </c>
      <c r="J1571" s="5">
        <v>62</v>
      </c>
      <c r="K15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71" s="4">
        <f>COUNTIFS(Tabela1[Paciente],Tabela1[[#This Row],[Paciente]],Tabela1[Código_Terapia],Tabela1[[#This Row],[Código_Terapia]])</f>
        <v>2</v>
      </c>
      <c r="M1571" s="4">
        <f>Tabela1[[#This Row],[Sessões Autrizadas]]-Tabela1[[#This Row],[Solicitado]]</f>
        <v>-2</v>
      </c>
    </row>
    <row r="1572" spans="1:13" hidden="1" x14ac:dyDescent="0.3">
      <c r="A1572" s="4">
        <f>INDEX(Tabela2[Id],MATCH(Tabela1[[#This Row],[Carteirinha]],Tabela2[Cart],0))</f>
        <v>4103</v>
      </c>
      <c r="B1572" s="5" t="s">
        <v>1080</v>
      </c>
      <c r="C1572" s="5" t="s">
        <v>1081</v>
      </c>
      <c r="D1572" s="5">
        <v>59976099</v>
      </c>
      <c r="E1572" s="6">
        <v>45699</v>
      </c>
      <c r="F1572" s="5">
        <v>947343190</v>
      </c>
      <c r="G1572" s="6">
        <v>46839</v>
      </c>
      <c r="H1572" s="5">
        <v>2250005103</v>
      </c>
      <c r="I1572" s="5">
        <v>128</v>
      </c>
      <c r="J1572" s="5">
        <v>104</v>
      </c>
      <c r="K15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572" s="4">
        <f>COUNTIFS(Tabela1[Paciente],Tabela1[[#This Row],[Paciente]],Tabela1[Código_Terapia],Tabela1[[#This Row],[Código_Terapia]])</f>
        <v>2</v>
      </c>
      <c r="M1572" s="4">
        <f>Tabela1[[#This Row],[Sessões Autrizadas]]-Tabela1[[#This Row],[Solicitado]]</f>
        <v>-24</v>
      </c>
    </row>
    <row r="1573" spans="1:13" hidden="1" x14ac:dyDescent="0.3">
      <c r="A1573" s="4">
        <f>INDEX(Tabela2[Id],MATCH(Tabela1[[#This Row],[Carteirinha]],Tabela2[Cart],0))</f>
        <v>4103</v>
      </c>
      <c r="B1573" s="5" t="s">
        <v>1080</v>
      </c>
      <c r="C1573" s="5" t="s">
        <v>1081</v>
      </c>
      <c r="D1573" s="5">
        <v>59976098</v>
      </c>
      <c r="E1573" s="6">
        <v>45699</v>
      </c>
      <c r="F1573" s="5">
        <v>947343189</v>
      </c>
      <c r="G1573" s="6">
        <v>45939</v>
      </c>
      <c r="H1573" s="5">
        <v>50001213</v>
      </c>
      <c r="I1573" s="5">
        <v>32</v>
      </c>
      <c r="J1573" s="5">
        <v>29</v>
      </c>
      <c r="K15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73" s="4">
        <f>COUNTIFS(Tabela1[Paciente],Tabela1[[#This Row],[Paciente]],Tabela1[Código_Terapia],Tabela1[[#This Row],[Código_Terapia]])</f>
        <v>2</v>
      </c>
      <c r="M1573" s="4">
        <f>Tabela1[[#This Row],[Sessões Autrizadas]]-Tabela1[[#This Row],[Solicitado]]</f>
        <v>-3</v>
      </c>
    </row>
    <row r="1574" spans="1:13" hidden="1" x14ac:dyDescent="0.3">
      <c r="A1574" s="4">
        <f>INDEX(Tabela2[Id],MATCH(Tabela1[[#This Row],[Carteirinha]],Tabela2[Cart],0))</f>
        <v>4103</v>
      </c>
      <c r="B1574" s="5" t="s">
        <v>1080</v>
      </c>
      <c r="C1574" s="5" t="s">
        <v>1081</v>
      </c>
      <c r="D1574" s="5">
        <v>59976097</v>
      </c>
      <c r="E1574" s="6">
        <v>45699</v>
      </c>
      <c r="F1574" s="5">
        <v>947343188</v>
      </c>
      <c r="G1574" s="6">
        <v>45879</v>
      </c>
      <c r="H1574" s="5">
        <v>50000012</v>
      </c>
      <c r="I1574" s="5">
        <v>64</v>
      </c>
      <c r="J1574" s="5">
        <v>62</v>
      </c>
      <c r="K15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74" s="4">
        <f>COUNTIFS(Tabela1[Paciente],Tabela1[[#This Row],[Paciente]],Tabela1[Código_Terapia],Tabela1[[#This Row],[Código_Terapia]])</f>
        <v>2</v>
      </c>
      <c r="M1574" s="4">
        <f>Tabela1[[#This Row],[Sessões Autrizadas]]-Tabela1[[#This Row],[Solicitado]]</f>
        <v>-2</v>
      </c>
    </row>
    <row r="1575" spans="1:13" hidden="1" x14ac:dyDescent="0.3">
      <c r="A1575" s="4">
        <f>INDEX(Tabela2[Id],MATCH(Tabela1[[#This Row],[Carteirinha]],Tabela2[Cart],0))</f>
        <v>4103</v>
      </c>
      <c r="B1575" s="5" t="s">
        <v>1080</v>
      </c>
      <c r="C1575" s="5" t="s">
        <v>1081</v>
      </c>
      <c r="D1575" s="5">
        <v>59976094</v>
      </c>
      <c r="E1575" s="6">
        <v>45699</v>
      </c>
      <c r="F1575" s="5">
        <v>947343186</v>
      </c>
      <c r="G1575" s="6">
        <v>45759</v>
      </c>
      <c r="H1575" s="5">
        <v>2250005111</v>
      </c>
      <c r="I1575" s="5">
        <v>16</v>
      </c>
      <c r="J1575" s="5">
        <v>16</v>
      </c>
      <c r="K15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75" s="4">
        <f>COUNTIFS(Tabela1[Paciente],Tabela1[[#This Row],[Paciente]],Tabela1[Código_Terapia],Tabela1[[#This Row],[Código_Terapia]])</f>
        <v>2</v>
      </c>
      <c r="M1575" s="4">
        <f>Tabela1[[#This Row],[Sessões Autrizadas]]-Tabela1[[#This Row],[Solicitado]]</f>
        <v>0</v>
      </c>
    </row>
    <row r="1576" spans="1:13" hidden="1" x14ac:dyDescent="0.3">
      <c r="A1576" s="4">
        <f>INDEX(Tabela2[Id],MATCH(Tabela1[[#This Row],[Carteirinha]],Tabela2[Cart],0))</f>
        <v>4103</v>
      </c>
      <c r="B1576" s="5" t="s">
        <v>1080</v>
      </c>
      <c r="C1576" s="5" t="s">
        <v>1081</v>
      </c>
      <c r="D1576" s="5">
        <v>57596366</v>
      </c>
      <c r="E1576" s="6">
        <v>45602</v>
      </c>
      <c r="F1576" s="5">
        <v>945146928</v>
      </c>
      <c r="G1576" s="6">
        <v>48122</v>
      </c>
      <c r="H1576" s="5">
        <v>2250005189</v>
      </c>
      <c r="I1576" s="5">
        <v>64</v>
      </c>
      <c r="J1576" s="5">
        <v>23</v>
      </c>
      <c r="K15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76" s="4">
        <f>COUNTIFS(Tabela1[Paciente],Tabela1[[#This Row],[Paciente]],Tabela1[Código_Terapia],Tabela1[[#This Row],[Código_Terapia]])</f>
        <v>2</v>
      </c>
      <c r="M1576" s="4">
        <f>Tabela1[[#This Row],[Sessões Autrizadas]]-Tabela1[[#This Row],[Solicitado]]</f>
        <v>-41</v>
      </c>
    </row>
    <row r="1577" spans="1:13" hidden="1" x14ac:dyDescent="0.3">
      <c r="A1577" s="4">
        <f>INDEX(Tabela2[Id],MATCH(Tabela1[[#This Row],[Carteirinha]],Tabela2[Cart],0))</f>
        <v>4103</v>
      </c>
      <c r="B1577" s="5" t="s">
        <v>1080</v>
      </c>
      <c r="C1577" s="5" t="s">
        <v>1081</v>
      </c>
      <c r="D1577" s="5">
        <v>57596365</v>
      </c>
      <c r="E1577" s="6">
        <v>45602</v>
      </c>
      <c r="F1577" s="5">
        <v>945146927</v>
      </c>
      <c r="G1577" s="6">
        <v>47042</v>
      </c>
      <c r="H1577" s="5">
        <v>2250005103</v>
      </c>
      <c r="I1577" s="5">
        <v>128</v>
      </c>
      <c r="J1577" s="5">
        <v>100</v>
      </c>
      <c r="K15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577" s="4">
        <f>COUNTIFS(Tabela1[Paciente],Tabela1[[#This Row],[Paciente]],Tabela1[Código_Terapia],Tabela1[[#This Row],[Código_Terapia]])</f>
        <v>2</v>
      </c>
      <c r="M1577" s="4">
        <f>Tabela1[[#This Row],[Sessões Autrizadas]]-Tabela1[[#This Row],[Solicitado]]</f>
        <v>-28</v>
      </c>
    </row>
    <row r="1578" spans="1:13" hidden="1" x14ac:dyDescent="0.3">
      <c r="A1578" s="4">
        <f>INDEX(Tabela2[Id],MATCH(Tabela1[[#This Row],[Carteirinha]],Tabela2[Cart],0))</f>
        <v>4103</v>
      </c>
      <c r="B1578" s="5" t="s">
        <v>1080</v>
      </c>
      <c r="C1578" s="5" t="s">
        <v>1081</v>
      </c>
      <c r="D1578" s="5">
        <v>57596363</v>
      </c>
      <c r="E1578" s="6">
        <v>45602</v>
      </c>
      <c r="F1578" s="5">
        <v>945146925</v>
      </c>
      <c r="G1578" s="6">
        <v>47882</v>
      </c>
      <c r="H1578" s="5">
        <v>50000012</v>
      </c>
      <c r="I1578" s="5">
        <v>64</v>
      </c>
      <c r="J1578" s="5">
        <v>23</v>
      </c>
      <c r="K15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78" s="4">
        <f>COUNTIFS(Tabela1[Paciente],Tabela1[[#This Row],[Paciente]],Tabela1[Código_Terapia],Tabela1[[#This Row],[Código_Terapia]])</f>
        <v>2</v>
      </c>
      <c r="M1578" s="4">
        <f>Tabela1[[#This Row],[Sessões Autrizadas]]-Tabela1[[#This Row],[Solicitado]]</f>
        <v>-41</v>
      </c>
    </row>
    <row r="1579" spans="1:13" hidden="1" x14ac:dyDescent="0.3">
      <c r="A1579" s="4">
        <f>INDEX(Tabela2[Id],MATCH(Tabela1[[#This Row],[Carteirinha]],Tabela2[Cart],0))</f>
        <v>4103</v>
      </c>
      <c r="B1579" s="5" t="s">
        <v>1080</v>
      </c>
      <c r="C1579" s="5" t="s">
        <v>1081</v>
      </c>
      <c r="D1579" s="5">
        <v>57596362</v>
      </c>
      <c r="E1579" s="6">
        <v>45602</v>
      </c>
      <c r="F1579" s="5">
        <v>945146924</v>
      </c>
      <c r="G1579" s="6">
        <v>46202</v>
      </c>
      <c r="H1579" s="5">
        <v>2250005170</v>
      </c>
      <c r="I1579" s="5">
        <v>48</v>
      </c>
      <c r="J1579" s="5">
        <v>39</v>
      </c>
      <c r="K15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579" s="4">
        <f>COUNTIFS(Tabela1[Paciente],Tabela1[[#This Row],[Paciente]],Tabela1[Código_Terapia],Tabela1[[#This Row],[Código_Terapia]])</f>
        <v>1</v>
      </c>
      <c r="M1579" s="4">
        <f>Tabela1[[#This Row],[Sessões Autrizadas]]-Tabela1[[#This Row],[Solicitado]]</f>
        <v>-9</v>
      </c>
    </row>
    <row r="1580" spans="1:13" hidden="1" x14ac:dyDescent="0.3">
      <c r="A1580" s="4">
        <f>INDEX(Tabela2[Id],MATCH(Tabela1[[#This Row],[Carteirinha]],Tabela2[Cart],0))</f>
        <v>4103</v>
      </c>
      <c r="B1580" s="5" t="s">
        <v>1080</v>
      </c>
      <c r="C1580" s="5" t="s">
        <v>1081</v>
      </c>
      <c r="D1580" s="5">
        <v>57596361</v>
      </c>
      <c r="E1580" s="6">
        <v>45602</v>
      </c>
      <c r="F1580" s="5">
        <v>945146923</v>
      </c>
      <c r="G1580" s="6">
        <v>45842</v>
      </c>
      <c r="H1580" s="5">
        <v>2250005111</v>
      </c>
      <c r="I1580" s="5">
        <v>16</v>
      </c>
      <c r="J1580" s="5">
        <v>13</v>
      </c>
      <c r="K15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80" s="4">
        <f>COUNTIFS(Tabela1[Paciente],Tabela1[[#This Row],[Paciente]],Tabela1[Código_Terapia],Tabela1[[#This Row],[Código_Terapia]])</f>
        <v>2</v>
      </c>
      <c r="M1580" s="4">
        <f>Tabela1[[#This Row],[Sessões Autrizadas]]-Tabela1[[#This Row],[Solicitado]]</f>
        <v>-3</v>
      </c>
    </row>
    <row r="1581" spans="1:13" hidden="1" x14ac:dyDescent="0.3">
      <c r="A1581" s="4">
        <f>INDEX(Tabela2[Id],MATCH(Tabela1[[#This Row],[Carteirinha]],Tabela2[Cart],0))</f>
        <v>4103</v>
      </c>
      <c r="B1581" s="5" t="s">
        <v>1080</v>
      </c>
      <c r="C1581" s="5" t="s">
        <v>1081</v>
      </c>
      <c r="D1581" s="5">
        <v>55883980</v>
      </c>
      <c r="E1581" s="6">
        <v>45537</v>
      </c>
      <c r="F1581" s="5">
        <v>943566754</v>
      </c>
      <c r="G1581" s="6">
        <v>46857</v>
      </c>
      <c r="H1581" s="5">
        <v>50001213</v>
      </c>
      <c r="I1581" s="5">
        <v>20</v>
      </c>
      <c r="J1581" s="5">
        <v>1</v>
      </c>
      <c r="K15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581" s="4">
        <f>COUNTIFS(Tabela1[Paciente],Tabela1[[#This Row],[Paciente]],Tabela1[Código_Terapia],Tabela1[[#This Row],[Código_Terapia]])</f>
        <v>2</v>
      </c>
      <c r="M1581" s="4">
        <f>Tabela1[[#This Row],[Sessões Autrizadas]]-Tabela1[[#This Row],[Solicitado]]</f>
        <v>-19</v>
      </c>
    </row>
    <row r="1582" spans="1:13" hidden="1" x14ac:dyDescent="0.3">
      <c r="A1582" s="4">
        <f>INDEX(Tabela2[Id],MATCH(Tabela1[[#This Row],[Carteirinha]],Tabela2[Cart],0))</f>
        <v>4325</v>
      </c>
      <c r="B1582" s="5" t="s">
        <v>47</v>
      </c>
      <c r="C1582" s="5" t="s">
        <v>48</v>
      </c>
      <c r="D1582" s="5">
        <v>58339832</v>
      </c>
      <c r="E1582" s="6">
        <v>45631</v>
      </c>
      <c r="F1582" s="5">
        <v>945833368</v>
      </c>
      <c r="G1582" s="6">
        <v>47011</v>
      </c>
      <c r="H1582" s="5">
        <v>2250005189</v>
      </c>
      <c r="I1582" s="5">
        <v>32</v>
      </c>
      <c r="J1582" s="5">
        <v>7</v>
      </c>
      <c r="K15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82" s="4">
        <f>COUNTIFS(Tabela1[Paciente],Tabela1[[#This Row],[Paciente]],Tabela1[Código_Terapia],Tabela1[[#This Row],[Código_Terapia]])</f>
        <v>1</v>
      </c>
      <c r="M1582" s="4">
        <f>Tabela1[[#This Row],[Sessões Autrizadas]]-Tabela1[[#This Row],[Solicitado]]</f>
        <v>-25</v>
      </c>
    </row>
    <row r="1583" spans="1:13" hidden="1" x14ac:dyDescent="0.3">
      <c r="A1583" s="4">
        <f>INDEX(Tabela2[Id],MATCH(Tabela1[[#This Row],[Carteirinha]],Tabela2[Cart],0))</f>
        <v>4325</v>
      </c>
      <c r="B1583" s="5" t="s">
        <v>47</v>
      </c>
      <c r="C1583" s="5" t="s">
        <v>48</v>
      </c>
      <c r="D1583" s="5">
        <v>58339831</v>
      </c>
      <c r="E1583" s="6">
        <v>45631</v>
      </c>
      <c r="F1583" s="5">
        <v>945833367</v>
      </c>
      <c r="G1583" s="6">
        <v>48091</v>
      </c>
      <c r="H1583" s="5">
        <v>2250005103</v>
      </c>
      <c r="I1583" s="5">
        <v>64</v>
      </c>
      <c r="J1583" s="5">
        <v>14</v>
      </c>
      <c r="K15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83" s="4">
        <f>COUNTIFS(Tabela1[Paciente],Tabela1[[#This Row],[Paciente]],Tabela1[Código_Terapia],Tabela1[[#This Row],[Código_Terapia]])</f>
        <v>1</v>
      </c>
      <c r="M1583" s="4">
        <f>Tabela1[[#This Row],[Sessões Autrizadas]]-Tabela1[[#This Row],[Solicitado]]</f>
        <v>-50</v>
      </c>
    </row>
    <row r="1584" spans="1:13" hidden="1" x14ac:dyDescent="0.3">
      <c r="A1584" s="4">
        <f>INDEX(Tabela2[Id],MATCH(Tabela1[[#This Row],[Carteirinha]],Tabela2[Cart],0))</f>
        <v>4325</v>
      </c>
      <c r="B1584" s="5" t="s">
        <v>47</v>
      </c>
      <c r="C1584" s="5" t="s">
        <v>48</v>
      </c>
      <c r="D1584" s="5">
        <v>58339830</v>
      </c>
      <c r="E1584" s="6">
        <v>45631</v>
      </c>
      <c r="F1584" s="5">
        <v>945833366</v>
      </c>
      <c r="G1584" s="6">
        <v>47191</v>
      </c>
      <c r="H1584" s="5">
        <v>2250005278</v>
      </c>
      <c r="I1584" s="5">
        <v>32</v>
      </c>
      <c r="J1584" s="5">
        <v>8</v>
      </c>
      <c r="K15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84" s="4">
        <f>COUNTIFS(Tabela1[Paciente],Tabela1[[#This Row],[Paciente]],Tabela1[Código_Terapia],Tabela1[[#This Row],[Código_Terapia]])</f>
        <v>2</v>
      </c>
      <c r="M1584" s="4">
        <f>Tabela1[[#This Row],[Sessões Autrizadas]]-Tabela1[[#This Row],[Solicitado]]</f>
        <v>-24</v>
      </c>
    </row>
    <row r="1585" spans="1:13" hidden="1" x14ac:dyDescent="0.3">
      <c r="A1585" s="4">
        <f>INDEX(Tabela2[Id],MATCH(Tabela1[[#This Row],[Carteirinha]],Tabela2[Cart],0))</f>
        <v>4325</v>
      </c>
      <c r="B1585" s="5" t="s">
        <v>47</v>
      </c>
      <c r="C1585" s="5" t="s">
        <v>48</v>
      </c>
      <c r="D1585" s="5">
        <v>58339829</v>
      </c>
      <c r="E1585" s="6">
        <v>45631</v>
      </c>
      <c r="F1585" s="5">
        <v>945833365</v>
      </c>
      <c r="G1585" s="6">
        <v>48151</v>
      </c>
      <c r="H1585" s="5">
        <v>50000012</v>
      </c>
      <c r="I1585" s="5">
        <v>64</v>
      </c>
      <c r="J1585" s="5">
        <v>12</v>
      </c>
      <c r="K15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85" s="4">
        <f>COUNTIFS(Tabela1[Paciente],Tabela1[[#This Row],[Paciente]],Tabela1[Código_Terapia],Tabela1[[#This Row],[Código_Terapia]])</f>
        <v>2</v>
      </c>
      <c r="M1585" s="4">
        <f>Tabela1[[#This Row],[Sessões Autrizadas]]-Tabela1[[#This Row],[Solicitado]]</f>
        <v>-52</v>
      </c>
    </row>
    <row r="1586" spans="1:13" hidden="1" x14ac:dyDescent="0.3">
      <c r="A1586" s="4">
        <f>INDEX(Tabela2[Id],MATCH(Tabela1[[#This Row],[Carteirinha]],Tabela2[Cart],0))</f>
        <v>4325</v>
      </c>
      <c r="B1586" s="5" t="s">
        <v>47</v>
      </c>
      <c r="C1586" s="5" t="s">
        <v>48</v>
      </c>
      <c r="D1586" s="5">
        <v>57335035</v>
      </c>
      <c r="E1586" s="6">
        <v>45593</v>
      </c>
      <c r="F1586" s="5">
        <v>944907896</v>
      </c>
      <c r="G1586" s="6">
        <v>46313</v>
      </c>
      <c r="H1586" s="5">
        <v>2250005278</v>
      </c>
      <c r="I1586" s="5">
        <v>32</v>
      </c>
      <c r="J1586" s="5">
        <v>17</v>
      </c>
      <c r="K15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86" s="4">
        <f>COUNTIFS(Tabela1[Paciente],Tabela1[[#This Row],[Paciente]],Tabela1[Código_Terapia],Tabela1[[#This Row],[Código_Terapia]])</f>
        <v>2</v>
      </c>
      <c r="M1586" s="4">
        <f>Tabela1[[#This Row],[Sessões Autrizadas]]-Tabela1[[#This Row],[Solicitado]]</f>
        <v>-15</v>
      </c>
    </row>
    <row r="1587" spans="1:13" hidden="1" x14ac:dyDescent="0.3">
      <c r="A1587" s="4">
        <f>INDEX(Tabela2[Id],MATCH(Tabela1[[#This Row],[Carteirinha]],Tabela2[Cart],0))</f>
        <v>4325</v>
      </c>
      <c r="B1587" s="5" t="s">
        <v>47</v>
      </c>
      <c r="C1587" s="5" t="s">
        <v>48</v>
      </c>
      <c r="D1587" s="5">
        <v>56495968</v>
      </c>
      <c r="E1587" s="6">
        <v>45559</v>
      </c>
      <c r="F1587" s="5">
        <v>944131325</v>
      </c>
      <c r="G1587" s="6">
        <v>46459</v>
      </c>
      <c r="H1587" s="5">
        <v>50000012</v>
      </c>
      <c r="I1587" s="5">
        <v>30</v>
      </c>
      <c r="J1587" s="5">
        <v>16</v>
      </c>
      <c r="K15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587" s="4">
        <f>COUNTIFS(Tabela1[Paciente],Tabela1[[#This Row],[Paciente]],Tabela1[Código_Terapia],Tabela1[[#This Row],[Código_Terapia]])</f>
        <v>2</v>
      </c>
      <c r="M1587" s="4">
        <f>Tabela1[[#This Row],[Sessões Autrizadas]]-Tabela1[[#This Row],[Solicitado]]</f>
        <v>-14</v>
      </c>
    </row>
    <row r="1588" spans="1:13" hidden="1" x14ac:dyDescent="0.3">
      <c r="A1588" s="4">
        <f>INDEX(Tabela2[Id],MATCH(Tabela1[[#This Row],[Carteirinha]],Tabela2[Cart],0))</f>
        <v>4324</v>
      </c>
      <c r="B1588" s="5" t="s">
        <v>8</v>
      </c>
      <c r="C1588" s="5" t="s">
        <v>9</v>
      </c>
      <c r="D1588" s="5">
        <v>58338115</v>
      </c>
      <c r="E1588" s="6">
        <v>45630</v>
      </c>
      <c r="F1588" s="5">
        <v>945831762</v>
      </c>
      <c r="G1588" s="6">
        <v>47370</v>
      </c>
      <c r="H1588" s="5">
        <v>2250005189</v>
      </c>
      <c r="I1588" s="5">
        <v>48</v>
      </c>
      <c r="J1588" s="5">
        <v>17</v>
      </c>
      <c r="K15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588" s="4">
        <f>COUNTIFS(Tabela1[Paciente],Tabela1[[#This Row],[Paciente]],Tabela1[Código_Terapia],Tabela1[[#This Row],[Código_Terapia]])</f>
        <v>2</v>
      </c>
      <c r="M1588" s="4">
        <f>Tabela1[[#This Row],[Sessões Autrizadas]]-Tabela1[[#This Row],[Solicitado]]</f>
        <v>-31</v>
      </c>
    </row>
    <row r="1589" spans="1:13" hidden="1" x14ac:dyDescent="0.3">
      <c r="A1589" s="4">
        <f>INDEX(Tabela2[Id],MATCH(Tabela1[[#This Row],[Carteirinha]],Tabela2[Cart],0))</f>
        <v>4324</v>
      </c>
      <c r="B1589" s="5" t="s">
        <v>8</v>
      </c>
      <c r="C1589" s="5" t="s">
        <v>9</v>
      </c>
      <c r="D1589" s="5">
        <v>58338114</v>
      </c>
      <c r="E1589" s="6">
        <v>45630</v>
      </c>
      <c r="F1589" s="5">
        <v>945831761</v>
      </c>
      <c r="G1589" s="6">
        <v>47670</v>
      </c>
      <c r="H1589" s="5">
        <v>2250005103</v>
      </c>
      <c r="I1589" s="5">
        <v>48</v>
      </c>
      <c r="J1589" s="5">
        <v>5</v>
      </c>
      <c r="K15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589" s="4">
        <f>COUNTIFS(Tabela1[Paciente],Tabela1[[#This Row],[Paciente]],Tabela1[Código_Terapia],Tabela1[[#This Row],[Código_Terapia]])</f>
        <v>2</v>
      </c>
      <c r="M1589" s="4">
        <f>Tabela1[[#This Row],[Sessões Autrizadas]]-Tabela1[[#This Row],[Solicitado]]</f>
        <v>-43</v>
      </c>
    </row>
    <row r="1590" spans="1:13" hidden="1" x14ac:dyDescent="0.3">
      <c r="A1590" s="4">
        <f>INDEX(Tabela2[Id],MATCH(Tabela1[[#This Row],[Carteirinha]],Tabela2[Cart],0))</f>
        <v>4324</v>
      </c>
      <c r="B1590" s="5" t="s">
        <v>8</v>
      </c>
      <c r="C1590" s="5" t="s">
        <v>9</v>
      </c>
      <c r="D1590" s="5">
        <v>58338113</v>
      </c>
      <c r="E1590" s="6">
        <v>45630</v>
      </c>
      <c r="F1590" s="5">
        <v>945831760</v>
      </c>
      <c r="G1590" s="6">
        <v>46890</v>
      </c>
      <c r="H1590" s="5">
        <v>2250005278</v>
      </c>
      <c r="I1590" s="5">
        <v>32</v>
      </c>
      <c r="J1590" s="5">
        <v>6</v>
      </c>
      <c r="K15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90" s="4">
        <f>COUNTIFS(Tabela1[Paciente],Tabela1[[#This Row],[Paciente]],Tabela1[Código_Terapia],Tabela1[[#This Row],[Código_Terapia]])</f>
        <v>2</v>
      </c>
      <c r="M1590" s="4">
        <f>Tabela1[[#This Row],[Sessões Autrizadas]]-Tabela1[[#This Row],[Solicitado]]</f>
        <v>-26</v>
      </c>
    </row>
    <row r="1591" spans="1:13" hidden="1" x14ac:dyDescent="0.3">
      <c r="A1591" s="4">
        <f>INDEX(Tabela2[Id],MATCH(Tabela1[[#This Row],[Carteirinha]],Tabela2[Cart],0))</f>
        <v>4324</v>
      </c>
      <c r="B1591" s="5" t="s">
        <v>8</v>
      </c>
      <c r="C1591" s="5" t="s">
        <v>9</v>
      </c>
      <c r="D1591" s="5">
        <v>58338112</v>
      </c>
      <c r="E1591" s="6">
        <v>45630</v>
      </c>
      <c r="F1591" s="5">
        <v>945831759</v>
      </c>
      <c r="G1591" s="6">
        <v>46290</v>
      </c>
      <c r="H1591" s="5">
        <v>50001213</v>
      </c>
      <c r="I1591" s="5">
        <v>16</v>
      </c>
      <c r="J1591" s="5">
        <v>6</v>
      </c>
      <c r="K15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91" s="4">
        <f>COUNTIFS(Tabela1[Paciente],Tabela1[[#This Row],[Paciente]],Tabela1[Código_Terapia],Tabela1[[#This Row],[Código_Terapia]])</f>
        <v>1</v>
      </c>
      <c r="M1591" s="4">
        <f>Tabela1[[#This Row],[Sessões Autrizadas]]-Tabela1[[#This Row],[Solicitado]]</f>
        <v>-10</v>
      </c>
    </row>
    <row r="1592" spans="1:13" hidden="1" x14ac:dyDescent="0.3">
      <c r="A1592" s="4">
        <f>INDEX(Tabela2[Id],MATCH(Tabela1[[#This Row],[Carteirinha]],Tabela2[Cart],0))</f>
        <v>4324</v>
      </c>
      <c r="B1592" s="5" t="s">
        <v>8</v>
      </c>
      <c r="C1592" s="5" t="s">
        <v>9</v>
      </c>
      <c r="D1592" s="5">
        <v>58338111</v>
      </c>
      <c r="E1592" s="6">
        <v>45630</v>
      </c>
      <c r="F1592" s="5">
        <v>945831758</v>
      </c>
      <c r="G1592" s="6">
        <v>46530</v>
      </c>
      <c r="H1592" s="5">
        <v>50000012</v>
      </c>
      <c r="I1592" s="5">
        <v>16</v>
      </c>
      <c r="J1592" s="5">
        <v>2</v>
      </c>
      <c r="K15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92" s="4">
        <f>COUNTIFS(Tabela1[Paciente],Tabela1[[#This Row],[Paciente]],Tabela1[Código_Terapia],Tabela1[[#This Row],[Código_Terapia]])</f>
        <v>1</v>
      </c>
      <c r="M1592" s="4">
        <f>Tabela1[[#This Row],[Sessões Autrizadas]]-Tabela1[[#This Row],[Solicitado]]</f>
        <v>-14</v>
      </c>
    </row>
    <row r="1593" spans="1:13" hidden="1" x14ac:dyDescent="0.3">
      <c r="A1593" s="4">
        <f>INDEX(Tabela2[Id],MATCH(Tabela1[[#This Row],[Carteirinha]],Tabela2[Cart],0))</f>
        <v>4324</v>
      </c>
      <c r="B1593" s="5" t="s">
        <v>8</v>
      </c>
      <c r="C1593" s="5" t="s">
        <v>9</v>
      </c>
      <c r="D1593" s="5">
        <v>58338110</v>
      </c>
      <c r="E1593" s="6">
        <v>45630</v>
      </c>
      <c r="F1593" s="5">
        <v>945831757</v>
      </c>
      <c r="G1593" s="6">
        <v>46830</v>
      </c>
      <c r="H1593" s="5">
        <v>2250005170</v>
      </c>
      <c r="I1593" s="5">
        <v>32</v>
      </c>
      <c r="J1593" s="5">
        <v>8</v>
      </c>
      <c r="K15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593" s="4">
        <f>COUNTIFS(Tabela1[Paciente],Tabela1[[#This Row],[Paciente]],Tabela1[Código_Terapia],Tabela1[[#This Row],[Código_Terapia]])</f>
        <v>1</v>
      </c>
      <c r="M1593" s="4">
        <f>Tabela1[[#This Row],[Sessões Autrizadas]]-Tabela1[[#This Row],[Solicitado]]</f>
        <v>-24</v>
      </c>
    </row>
    <row r="1594" spans="1:13" hidden="1" x14ac:dyDescent="0.3">
      <c r="A1594" s="4">
        <f>INDEX(Tabela2[Id],MATCH(Tabela1[[#This Row],[Carteirinha]],Tabela2[Cart],0))</f>
        <v>4324</v>
      </c>
      <c r="B1594" s="5" t="s">
        <v>8</v>
      </c>
      <c r="C1594" s="5" t="s">
        <v>9</v>
      </c>
      <c r="D1594" s="5">
        <v>57425236</v>
      </c>
      <c r="E1594" s="6">
        <v>45597</v>
      </c>
      <c r="F1594" s="5">
        <v>944991872</v>
      </c>
      <c r="G1594" s="6">
        <v>46017</v>
      </c>
      <c r="H1594" s="5">
        <v>2250005189</v>
      </c>
      <c r="I1594" s="5">
        <v>64</v>
      </c>
      <c r="J1594" s="5">
        <v>55</v>
      </c>
      <c r="K15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94" s="4">
        <f>COUNTIFS(Tabela1[Paciente],Tabela1[[#This Row],[Paciente]],Tabela1[Código_Terapia],Tabela1[[#This Row],[Código_Terapia]])</f>
        <v>2</v>
      </c>
      <c r="M1594" s="4">
        <f>Tabela1[[#This Row],[Sessões Autrizadas]]-Tabela1[[#This Row],[Solicitado]]</f>
        <v>-9</v>
      </c>
    </row>
    <row r="1595" spans="1:13" hidden="1" x14ac:dyDescent="0.3">
      <c r="A1595" s="4">
        <f>INDEX(Tabela2[Id],MATCH(Tabela1[[#This Row],[Carteirinha]],Tabela2[Cart],0))</f>
        <v>4324</v>
      </c>
      <c r="B1595" s="5" t="s">
        <v>8</v>
      </c>
      <c r="C1595" s="5" t="s">
        <v>9</v>
      </c>
      <c r="D1595" s="5">
        <v>57425235</v>
      </c>
      <c r="E1595" s="6">
        <v>45597</v>
      </c>
      <c r="F1595" s="5">
        <v>944991871</v>
      </c>
      <c r="G1595" s="6">
        <v>46017</v>
      </c>
      <c r="H1595" s="5">
        <v>2250005103</v>
      </c>
      <c r="I1595" s="5">
        <v>64</v>
      </c>
      <c r="J1595" s="5">
        <v>56</v>
      </c>
      <c r="K15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95" s="4">
        <f>COUNTIFS(Tabela1[Paciente],Tabela1[[#This Row],[Paciente]],Tabela1[Código_Terapia],Tabela1[[#This Row],[Código_Terapia]])</f>
        <v>2</v>
      </c>
      <c r="M1595" s="4">
        <f>Tabela1[[#This Row],[Sessões Autrizadas]]-Tabela1[[#This Row],[Solicitado]]</f>
        <v>-8</v>
      </c>
    </row>
    <row r="1596" spans="1:13" hidden="1" x14ac:dyDescent="0.3">
      <c r="A1596" s="4">
        <f>INDEX(Tabela2[Id],MATCH(Tabela1[[#This Row],[Carteirinha]],Tabela2[Cart],0))</f>
        <v>4324</v>
      </c>
      <c r="B1596" s="5" t="s">
        <v>8</v>
      </c>
      <c r="C1596" s="5" t="s">
        <v>9</v>
      </c>
      <c r="D1596" s="5">
        <v>57425234</v>
      </c>
      <c r="E1596" s="6">
        <v>45597</v>
      </c>
      <c r="F1596" s="5">
        <v>944991870</v>
      </c>
      <c r="G1596" s="6">
        <v>45957</v>
      </c>
      <c r="H1596" s="5">
        <v>2250005278</v>
      </c>
      <c r="I1596" s="5">
        <v>64</v>
      </c>
      <c r="J1596" s="5">
        <v>54</v>
      </c>
      <c r="K15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596" s="4">
        <f>COUNTIFS(Tabela1[Paciente],Tabela1[[#This Row],[Paciente]],Tabela1[Código_Terapia],Tabela1[[#This Row],[Código_Terapia]])</f>
        <v>2</v>
      </c>
      <c r="M1596" s="4">
        <f>Tabela1[[#This Row],[Sessões Autrizadas]]-Tabela1[[#This Row],[Solicitado]]</f>
        <v>-10</v>
      </c>
    </row>
    <row r="1597" spans="1:13" hidden="1" x14ac:dyDescent="0.3">
      <c r="A1597" s="4">
        <f>INDEX(Tabela2[Id],MATCH(Tabela1[[#This Row],[Carteirinha]],Tabela2[Cart],0))</f>
        <v>3573</v>
      </c>
      <c r="B1597" s="5" t="s">
        <v>735</v>
      </c>
      <c r="C1597" s="5" t="s">
        <v>736</v>
      </c>
      <c r="D1597" s="5">
        <v>60947960</v>
      </c>
      <c r="E1597" s="6">
        <v>45737</v>
      </c>
      <c r="F1597" s="5">
        <v>948243924</v>
      </c>
      <c r="G1597" s="6">
        <v>45857</v>
      </c>
      <c r="H1597" s="5">
        <v>2250005278</v>
      </c>
      <c r="I1597" s="5">
        <v>16</v>
      </c>
      <c r="J1597" s="5">
        <v>15</v>
      </c>
      <c r="K15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97" s="4">
        <f>COUNTIFS(Tabela1[Paciente],Tabela1[[#This Row],[Paciente]],Tabela1[Código_Terapia],Tabela1[[#This Row],[Código_Terapia]])</f>
        <v>2</v>
      </c>
      <c r="M1597" s="4">
        <f>Tabela1[[#This Row],[Sessões Autrizadas]]-Tabela1[[#This Row],[Solicitado]]</f>
        <v>-1</v>
      </c>
    </row>
    <row r="1598" spans="1:13" hidden="1" x14ac:dyDescent="0.3">
      <c r="A1598" s="4">
        <f>INDEX(Tabela2[Id],MATCH(Tabela1[[#This Row],[Carteirinha]],Tabela2[Cart],0))</f>
        <v>3573</v>
      </c>
      <c r="B1598" s="5" t="s">
        <v>735</v>
      </c>
      <c r="C1598" s="5" t="s">
        <v>736</v>
      </c>
      <c r="D1598" s="5">
        <v>58192805</v>
      </c>
      <c r="E1598" s="6">
        <v>45625</v>
      </c>
      <c r="F1598" s="5">
        <v>945697013</v>
      </c>
      <c r="G1598" s="6">
        <v>46525</v>
      </c>
      <c r="H1598" s="5">
        <v>2250005103</v>
      </c>
      <c r="I1598" s="5">
        <v>16</v>
      </c>
      <c r="J1598" s="5">
        <v>2</v>
      </c>
      <c r="K15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98" s="4">
        <f>COUNTIFS(Tabela1[Paciente],Tabela1[[#This Row],[Paciente]],Tabela1[Código_Terapia],Tabela1[[#This Row],[Código_Terapia]])</f>
        <v>2</v>
      </c>
      <c r="M1598" s="4">
        <f>Tabela1[[#This Row],[Sessões Autrizadas]]-Tabela1[[#This Row],[Solicitado]]</f>
        <v>-14</v>
      </c>
    </row>
    <row r="1599" spans="1:13" hidden="1" x14ac:dyDescent="0.3">
      <c r="A1599" s="4">
        <f>INDEX(Tabela2[Id],MATCH(Tabela1[[#This Row],[Carteirinha]],Tabela2[Cart],0))</f>
        <v>3573</v>
      </c>
      <c r="B1599" s="5" t="s">
        <v>735</v>
      </c>
      <c r="C1599" s="5" t="s">
        <v>736</v>
      </c>
      <c r="D1599" s="5">
        <v>58192804</v>
      </c>
      <c r="E1599" s="6">
        <v>45625</v>
      </c>
      <c r="F1599" s="5">
        <v>945697012</v>
      </c>
      <c r="G1599" s="6">
        <v>46465</v>
      </c>
      <c r="H1599" s="5">
        <v>2250005278</v>
      </c>
      <c r="I1599" s="5">
        <v>16</v>
      </c>
      <c r="J1599" s="5">
        <v>3</v>
      </c>
      <c r="K15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599" s="4">
        <f>COUNTIFS(Tabela1[Paciente],Tabela1[[#This Row],[Paciente]],Tabela1[Código_Terapia],Tabela1[[#This Row],[Código_Terapia]])</f>
        <v>2</v>
      </c>
      <c r="M1599" s="4">
        <f>Tabela1[[#This Row],[Sessões Autrizadas]]-Tabela1[[#This Row],[Solicitado]]</f>
        <v>-13</v>
      </c>
    </row>
    <row r="1600" spans="1:13" hidden="1" x14ac:dyDescent="0.3">
      <c r="A1600" s="4">
        <f>INDEX(Tabela2[Id],MATCH(Tabela1[[#This Row],[Carteirinha]],Tabela2[Cart],0))</f>
        <v>3573</v>
      </c>
      <c r="B1600" s="5" t="s">
        <v>735</v>
      </c>
      <c r="C1600" s="5" t="s">
        <v>736</v>
      </c>
      <c r="D1600" s="5">
        <v>58192803</v>
      </c>
      <c r="E1600" s="6">
        <v>45625</v>
      </c>
      <c r="F1600" s="5">
        <v>945697011</v>
      </c>
      <c r="G1600" s="6">
        <v>45781</v>
      </c>
      <c r="H1600" s="5">
        <v>2250005170</v>
      </c>
      <c r="I1600" s="5">
        <v>16</v>
      </c>
      <c r="J1600" s="5">
        <v>16</v>
      </c>
      <c r="K16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00" s="4">
        <f>COUNTIFS(Tabela1[Paciente],Tabela1[[#This Row],[Paciente]],Tabela1[Código_Terapia],Tabela1[[#This Row],[Código_Terapia]])</f>
        <v>1</v>
      </c>
      <c r="M1600" s="4">
        <f>Tabela1[[#This Row],[Sessões Autrizadas]]-Tabela1[[#This Row],[Solicitado]]</f>
        <v>0</v>
      </c>
    </row>
    <row r="1601" spans="1:13" hidden="1" x14ac:dyDescent="0.3">
      <c r="A1601" s="4">
        <f>INDEX(Tabela2[Id],MATCH(Tabela1[[#This Row],[Carteirinha]],Tabela2[Cart],0))</f>
        <v>3573</v>
      </c>
      <c r="B1601" s="5" t="s">
        <v>735</v>
      </c>
      <c r="C1601" s="5" t="s">
        <v>736</v>
      </c>
      <c r="D1601" s="5">
        <v>57922975</v>
      </c>
      <c r="E1601" s="6">
        <v>45615</v>
      </c>
      <c r="F1601" s="5">
        <v>945447687</v>
      </c>
      <c r="G1601" s="6">
        <v>45795</v>
      </c>
      <c r="H1601" s="5">
        <v>2250005103</v>
      </c>
      <c r="I1601" s="5">
        <v>32</v>
      </c>
      <c r="J1601" s="5">
        <v>30</v>
      </c>
      <c r="K16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01" s="4">
        <f>COUNTIFS(Tabela1[Paciente],Tabela1[[#This Row],[Paciente]],Tabela1[Código_Terapia],Tabela1[[#This Row],[Código_Terapia]])</f>
        <v>2</v>
      </c>
      <c r="M1601" s="4">
        <f>Tabela1[[#This Row],[Sessões Autrizadas]]-Tabela1[[#This Row],[Solicitado]]</f>
        <v>-2</v>
      </c>
    </row>
    <row r="1602" spans="1:13" hidden="1" x14ac:dyDescent="0.3">
      <c r="A1602" s="4">
        <f>INDEX(Tabela2[Id],MATCH(Tabela1[[#This Row],[Carteirinha]],Tabela2[Cart],0))</f>
        <v>3037</v>
      </c>
      <c r="B1602" s="5" t="s">
        <v>1119</v>
      </c>
      <c r="C1602" s="5" t="s">
        <v>1120</v>
      </c>
      <c r="D1602" s="5">
        <v>60135312</v>
      </c>
      <c r="E1602" s="6">
        <v>45705</v>
      </c>
      <c r="F1602" s="5">
        <v>947491049</v>
      </c>
      <c r="G1602" s="6">
        <v>45765</v>
      </c>
      <c r="H1602" s="5">
        <v>2250005189</v>
      </c>
      <c r="I1602" s="5">
        <v>80</v>
      </c>
      <c r="J1602" s="5">
        <v>80</v>
      </c>
      <c r="K16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02" s="4">
        <f>COUNTIFS(Tabela1[Paciente],Tabela1[[#This Row],[Paciente]],Tabela1[Código_Terapia],Tabela1[[#This Row],[Código_Terapia]])</f>
        <v>1</v>
      </c>
      <c r="M1602" s="4">
        <f>Tabela1[[#This Row],[Sessões Autrizadas]]-Tabela1[[#This Row],[Solicitado]]</f>
        <v>0</v>
      </c>
    </row>
    <row r="1603" spans="1:13" hidden="1" x14ac:dyDescent="0.3">
      <c r="A1603" s="4">
        <f>INDEX(Tabela2[Id],MATCH(Tabela1[[#This Row],[Carteirinha]],Tabela2[Cart],0))</f>
        <v>3037</v>
      </c>
      <c r="B1603" s="5" t="s">
        <v>1119</v>
      </c>
      <c r="C1603" s="5" t="s">
        <v>1120</v>
      </c>
      <c r="D1603" s="5">
        <v>60135311</v>
      </c>
      <c r="E1603" s="6">
        <v>45705</v>
      </c>
      <c r="F1603" s="5">
        <v>947491048</v>
      </c>
      <c r="G1603" s="6">
        <v>45945</v>
      </c>
      <c r="H1603" s="5">
        <v>2250005103</v>
      </c>
      <c r="I1603" s="5">
        <v>80</v>
      </c>
      <c r="J1603" s="5">
        <v>74</v>
      </c>
      <c r="K16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03" s="4">
        <f>COUNTIFS(Tabela1[Paciente],Tabela1[[#This Row],[Paciente]],Tabela1[Código_Terapia],Tabela1[[#This Row],[Código_Terapia]])</f>
        <v>2</v>
      </c>
      <c r="M1603" s="4">
        <f>Tabela1[[#This Row],[Sessões Autrizadas]]-Tabela1[[#This Row],[Solicitado]]</f>
        <v>-6</v>
      </c>
    </row>
    <row r="1604" spans="1:13" hidden="1" x14ac:dyDescent="0.3">
      <c r="A1604" s="4">
        <f>INDEX(Tabela2[Id],MATCH(Tabela1[[#This Row],[Carteirinha]],Tabela2[Cart],0))</f>
        <v>3037</v>
      </c>
      <c r="B1604" s="5" t="s">
        <v>1119</v>
      </c>
      <c r="C1604" s="5" t="s">
        <v>1120</v>
      </c>
      <c r="D1604" s="5">
        <v>60135310</v>
      </c>
      <c r="E1604" s="6">
        <v>45705</v>
      </c>
      <c r="F1604" s="5">
        <v>947491047</v>
      </c>
      <c r="G1604" s="6">
        <v>45765</v>
      </c>
      <c r="H1604" s="5">
        <v>2250005278</v>
      </c>
      <c r="I1604" s="5">
        <v>80</v>
      </c>
      <c r="J1604" s="5">
        <v>80</v>
      </c>
      <c r="K16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04" s="4">
        <f>COUNTIFS(Tabela1[Paciente],Tabela1[[#This Row],[Paciente]],Tabela1[Código_Terapia],Tabela1[[#This Row],[Código_Terapia]])</f>
        <v>2</v>
      </c>
      <c r="M1604" s="4">
        <f>Tabela1[[#This Row],[Sessões Autrizadas]]-Tabela1[[#This Row],[Solicitado]]</f>
        <v>0</v>
      </c>
    </row>
    <row r="1605" spans="1:13" hidden="1" x14ac:dyDescent="0.3">
      <c r="A1605" s="4">
        <f>INDEX(Tabela2[Id],MATCH(Tabela1[[#This Row],[Carteirinha]],Tabela2[Cart],0))</f>
        <v>3037</v>
      </c>
      <c r="B1605" s="5" t="s">
        <v>1119</v>
      </c>
      <c r="C1605" s="5" t="s">
        <v>1120</v>
      </c>
      <c r="D1605" s="5">
        <v>60135309</v>
      </c>
      <c r="E1605" s="6">
        <v>45705</v>
      </c>
      <c r="F1605" s="5">
        <v>947491046</v>
      </c>
      <c r="G1605" s="6">
        <v>45945</v>
      </c>
      <c r="H1605" s="5">
        <v>50001213</v>
      </c>
      <c r="I1605" s="5">
        <v>80</v>
      </c>
      <c r="J1605" s="5">
        <v>77</v>
      </c>
      <c r="K16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05" s="4">
        <f>COUNTIFS(Tabela1[Paciente],Tabela1[[#This Row],[Paciente]],Tabela1[Código_Terapia],Tabela1[[#This Row],[Código_Terapia]])</f>
        <v>2</v>
      </c>
      <c r="M1605" s="4">
        <f>Tabela1[[#This Row],[Sessões Autrizadas]]-Tabela1[[#This Row],[Solicitado]]</f>
        <v>-3</v>
      </c>
    </row>
    <row r="1606" spans="1:13" hidden="1" x14ac:dyDescent="0.3">
      <c r="A1606" s="4">
        <f>INDEX(Tabela2[Id],MATCH(Tabela1[[#This Row],[Carteirinha]],Tabela2[Cart],0))</f>
        <v>3037</v>
      </c>
      <c r="B1606" s="5" t="s">
        <v>1119</v>
      </c>
      <c r="C1606" s="5" t="s">
        <v>1120</v>
      </c>
      <c r="D1606" s="5">
        <v>60135306</v>
      </c>
      <c r="E1606" s="6">
        <v>45705</v>
      </c>
      <c r="F1606" s="5">
        <v>947491045</v>
      </c>
      <c r="G1606" s="6">
        <v>45765</v>
      </c>
      <c r="H1606" s="5">
        <v>2250005170</v>
      </c>
      <c r="I1606" s="5">
        <v>80</v>
      </c>
      <c r="J1606" s="5">
        <v>80</v>
      </c>
      <c r="K16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06" s="4">
        <f>COUNTIFS(Tabela1[Paciente],Tabela1[[#This Row],[Paciente]],Tabela1[Código_Terapia],Tabela1[[#This Row],[Código_Terapia]])</f>
        <v>1</v>
      </c>
      <c r="M1606" s="4">
        <f>Tabela1[[#This Row],[Sessões Autrizadas]]-Tabela1[[#This Row],[Solicitado]]</f>
        <v>0</v>
      </c>
    </row>
    <row r="1607" spans="1:13" hidden="1" x14ac:dyDescent="0.3">
      <c r="A1607" s="4">
        <f>INDEX(Tabela2[Id],MATCH(Tabela1[[#This Row],[Carteirinha]],Tabela2[Cart],0))</f>
        <v>3037</v>
      </c>
      <c r="B1607" s="5" t="s">
        <v>1119</v>
      </c>
      <c r="C1607" s="5" t="s">
        <v>1120</v>
      </c>
      <c r="D1607" s="5">
        <v>58327087</v>
      </c>
      <c r="E1607" s="6">
        <v>45642</v>
      </c>
      <c r="F1607" s="5">
        <v>945821483</v>
      </c>
      <c r="G1607" s="6">
        <v>45942</v>
      </c>
      <c r="H1607" s="5">
        <v>2250005103</v>
      </c>
      <c r="I1607" s="5">
        <v>80</v>
      </c>
      <c r="J1607" s="5">
        <v>24</v>
      </c>
      <c r="K16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07" s="4">
        <f>COUNTIFS(Tabela1[Paciente],Tabela1[[#This Row],[Paciente]],Tabela1[Código_Terapia],Tabela1[[#This Row],[Código_Terapia]])</f>
        <v>2</v>
      </c>
      <c r="M1607" s="4">
        <f>Tabela1[[#This Row],[Sessões Autrizadas]]-Tabela1[[#This Row],[Solicitado]]</f>
        <v>-56</v>
      </c>
    </row>
    <row r="1608" spans="1:13" hidden="1" x14ac:dyDescent="0.3">
      <c r="A1608" s="4">
        <f>INDEX(Tabela2[Id],MATCH(Tabela1[[#This Row],[Carteirinha]],Tabela2[Cart],0))</f>
        <v>3037</v>
      </c>
      <c r="B1608" s="5" t="s">
        <v>1119</v>
      </c>
      <c r="C1608" s="5" t="s">
        <v>1120</v>
      </c>
      <c r="D1608" s="5">
        <v>58327086</v>
      </c>
      <c r="E1608" s="6">
        <v>45642</v>
      </c>
      <c r="F1608" s="5">
        <v>945821482</v>
      </c>
      <c r="G1608" s="6">
        <v>46062</v>
      </c>
      <c r="H1608" s="5">
        <v>2250005278</v>
      </c>
      <c r="I1608" s="5">
        <v>80</v>
      </c>
      <c r="J1608" s="5">
        <v>11</v>
      </c>
      <c r="K16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08" s="4">
        <f>COUNTIFS(Tabela1[Paciente],Tabela1[[#This Row],[Paciente]],Tabela1[Código_Terapia],Tabela1[[#This Row],[Código_Terapia]])</f>
        <v>2</v>
      </c>
      <c r="M1608" s="4">
        <f>Tabela1[[#This Row],[Sessões Autrizadas]]-Tabela1[[#This Row],[Solicitado]]</f>
        <v>-69</v>
      </c>
    </row>
    <row r="1609" spans="1:13" hidden="1" x14ac:dyDescent="0.3">
      <c r="A1609" s="4">
        <f>INDEX(Tabela2[Id],MATCH(Tabela1[[#This Row],[Carteirinha]],Tabela2[Cart],0))</f>
        <v>3037</v>
      </c>
      <c r="B1609" s="5" t="s">
        <v>1119</v>
      </c>
      <c r="C1609" s="5" t="s">
        <v>1120</v>
      </c>
      <c r="D1609" s="5">
        <v>58327085</v>
      </c>
      <c r="E1609" s="6">
        <v>45642</v>
      </c>
      <c r="F1609" s="5">
        <v>945821480</v>
      </c>
      <c r="G1609" s="6">
        <v>45822</v>
      </c>
      <c r="H1609" s="5">
        <v>50001213</v>
      </c>
      <c r="I1609" s="5">
        <v>80</v>
      </c>
      <c r="J1609" s="5">
        <v>6</v>
      </c>
      <c r="K16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09" s="4">
        <f>COUNTIFS(Tabela1[Paciente],Tabela1[[#This Row],[Paciente]],Tabela1[Código_Terapia],Tabela1[[#This Row],[Código_Terapia]])</f>
        <v>2</v>
      </c>
      <c r="M1609" s="4">
        <f>Tabela1[[#This Row],[Sessões Autrizadas]]-Tabela1[[#This Row],[Solicitado]]</f>
        <v>-74</v>
      </c>
    </row>
    <row r="1610" spans="1:13" hidden="1" x14ac:dyDescent="0.3">
      <c r="A1610" s="4">
        <f>INDEX(Tabela2[Id],MATCH(Tabela1[[#This Row],[Carteirinha]],Tabela2[Cart],0))</f>
        <v>3037</v>
      </c>
      <c r="B1610" s="5" t="s">
        <v>1119</v>
      </c>
      <c r="C1610" s="5" t="s">
        <v>1120</v>
      </c>
      <c r="D1610" s="5">
        <v>56103078</v>
      </c>
      <c r="E1610" s="6">
        <v>45552</v>
      </c>
      <c r="F1610" s="5">
        <v>943768646</v>
      </c>
      <c r="G1610" s="6">
        <v>47052</v>
      </c>
      <c r="H1610" s="5">
        <v>50000012</v>
      </c>
      <c r="I1610" s="5">
        <v>75</v>
      </c>
      <c r="J1610" s="5">
        <v>47</v>
      </c>
      <c r="K16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610" s="4">
        <f>COUNTIFS(Tabela1[Paciente],Tabela1[[#This Row],[Paciente]],Tabela1[Código_Terapia],Tabela1[[#This Row],[Código_Terapia]])</f>
        <v>1</v>
      </c>
      <c r="M1610" s="4">
        <f>Tabela1[[#This Row],[Sessões Autrizadas]]-Tabela1[[#This Row],[Solicitado]]</f>
        <v>-28</v>
      </c>
    </row>
    <row r="1611" spans="1:13" hidden="1" x14ac:dyDescent="0.3">
      <c r="A1611" s="4">
        <f>INDEX(Tabela2[Id],MATCH(Tabela1[[#This Row],[Carteirinha]],Tabela2[Cart],0))</f>
        <v>2757</v>
      </c>
      <c r="B1611" s="5" t="s">
        <v>1085</v>
      </c>
      <c r="C1611" s="5" t="s">
        <v>1086</v>
      </c>
      <c r="D1611" s="5">
        <v>60140550</v>
      </c>
      <c r="E1611" s="6">
        <v>45705</v>
      </c>
      <c r="F1611" s="5">
        <v>947495927</v>
      </c>
      <c r="G1611" s="6">
        <v>45765</v>
      </c>
      <c r="H1611" s="5">
        <v>2250005189</v>
      </c>
      <c r="I1611" s="5">
        <v>80</v>
      </c>
      <c r="J1611" s="5">
        <v>80</v>
      </c>
      <c r="K16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11" s="4">
        <f>COUNTIFS(Tabela1[Paciente],Tabela1[[#This Row],[Paciente]],Tabela1[Código_Terapia],Tabela1[[#This Row],[Código_Terapia]])</f>
        <v>2</v>
      </c>
      <c r="M1611" s="4">
        <f>Tabela1[[#This Row],[Sessões Autrizadas]]-Tabela1[[#This Row],[Solicitado]]</f>
        <v>0</v>
      </c>
    </row>
    <row r="1612" spans="1:13" hidden="1" x14ac:dyDescent="0.3">
      <c r="A1612" s="4">
        <f>INDEX(Tabela2[Id],MATCH(Tabela1[[#This Row],[Carteirinha]],Tabela2[Cart],0))</f>
        <v>2757</v>
      </c>
      <c r="B1612" s="5" t="s">
        <v>1085</v>
      </c>
      <c r="C1612" s="5" t="s">
        <v>1086</v>
      </c>
      <c r="D1612" s="5">
        <v>60140549</v>
      </c>
      <c r="E1612" s="6">
        <v>45705</v>
      </c>
      <c r="F1612" s="5">
        <v>947495926</v>
      </c>
      <c r="G1612" s="6">
        <v>46065</v>
      </c>
      <c r="H1612" s="5">
        <v>2250005103</v>
      </c>
      <c r="I1612" s="5">
        <v>80</v>
      </c>
      <c r="J1612" s="5">
        <v>67</v>
      </c>
      <c r="K16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12" s="4">
        <f>COUNTIFS(Tabela1[Paciente],Tabela1[[#This Row],[Paciente]],Tabela1[Código_Terapia],Tabela1[[#This Row],[Código_Terapia]])</f>
        <v>2</v>
      </c>
      <c r="M1612" s="4">
        <f>Tabela1[[#This Row],[Sessões Autrizadas]]-Tabela1[[#This Row],[Solicitado]]</f>
        <v>-13</v>
      </c>
    </row>
    <row r="1613" spans="1:13" hidden="1" x14ac:dyDescent="0.3">
      <c r="A1613" s="4">
        <f>INDEX(Tabela2[Id],MATCH(Tabela1[[#This Row],[Carteirinha]],Tabela2[Cart],0))</f>
        <v>2757</v>
      </c>
      <c r="B1613" s="5" t="s">
        <v>1085</v>
      </c>
      <c r="C1613" s="5" t="s">
        <v>1086</v>
      </c>
      <c r="D1613" s="5">
        <v>60140548</v>
      </c>
      <c r="E1613" s="6">
        <v>45705</v>
      </c>
      <c r="F1613" s="5">
        <v>947495925</v>
      </c>
      <c r="G1613" s="6">
        <v>46005</v>
      </c>
      <c r="H1613" s="5">
        <v>2250005278</v>
      </c>
      <c r="I1613" s="5">
        <v>80</v>
      </c>
      <c r="J1613" s="5">
        <v>72</v>
      </c>
      <c r="K16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13" s="4">
        <f>COUNTIFS(Tabela1[Paciente],Tabela1[[#This Row],[Paciente]],Tabela1[Código_Terapia],Tabela1[[#This Row],[Código_Terapia]])</f>
        <v>2</v>
      </c>
      <c r="M1613" s="4">
        <f>Tabela1[[#This Row],[Sessões Autrizadas]]-Tabela1[[#This Row],[Solicitado]]</f>
        <v>-8</v>
      </c>
    </row>
    <row r="1614" spans="1:13" hidden="1" x14ac:dyDescent="0.3">
      <c r="A1614" s="4">
        <f>INDEX(Tabela2[Id],MATCH(Tabela1[[#This Row],[Carteirinha]],Tabela2[Cart],0))</f>
        <v>2757</v>
      </c>
      <c r="B1614" s="5" t="s">
        <v>1085</v>
      </c>
      <c r="C1614" s="5" t="s">
        <v>1086</v>
      </c>
      <c r="D1614" s="5">
        <v>60140547</v>
      </c>
      <c r="E1614" s="6">
        <v>45705</v>
      </c>
      <c r="F1614" s="5">
        <v>947495924</v>
      </c>
      <c r="G1614" s="6">
        <v>45765</v>
      </c>
      <c r="H1614" s="5">
        <v>50001213</v>
      </c>
      <c r="I1614" s="5">
        <v>80</v>
      </c>
      <c r="J1614" s="5">
        <v>80</v>
      </c>
      <c r="K16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14" s="4">
        <f>COUNTIFS(Tabela1[Paciente],Tabela1[[#This Row],[Paciente]],Tabela1[Código_Terapia],Tabela1[[#This Row],[Código_Terapia]])</f>
        <v>2</v>
      </c>
      <c r="M1614" s="4">
        <f>Tabela1[[#This Row],[Sessões Autrizadas]]-Tabela1[[#This Row],[Solicitado]]</f>
        <v>0</v>
      </c>
    </row>
    <row r="1615" spans="1:13" hidden="1" x14ac:dyDescent="0.3">
      <c r="A1615" s="4">
        <f>INDEX(Tabela2[Id],MATCH(Tabela1[[#This Row],[Carteirinha]],Tabela2[Cart],0))</f>
        <v>2757</v>
      </c>
      <c r="B1615" s="5" t="s">
        <v>1085</v>
      </c>
      <c r="C1615" s="5" t="s">
        <v>1086</v>
      </c>
      <c r="D1615" s="5">
        <v>60140546</v>
      </c>
      <c r="E1615" s="6">
        <v>45705</v>
      </c>
      <c r="F1615" s="5">
        <v>947495923</v>
      </c>
      <c r="G1615" s="6">
        <v>45765</v>
      </c>
      <c r="H1615" s="5">
        <v>2250005170</v>
      </c>
      <c r="I1615" s="5">
        <v>80</v>
      </c>
      <c r="J1615" s="5">
        <v>80</v>
      </c>
      <c r="K16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15" s="4">
        <f>COUNTIFS(Tabela1[Paciente],Tabela1[[#This Row],[Paciente]],Tabela1[Código_Terapia],Tabela1[[#This Row],[Código_Terapia]])</f>
        <v>1</v>
      </c>
      <c r="M1615" s="4">
        <f>Tabela1[[#This Row],[Sessões Autrizadas]]-Tabela1[[#This Row],[Solicitado]]</f>
        <v>0</v>
      </c>
    </row>
    <row r="1616" spans="1:13" hidden="1" x14ac:dyDescent="0.3">
      <c r="A1616" s="4">
        <f>INDEX(Tabela2[Id],MATCH(Tabela1[[#This Row],[Carteirinha]],Tabela2[Cart],0))</f>
        <v>2757</v>
      </c>
      <c r="B1616" s="5" t="s">
        <v>1085</v>
      </c>
      <c r="C1616" s="5" t="s">
        <v>1086</v>
      </c>
      <c r="D1616" s="5">
        <v>58326222</v>
      </c>
      <c r="E1616" s="6">
        <v>45639</v>
      </c>
      <c r="F1616" s="5">
        <v>945820692</v>
      </c>
      <c r="G1616" s="6">
        <v>45759</v>
      </c>
      <c r="H1616" s="5">
        <v>2250005189</v>
      </c>
      <c r="I1616" s="5">
        <v>80</v>
      </c>
      <c r="J1616" s="5">
        <v>47</v>
      </c>
      <c r="K16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16" s="4">
        <f>COUNTIFS(Tabela1[Paciente],Tabela1[[#This Row],[Paciente]],Tabela1[Código_Terapia],Tabela1[[#This Row],[Código_Terapia]])</f>
        <v>2</v>
      </c>
      <c r="M1616" s="4">
        <f>Tabela1[[#This Row],[Sessões Autrizadas]]-Tabela1[[#This Row],[Solicitado]]</f>
        <v>-33</v>
      </c>
    </row>
    <row r="1617" spans="1:13" hidden="1" x14ac:dyDescent="0.3">
      <c r="A1617" s="4">
        <f>INDEX(Tabela2[Id],MATCH(Tabela1[[#This Row],[Carteirinha]],Tabela2[Cart],0))</f>
        <v>2757</v>
      </c>
      <c r="B1617" s="5" t="s">
        <v>1085</v>
      </c>
      <c r="C1617" s="5" t="s">
        <v>1086</v>
      </c>
      <c r="D1617" s="5">
        <v>58326221</v>
      </c>
      <c r="E1617" s="6">
        <v>45639</v>
      </c>
      <c r="F1617" s="5">
        <v>945820691</v>
      </c>
      <c r="G1617" s="6">
        <v>46239</v>
      </c>
      <c r="H1617" s="5">
        <v>2250005103</v>
      </c>
      <c r="I1617" s="5">
        <v>80</v>
      </c>
      <c r="J1617" s="5">
        <v>28</v>
      </c>
      <c r="K16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17" s="4">
        <f>COUNTIFS(Tabela1[Paciente],Tabela1[[#This Row],[Paciente]],Tabela1[Código_Terapia],Tabela1[[#This Row],[Código_Terapia]])</f>
        <v>2</v>
      </c>
      <c r="M1617" s="4">
        <f>Tabela1[[#This Row],[Sessões Autrizadas]]-Tabela1[[#This Row],[Solicitado]]</f>
        <v>-52</v>
      </c>
    </row>
    <row r="1618" spans="1:13" hidden="1" x14ac:dyDescent="0.3">
      <c r="A1618" s="4">
        <f>INDEX(Tabela2[Id],MATCH(Tabela1[[#This Row],[Carteirinha]],Tabela2[Cart],0))</f>
        <v>2757</v>
      </c>
      <c r="B1618" s="5" t="s">
        <v>1085</v>
      </c>
      <c r="C1618" s="5" t="s">
        <v>1086</v>
      </c>
      <c r="D1618" s="5">
        <v>58326220</v>
      </c>
      <c r="E1618" s="6">
        <v>45639</v>
      </c>
      <c r="F1618" s="5">
        <v>945820690</v>
      </c>
      <c r="G1618" s="6">
        <v>45999</v>
      </c>
      <c r="H1618" s="5">
        <v>2250005278</v>
      </c>
      <c r="I1618" s="5">
        <v>80</v>
      </c>
      <c r="J1618" s="5">
        <v>11</v>
      </c>
      <c r="K16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18" s="4">
        <f>COUNTIFS(Tabela1[Paciente],Tabela1[[#This Row],[Paciente]],Tabela1[Código_Terapia],Tabela1[[#This Row],[Código_Terapia]])</f>
        <v>2</v>
      </c>
      <c r="M1618" s="4">
        <f>Tabela1[[#This Row],[Sessões Autrizadas]]-Tabela1[[#This Row],[Solicitado]]</f>
        <v>-69</v>
      </c>
    </row>
    <row r="1619" spans="1:13" hidden="1" x14ac:dyDescent="0.3">
      <c r="A1619" s="4">
        <f>INDEX(Tabela2[Id],MATCH(Tabela1[[#This Row],[Carteirinha]],Tabela2[Cart],0))</f>
        <v>2757</v>
      </c>
      <c r="B1619" s="5" t="s">
        <v>1085</v>
      </c>
      <c r="C1619" s="5" t="s">
        <v>1086</v>
      </c>
      <c r="D1619" s="5">
        <v>58326219</v>
      </c>
      <c r="E1619" s="6">
        <v>45639</v>
      </c>
      <c r="F1619" s="5">
        <v>945820688</v>
      </c>
      <c r="G1619" s="6">
        <v>45819</v>
      </c>
      <c r="H1619" s="5">
        <v>50001213</v>
      </c>
      <c r="I1619" s="5">
        <v>80</v>
      </c>
      <c r="J1619" s="5">
        <v>14</v>
      </c>
      <c r="K16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19" s="4">
        <f>COUNTIFS(Tabela1[Paciente],Tabela1[[#This Row],[Paciente]],Tabela1[Código_Terapia],Tabela1[[#This Row],[Código_Terapia]])</f>
        <v>2</v>
      </c>
      <c r="M1619" s="4">
        <f>Tabela1[[#This Row],[Sessões Autrizadas]]-Tabela1[[#This Row],[Solicitado]]</f>
        <v>-66</v>
      </c>
    </row>
    <row r="1620" spans="1:13" hidden="1" x14ac:dyDescent="0.3">
      <c r="A1620" s="4">
        <f>INDEX(Tabela2[Id],MATCH(Tabela1[[#This Row],[Carteirinha]],Tabela2[Cart],0))</f>
        <v>2263</v>
      </c>
      <c r="B1620" s="5" t="s">
        <v>586</v>
      </c>
      <c r="C1620" s="5" t="s">
        <v>587</v>
      </c>
      <c r="D1620" s="5">
        <v>59041598</v>
      </c>
      <c r="E1620" s="6">
        <v>45666</v>
      </c>
      <c r="F1620" s="5">
        <v>946477567</v>
      </c>
      <c r="G1620" s="6">
        <v>46566</v>
      </c>
      <c r="H1620" s="5">
        <v>2250005103</v>
      </c>
      <c r="I1620" s="5">
        <v>48</v>
      </c>
      <c r="J1620" s="5">
        <v>27</v>
      </c>
      <c r="K16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20" s="4">
        <f>COUNTIFS(Tabela1[Paciente],Tabela1[[#This Row],[Paciente]],Tabela1[Código_Terapia],Tabela1[[#This Row],[Código_Terapia]])</f>
        <v>1</v>
      </c>
      <c r="M1620" s="4">
        <f>Tabela1[[#This Row],[Sessões Autrizadas]]-Tabela1[[#This Row],[Solicitado]]</f>
        <v>-21</v>
      </c>
    </row>
    <row r="1621" spans="1:13" hidden="1" x14ac:dyDescent="0.3">
      <c r="A1621" s="4">
        <f>INDEX(Tabela2[Id],MATCH(Tabela1[[#This Row],[Carteirinha]],Tabela2[Cart],0))</f>
        <v>2263</v>
      </c>
      <c r="B1621" s="5" t="s">
        <v>586</v>
      </c>
      <c r="C1621" s="5" t="s">
        <v>587</v>
      </c>
      <c r="D1621" s="5">
        <v>59041597</v>
      </c>
      <c r="E1621" s="6">
        <v>45666</v>
      </c>
      <c r="F1621" s="5">
        <v>946477566</v>
      </c>
      <c r="G1621" s="6">
        <v>46806</v>
      </c>
      <c r="H1621" s="5">
        <v>2250005278</v>
      </c>
      <c r="I1621" s="5">
        <v>48</v>
      </c>
      <c r="J1621" s="5">
        <v>24</v>
      </c>
      <c r="K16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21" s="4">
        <f>COUNTIFS(Tabela1[Paciente],Tabela1[[#This Row],[Paciente]],Tabela1[Código_Terapia],Tabela1[[#This Row],[Código_Terapia]])</f>
        <v>1</v>
      </c>
      <c r="M1621" s="4">
        <f>Tabela1[[#This Row],[Sessões Autrizadas]]-Tabela1[[#This Row],[Solicitado]]</f>
        <v>-24</v>
      </c>
    </row>
    <row r="1622" spans="1:13" hidden="1" x14ac:dyDescent="0.3">
      <c r="A1622" s="4">
        <f>INDEX(Tabela2[Id],MATCH(Tabela1[[#This Row],[Carteirinha]],Tabela2[Cart],0))</f>
        <v>2263</v>
      </c>
      <c r="B1622" s="5" t="s">
        <v>586</v>
      </c>
      <c r="C1622" s="5" t="s">
        <v>587</v>
      </c>
      <c r="D1622" s="5">
        <v>59041595</v>
      </c>
      <c r="E1622" s="6">
        <v>45666</v>
      </c>
      <c r="F1622" s="5">
        <v>946477564</v>
      </c>
      <c r="G1622" s="6">
        <v>46806</v>
      </c>
      <c r="H1622" s="5">
        <v>2250005170</v>
      </c>
      <c r="I1622" s="5">
        <v>48</v>
      </c>
      <c r="J1622" s="5">
        <v>30</v>
      </c>
      <c r="K16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22" s="4">
        <f>COUNTIFS(Tabela1[Paciente],Tabela1[[#This Row],[Paciente]],Tabela1[Código_Terapia],Tabela1[[#This Row],[Código_Terapia]])</f>
        <v>1</v>
      </c>
      <c r="M1622" s="4">
        <f>Tabela1[[#This Row],[Sessões Autrizadas]]-Tabela1[[#This Row],[Solicitado]]</f>
        <v>-18</v>
      </c>
    </row>
    <row r="1623" spans="1:13" hidden="1" x14ac:dyDescent="0.3">
      <c r="A1623" s="4">
        <f>INDEX(Tabela2[Id],MATCH(Tabela1[[#This Row],[Carteirinha]],Tabela2[Cart],0))</f>
        <v>3810</v>
      </c>
      <c r="B1623" s="5" t="s">
        <v>1074</v>
      </c>
      <c r="C1623" s="5" t="s">
        <v>1075</v>
      </c>
      <c r="D1623" s="5">
        <v>57464958</v>
      </c>
      <c r="E1623" s="6">
        <v>45601</v>
      </c>
      <c r="F1623" s="5">
        <v>945028662</v>
      </c>
      <c r="G1623" s="6">
        <v>46621</v>
      </c>
      <c r="H1623" s="5">
        <v>2250005103</v>
      </c>
      <c r="I1623" s="5">
        <v>32</v>
      </c>
      <c r="J1623" s="5">
        <v>3</v>
      </c>
      <c r="K16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23" s="4">
        <f>COUNTIFS(Tabela1[Paciente],Tabela1[[#This Row],[Paciente]],Tabela1[Código_Terapia],Tabela1[[#This Row],[Código_Terapia]])</f>
        <v>1</v>
      </c>
      <c r="M1623" s="4">
        <f>Tabela1[[#This Row],[Sessões Autrizadas]]-Tabela1[[#This Row],[Solicitado]]</f>
        <v>-29</v>
      </c>
    </row>
    <row r="1624" spans="1:13" hidden="1" x14ac:dyDescent="0.3">
      <c r="A1624" s="4">
        <f>INDEX(Tabela2[Id],MATCH(Tabela1[[#This Row],[Carteirinha]],Tabela2[Cart],0))</f>
        <v>3810</v>
      </c>
      <c r="B1624" s="5" t="s">
        <v>1074</v>
      </c>
      <c r="C1624" s="5" t="s">
        <v>1075</v>
      </c>
      <c r="D1624" s="5">
        <v>57464957</v>
      </c>
      <c r="E1624" s="6">
        <v>45601</v>
      </c>
      <c r="F1624" s="5">
        <v>945028661</v>
      </c>
      <c r="G1624" s="6">
        <v>46561</v>
      </c>
      <c r="H1624" s="5">
        <v>2250005170</v>
      </c>
      <c r="I1624" s="5">
        <v>16</v>
      </c>
      <c r="J1624" s="5">
        <v>1</v>
      </c>
      <c r="K16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24" s="4">
        <f>COUNTIFS(Tabela1[Paciente],Tabela1[[#This Row],[Paciente]],Tabela1[Código_Terapia],Tabela1[[#This Row],[Código_Terapia]])</f>
        <v>1</v>
      </c>
      <c r="M1624" s="4">
        <f>Tabela1[[#This Row],[Sessões Autrizadas]]-Tabela1[[#This Row],[Solicitado]]</f>
        <v>-15</v>
      </c>
    </row>
    <row r="1625" spans="1:13" hidden="1" x14ac:dyDescent="0.3">
      <c r="A1625" s="4">
        <f>INDEX(Tabela2[Id],MATCH(Tabela1[[#This Row],[Carteirinha]],Tabela2[Cart],0))</f>
        <v>3983</v>
      </c>
      <c r="B1625" s="5" t="s">
        <v>1117</v>
      </c>
      <c r="C1625" s="5" t="s">
        <v>1118</v>
      </c>
      <c r="D1625" s="5">
        <v>57648932</v>
      </c>
      <c r="E1625" s="6">
        <v>45625</v>
      </c>
      <c r="F1625" s="5">
        <v>945195366</v>
      </c>
      <c r="G1625" s="6">
        <v>46465</v>
      </c>
      <c r="H1625" s="5">
        <v>2250005103</v>
      </c>
      <c r="I1625" s="5">
        <v>160</v>
      </c>
      <c r="J1625" s="5">
        <v>144</v>
      </c>
      <c r="K16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625" s="4">
        <f>COUNTIFS(Tabela1[Paciente],Tabela1[[#This Row],[Paciente]],Tabela1[Código_Terapia],Tabela1[[#This Row],[Código_Terapia]])</f>
        <v>1</v>
      </c>
      <c r="M1625" s="4">
        <f>Tabela1[[#This Row],[Sessões Autrizadas]]-Tabela1[[#This Row],[Solicitado]]</f>
        <v>-16</v>
      </c>
    </row>
    <row r="1626" spans="1:13" hidden="1" x14ac:dyDescent="0.3">
      <c r="A1626" s="4">
        <f>INDEX(Tabela2[Id],MATCH(Tabela1[[#This Row],[Carteirinha]],Tabela2[Cart],0))</f>
        <v>3983</v>
      </c>
      <c r="B1626" s="5" t="s">
        <v>1117</v>
      </c>
      <c r="C1626" s="5" t="s">
        <v>1118</v>
      </c>
      <c r="D1626" s="5">
        <v>57648931</v>
      </c>
      <c r="E1626" s="6">
        <v>45625</v>
      </c>
      <c r="F1626" s="5">
        <v>945195365</v>
      </c>
      <c r="G1626" s="6">
        <v>46345</v>
      </c>
      <c r="H1626" s="5">
        <v>2250005278</v>
      </c>
      <c r="I1626" s="5">
        <v>32</v>
      </c>
      <c r="J1626" s="5">
        <v>21</v>
      </c>
      <c r="K16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26" s="4">
        <f>COUNTIFS(Tabela1[Paciente],Tabela1[[#This Row],[Paciente]],Tabela1[Código_Terapia],Tabela1[[#This Row],[Código_Terapia]])</f>
        <v>1</v>
      </c>
      <c r="M1626" s="4">
        <f>Tabela1[[#This Row],[Sessões Autrizadas]]-Tabela1[[#This Row],[Solicitado]]</f>
        <v>-11</v>
      </c>
    </row>
    <row r="1627" spans="1:13" hidden="1" x14ac:dyDescent="0.3">
      <c r="A1627" s="4">
        <f>INDEX(Tabela2[Id],MATCH(Tabela1[[#This Row],[Carteirinha]],Tabela2[Cart],0))</f>
        <v>4191</v>
      </c>
      <c r="B1627" s="5" t="s">
        <v>947</v>
      </c>
      <c r="C1627" s="5" t="s">
        <v>948</v>
      </c>
      <c r="D1627" s="5">
        <v>59356229</v>
      </c>
      <c r="E1627" s="6">
        <v>45678</v>
      </c>
      <c r="F1627" s="5">
        <v>946769334</v>
      </c>
      <c r="G1627" s="6">
        <v>46278</v>
      </c>
      <c r="H1627" s="5">
        <v>2250005278</v>
      </c>
      <c r="I1627" s="5">
        <v>16</v>
      </c>
      <c r="J1627" s="5">
        <v>7</v>
      </c>
      <c r="K16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27" s="4">
        <f>COUNTIFS(Tabela1[Paciente],Tabela1[[#This Row],[Paciente]],Tabela1[Código_Terapia],Tabela1[[#This Row],[Código_Terapia]])</f>
        <v>2</v>
      </c>
      <c r="M1627" s="4">
        <f>Tabela1[[#This Row],[Sessões Autrizadas]]-Tabela1[[#This Row],[Solicitado]]</f>
        <v>-9</v>
      </c>
    </row>
    <row r="1628" spans="1:13" hidden="1" x14ac:dyDescent="0.3">
      <c r="A1628" s="4">
        <f>INDEX(Tabela2[Id],MATCH(Tabela1[[#This Row],[Carteirinha]],Tabela2[Cart],0))</f>
        <v>4191</v>
      </c>
      <c r="B1628" s="5" t="s">
        <v>947</v>
      </c>
      <c r="C1628" s="5" t="s">
        <v>948</v>
      </c>
      <c r="D1628" s="5">
        <v>56120683</v>
      </c>
      <c r="E1628" s="6">
        <v>45546</v>
      </c>
      <c r="F1628" s="5">
        <v>943784822</v>
      </c>
      <c r="G1628" s="6">
        <v>46266</v>
      </c>
      <c r="H1628" s="5">
        <v>2250005278</v>
      </c>
      <c r="I1628" s="5">
        <v>15</v>
      </c>
      <c r="J1628" s="5">
        <v>4</v>
      </c>
      <c r="K16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628" s="4">
        <f>COUNTIFS(Tabela1[Paciente],Tabela1[[#This Row],[Paciente]],Tabela1[Código_Terapia],Tabela1[[#This Row],[Código_Terapia]])</f>
        <v>2</v>
      </c>
      <c r="M1628" s="4">
        <f>Tabela1[[#This Row],[Sessões Autrizadas]]-Tabela1[[#This Row],[Solicitado]]</f>
        <v>-11</v>
      </c>
    </row>
    <row r="1629" spans="1:13" hidden="1" x14ac:dyDescent="0.3">
      <c r="A1629" s="4">
        <f>INDEX(Tabela2[Id],MATCH(Tabela1[[#This Row],[Carteirinha]],Tabela2[Cart],0))</f>
        <v>3098</v>
      </c>
      <c r="B1629" s="5" t="s">
        <v>828</v>
      </c>
      <c r="C1629" s="5" t="s">
        <v>829</v>
      </c>
      <c r="D1629" s="5">
        <v>60546192</v>
      </c>
      <c r="E1629" s="6">
        <v>45727</v>
      </c>
      <c r="F1629" s="5">
        <v>947870654</v>
      </c>
      <c r="G1629" s="6">
        <v>45907</v>
      </c>
      <c r="H1629" s="5">
        <v>2250005170</v>
      </c>
      <c r="I1629" s="5">
        <v>16</v>
      </c>
      <c r="J1629" s="5">
        <v>14</v>
      </c>
      <c r="K16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29" s="4">
        <f>COUNTIFS(Tabela1[Paciente],Tabela1[[#This Row],[Paciente]],Tabela1[Código_Terapia],Tabela1[[#This Row],[Código_Terapia]])</f>
        <v>1</v>
      </c>
      <c r="M1629" s="4">
        <f>Tabela1[[#This Row],[Sessões Autrizadas]]-Tabela1[[#This Row],[Solicitado]]</f>
        <v>-2</v>
      </c>
    </row>
    <row r="1630" spans="1:13" hidden="1" x14ac:dyDescent="0.3">
      <c r="A1630" s="4">
        <f>INDEX(Tabela2[Id],MATCH(Tabela1[[#This Row],[Carteirinha]],Tabela2[Cart],0))</f>
        <v>3098</v>
      </c>
      <c r="B1630" s="5" t="s">
        <v>828</v>
      </c>
      <c r="C1630" s="5" t="s">
        <v>829</v>
      </c>
      <c r="D1630" s="5">
        <v>57652332</v>
      </c>
      <c r="E1630" s="6">
        <v>45603</v>
      </c>
      <c r="F1630" s="5">
        <v>945198507</v>
      </c>
      <c r="G1630" s="6">
        <v>46143</v>
      </c>
      <c r="H1630" s="5">
        <v>2250005189</v>
      </c>
      <c r="I1630" s="5">
        <v>32</v>
      </c>
      <c r="J1630" s="5">
        <v>24</v>
      </c>
      <c r="K16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30" s="4">
        <f>COUNTIFS(Tabela1[Paciente],Tabela1[[#This Row],[Paciente]],Tabela1[Código_Terapia],Tabela1[[#This Row],[Código_Terapia]])</f>
        <v>1</v>
      </c>
      <c r="M1630" s="4">
        <f>Tabela1[[#This Row],[Sessões Autrizadas]]-Tabela1[[#This Row],[Solicitado]]</f>
        <v>-8</v>
      </c>
    </row>
    <row r="1631" spans="1:13" hidden="1" x14ac:dyDescent="0.3">
      <c r="A1631" s="4">
        <f>INDEX(Tabela2[Id],MATCH(Tabela1[[#This Row],[Carteirinha]],Tabela2[Cart],0))</f>
        <v>3098</v>
      </c>
      <c r="B1631" s="5" t="s">
        <v>828</v>
      </c>
      <c r="C1631" s="5" t="s">
        <v>829</v>
      </c>
      <c r="D1631" s="5">
        <v>57652330</v>
      </c>
      <c r="E1631" s="6">
        <v>45603</v>
      </c>
      <c r="F1631" s="5">
        <v>945198506</v>
      </c>
      <c r="G1631" s="6">
        <v>46323</v>
      </c>
      <c r="H1631" s="5">
        <v>2250005103</v>
      </c>
      <c r="I1631" s="5">
        <v>32</v>
      </c>
      <c r="J1631" s="5">
        <v>21</v>
      </c>
      <c r="K16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31" s="4">
        <f>COUNTIFS(Tabela1[Paciente],Tabela1[[#This Row],[Paciente]],Tabela1[Código_Terapia],Tabela1[[#This Row],[Código_Terapia]])</f>
        <v>1</v>
      </c>
      <c r="M1631" s="4">
        <f>Tabela1[[#This Row],[Sessões Autrizadas]]-Tabela1[[#This Row],[Solicitado]]</f>
        <v>-11</v>
      </c>
    </row>
    <row r="1632" spans="1:13" hidden="1" x14ac:dyDescent="0.3">
      <c r="A1632" s="4">
        <f>INDEX(Tabela2[Id],MATCH(Tabela1[[#This Row],[Carteirinha]],Tabela2[Cart],0))</f>
        <v>4250</v>
      </c>
      <c r="B1632" s="5" t="s">
        <v>941</v>
      </c>
      <c r="C1632" s="5" t="s">
        <v>942</v>
      </c>
      <c r="D1632" s="5">
        <v>58894128</v>
      </c>
      <c r="E1632" s="6">
        <v>45660</v>
      </c>
      <c r="F1632" s="5">
        <v>946340935</v>
      </c>
      <c r="G1632" s="6">
        <v>46260</v>
      </c>
      <c r="H1632" s="5">
        <v>2250005103</v>
      </c>
      <c r="I1632" s="5">
        <v>32</v>
      </c>
      <c r="J1632" s="5">
        <v>15</v>
      </c>
      <c r="K16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32" s="4">
        <f>COUNTIFS(Tabela1[Paciente],Tabela1[[#This Row],[Paciente]],Tabela1[Código_Terapia],Tabela1[[#This Row],[Código_Terapia]])</f>
        <v>2</v>
      </c>
      <c r="M1632" s="4">
        <f>Tabela1[[#This Row],[Sessões Autrizadas]]-Tabela1[[#This Row],[Solicitado]]</f>
        <v>-17</v>
      </c>
    </row>
    <row r="1633" spans="1:13" hidden="1" x14ac:dyDescent="0.3">
      <c r="A1633" s="4">
        <f>INDEX(Tabela2[Id],MATCH(Tabela1[[#This Row],[Carteirinha]],Tabela2[Cart],0))</f>
        <v>4250</v>
      </c>
      <c r="B1633" s="5" t="s">
        <v>941</v>
      </c>
      <c r="C1633" s="5" t="s">
        <v>942</v>
      </c>
      <c r="D1633" s="5">
        <v>56012134</v>
      </c>
      <c r="E1633" s="6">
        <v>45545</v>
      </c>
      <c r="F1633" s="5">
        <v>943684789</v>
      </c>
      <c r="G1633" s="6">
        <v>46685</v>
      </c>
      <c r="H1633" s="5">
        <v>2250005189</v>
      </c>
      <c r="I1633" s="5">
        <v>75</v>
      </c>
      <c r="J1633" s="5">
        <v>42</v>
      </c>
      <c r="K16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633" s="4">
        <f>COUNTIFS(Tabela1[Paciente],Tabela1[[#This Row],[Paciente]],Tabela1[Código_Terapia],Tabela1[[#This Row],[Código_Terapia]])</f>
        <v>1</v>
      </c>
      <c r="M1633" s="4">
        <f>Tabela1[[#This Row],[Sessões Autrizadas]]-Tabela1[[#This Row],[Solicitado]]</f>
        <v>-33</v>
      </c>
    </row>
    <row r="1634" spans="1:13" hidden="1" x14ac:dyDescent="0.3">
      <c r="A1634" s="4">
        <f>INDEX(Tabela2[Id],MATCH(Tabela1[[#This Row],[Carteirinha]],Tabela2[Cart],0))</f>
        <v>4250</v>
      </c>
      <c r="B1634" s="5" t="s">
        <v>941</v>
      </c>
      <c r="C1634" s="5" t="s">
        <v>942</v>
      </c>
      <c r="D1634" s="5">
        <v>56012133</v>
      </c>
      <c r="E1634" s="6">
        <v>45544</v>
      </c>
      <c r="F1634" s="5">
        <v>943684788</v>
      </c>
      <c r="G1634" s="6">
        <v>46264</v>
      </c>
      <c r="H1634" s="5">
        <v>2250005103</v>
      </c>
      <c r="I1634" s="5">
        <v>120</v>
      </c>
      <c r="J1634" s="5">
        <v>103</v>
      </c>
      <c r="K16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7.5</v>
      </c>
      <c r="L1634" s="4">
        <f>COUNTIFS(Tabela1[Paciente],Tabela1[[#This Row],[Paciente]],Tabela1[Código_Terapia],Tabela1[[#This Row],[Código_Terapia]])</f>
        <v>2</v>
      </c>
      <c r="M1634" s="4">
        <f>Tabela1[[#This Row],[Sessões Autrizadas]]-Tabela1[[#This Row],[Solicitado]]</f>
        <v>-17</v>
      </c>
    </row>
    <row r="1635" spans="1:13" hidden="1" x14ac:dyDescent="0.3">
      <c r="A1635" s="4">
        <f>INDEX(Tabela2[Id],MATCH(Tabela1[[#This Row],[Carteirinha]],Tabela2[Cart],0))</f>
        <v>3700</v>
      </c>
      <c r="B1635" s="5" t="s">
        <v>814</v>
      </c>
      <c r="C1635" s="5" t="s">
        <v>815</v>
      </c>
      <c r="D1635" s="5">
        <v>59691554</v>
      </c>
      <c r="E1635" s="6">
        <v>45688</v>
      </c>
      <c r="F1635" s="5">
        <v>947079693</v>
      </c>
      <c r="G1635" s="6">
        <v>45988</v>
      </c>
      <c r="H1635" s="5">
        <v>2250005103</v>
      </c>
      <c r="I1635" s="5">
        <v>32</v>
      </c>
      <c r="J1635" s="5">
        <v>28</v>
      </c>
      <c r="K16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35" s="4">
        <f>COUNTIFS(Tabela1[Paciente],Tabela1[[#This Row],[Paciente]],Tabela1[Código_Terapia],Tabela1[[#This Row],[Código_Terapia]])</f>
        <v>1</v>
      </c>
      <c r="M1635" s="4">
        <f>Tabela1[[#This Row],[Sessões Autrizadas]]-Tabela1[[#This Row],[Solicitado]]</f>
        <v>-4</v>
      </c>
    </row>
    <row r="1636" spans="1:13" hidden="1" x14ac:dyDescent="0.3">
      <c r="A1636" s="4">
        <f>INDEX(Tabela2[Id],MATCH(Tabela1[[#This Row],[Carteirinha]],Tabela2[Cart],0))</f>
        <v>1959</v>
      </c>
      <c r="B1636" s="5" t="s">
        <v>418</v>
      </c>
      <c r="C1636" s="5" t="s">
        <v>419</v>
      </c>
      <c r="D1636" s="5">
        <v>57936085</v>
      </c>
      <c r="E1636" s="6">
        <v>45615</v>
      </c>
      <c r="F1636" s="5">
        <v>945459820</v>
      </c>
      <c r="G1636" s="6">
        <v>46155</v>
      </c>
      <c r="H1636" s="5">
        <v>2250005103</v>
      </c>
      <c r="I1636" s="5">
        <v>32</v>
      </c>
      <c r="J1636" s="5">
        <v>19</v>
      </c>
      <c r="K16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36" s="4">
        <f>COUNTIFS(Tabela1[Paciente],Tabela1[[#This Row],[Paciente]],Tabela1[Código_Terapia],Tabela1[[#This Row],[Código_Terapia]])</f>
        <v>1</v>
      </c>
      <c r="M1636" s="4">
        <f>Tabela1[[#This Row],[Sessões Autrizadas]]-Tabela1[[#This Row],[Solicitado]]</f>
        <v>-13</v>
      </c>
    </row>
    <row r="1637" spans="1:13" hidden="1" x14ac:dyDescent="0.3">
      <c r="A1637" s="4">
        <f>INDEX(Tabela2[Id],MATCH(Tabela1[[#This Row],[Carteirinha]],Tabela2[Cart],0))</f>
        <v>1959</v>
      </c>
      <c r="B1637" s="5" t="s">
        <v>418</v>
      </c>
      <c r="C1637" s="5" t="s">
        <v>419</v>
      </c>
      <c r="D1637" s="5">
        <v>57936084</v>
      </c>
      <c r="E1637" s="6">
        <v>45615</v>
      </c>
      <c r="F1637" s="5">
        <v>945459819</v>
      </c>
      <c r="G1637" s="6">
        <v>46575</v>
      </c>
      <c r="H1637" s="5">
        <v>2250005278</v>
      </c>
      <c r="I1637" s="5">
        <v>32</v>
      </c>
      <c r="J1637" s="5">
        <v>17</v>
      </c>
      <c r="K16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37" s="4">
        <f>COUNTIFS(Tabela1[Paciente],Tabela1[[#This Row],[Paciente]],Tabela1[Código_Terapia],Tabela1[[#This Row],[Código_Terapia]])</f>
        <v>1</v>
      </c>
      <c r="M1637" s="4">
        <f>Tabela1[[#This Row],[Sessões Autrizadas]]-Tabela1[[#This Row],[Solicitado]]</f>
        <v>-15</v>
      </c>
    </row>
    <row r="1638" spans="1:13" hidden="1" x14ac:dyDescent="0.3">
      <c r="A1638" s="4">
        <f>INDEX(Tabela2[Id],MATCH(Tabela1[[#This Row],[Carteirinha]],Tabela2[Cart],0))</f>
        <v>3324</v>
      </c>
      <c r="B1638" s="5" t="s">
        <v>458</v>
      </c>
      <c r="C1638" s="5" t="s">
        <v>459</v>
      </c>
      <c r="D1638" s="5">
        <v>60593838</v>
      </c>
      <c r="E1638" s="6">
        <v>45723</v>
      </c>
      <c r="F1638" s="5">
        <v>947915013</v>
      </c>
      <c r="G1638" s="6">
        <v>46143</v>
      </c>
      <c r="H1638" s="5">
        <v>2250005189</v>
      </c>
      <c r="I1638" s="5">
        <v>32</v>
      </c>
      <c r="J1638" s="5">
        <v>26</v>
      </c>
      <c r="K16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38" s="4">
        <f>COUNTIFS(Tabela1[Paciente],Tabela1[[#This Row],[Paciente]],Tabela1[Código_Terapia],Tabela1[[#This Row],[Código_Terapia]])</f>
        <v>1</v>
      </c>
      <c r="M1638" s="4">
        <f>Tabela1[[#This Row],[Sessões Autrizadas]]-Tabela1[[#This Row],[Solicitado]]</f>
        <v>-6</v>
      </c>
    </row>
    <row r="1639" spans="1:13" hidden="1" x14ac:dyDescent="0.3">
      <c r="A1639" s="4">
        <f>INDEX(Tabela2[Id],MATCH(Tabela1[[#This Row],[Carteirinha]],Tabela2[Cart],0))</f>
        <v>3324</v>
      </c>
      <c r="B1639" s="5" t="s">
        <v>458</v>
      </c>
      <c r="C1639" s="5" t="s">
        <v>459</v>
      </c>
      <c r="D1639" s="5">
        <v>60593837</v>
      </c>
      <c r="E1639" s="6">
        <v>45723</v>
      </c>
      <c r="F1639" s="5">
        <v>947915012</v>
      </c>
      <c r="G1639" s="6">
        <v>46143</v>
      </c>
      <c r="H1639" s="5">
        <v>2250005103</v>
      </c>
      <c r="I1639" s="5">
        <v>32</v>
      </c>
      <c r="J1639" s="5">
        <v>25</v>
      </c>
      <c r="K16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39" s="4">
        <f>COUNTIFS(Tabela1[Paciente],Tabela1[[#This Row],[Paciente]],Tabela1[Código_Terapia],Tabela1[[#This Row],[Código_Terapia]])</f>
        <v>3</v>
      </c>
      <c r="M1639" s="4">
        <f>Tabela1[[#This Row],[Sessões Autrizadas]]-Tabela1[[#This Row],[Solicitado]]</f>
        <v>-7</v>
      </c>
    </row>
    <row r="1640" spans="1:13" hidden="1" x14ac:dyDescent="0.3">
      <c r="A1640" s="4">
        <f>INDEX(Tabela2[Id],MATCH(Tabela1[[#This Row],[Carteirinha]],Tabela2[Cart],0))</f>
        <v>3324</v>
      </c>
      <c r="B1640" s="5" t="s">
        <v>458</v>
      </c>
      <c r="C1640" s="5" t="s">
        <v>459</v>
      </c>
      <c r="D1640" s="5">
        <v>60593836</v>
      </c>
      <c r="E1640" s="6">
        <v>45723</v>
      </c>
      <c r="F1640" s="5">
        <v>947915011</v>
      </c>
      <c r="G1640" s="6">
        <v>46203</v>
      </c>
      <c r="H1640" s="5">
        <v>2250005278</v>
      </c>
      <c r="I1640" s="5">
        <v>32</v>
      </c>
      <c r="J1640" s="5">
        <v>25</v>
      </c>
      <c r="K16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40" s="4">
        <f>COUNTIFS(Tabela1[Paciente],Tabela1[[#This Row],[Paciente]],Tabela1[Código_Terapia],Tabela1[[#This Row],[Código_Terapia]])</f>
        <v>3</v>
      </c>
      <c r="M1640" s="4">
        <f>Tabela1[[#This Row],[Sessões Autrizadas]]-Tabela1[[#This Row],[Solicitado]]</f>
        <v>-7</v>
      </c>
    </row>
    <row r="1641" spans="1:13" hidden="1" x14ac:dyDescent="0.3">
      <c r="A1641" s="4">
        <f>INDEX(Tabela2[Id],MATCH(Tabela1[[#This Row],[Carteirinha]],Tabela2[Cart],0))</f>
        <v>3324</v>
      </c>
      <c r="B1641" s="5" t="s">
        <v>458</v>
      </c>
      <c r="C1641" s="5" t="s">
        <v>459</v>
      </c>
      <c r="D1641" s="5">
        <v>60593835</v>
      </c>
      <c r="E1641" s="6">
        <v>45723</v>
      </c>
      <c r="F1641" s="5">
        <v>947915010</v>
      </c>
      <c r="G1641" s="6">
        <v>45963</v>
      </c>
      <c r="H1641" s="5">
        <v>50000012</v>
      </c>
      <c r="I1641" s="5">
        <v>32</v>
      </c>
      <c r="J1641" s="5">
        <v>29</v>
      </c>
      <c r="K16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41" s="4">
        <f>COUNTIFS(Tabela1[Paciente],Tabela1[[#This Row],[Paciente]],Tabela1[Código_Terapia],Tabela1[[#This Row],[Código_Terapia]])</f>
        <v>1</v>
      </c>
      <c r="M1641" s="4">
        <f>Tabela1[[#This Row],[Sessões Autrizadas]]-Tabela1[[#This Row],[Solicitado]]</f>
        <v>-3</v>
      </c>
    </row>
    <row r="1642" spans="1:13" hidden="1" x14ac:dyDescent="0.3">
      <c r="A1642" s="4">
        <f>INDEX(Tabela2[Id],MATCH(Tabela1[[#This Row],[Carteirinha]],Tabela2[Cart],0))</f>
        <v>3324</v>
      </c>
      <c r="B1642" s="5" t="s">
        <v>458</v>
      </c>
      <c r="C1642" s="5" t="s">
        <v>459</v>
      </c>
      <c r="D1642" s="5">
        <v>57688595</v>
      </c>
      <c r="E1642" s="6">
        <v>45604</v>
      </c>
      <c r="F1642" s="5">
        <v>945232027</v>
      </c>
      <c r="G1642" s="6">
        <v>46504</v>
      </c>
      <c r="H1642" s="5">
        <v>2250005103</v>
      </c>
      <c r="I1642" s="5">
        <v>32</v>
      </c>
      <c r="J1642" s="5">
        <v>13</v>
      </c>
      <c r="K16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42" s="4">
        <f>COUNTIFS(Tabela1[Paciente],Tabela1[[#This Row],[Paciente]],Tabela1[Código_Terapia],Tabela1[[#This Row],[Código_Terapia]])</f>
        <v>3</v>
      </c>
      <c r="M1642" s="4">
        <f>Tabela1[[#This Row],[Sessões Autrizadas]]-Tabela1[[#This Row],[Solicitado]]</f>
        <v>-19</v>
      </c>
    </row>
    <row r="1643" spans="1:13" hidden="1" x14ac:dyDescent="0.3">
      <c r="A1643" s="4">
        <f>INDEX(Tabela2[Id],MATCH(Tabela1[[#This Row],[Carteirinha]],Tabela2[Cart],0))</f>
        <v>3324</v>
      </c>
      <c r="B1643" s="5" t="s">
        <v>458</v>
      </c>
      <c r="C1643" s="5" t="s">
        <v>459</v>
      </c>
      <c r="D1643" s="5">
        <v>57688594</v>
      </c>
      <c r="E1643" s="6">
        <v>45604</v>
      </c>
      <c r="F1643" s="5">
        <v>945232026</v>
      </c>
      <c r="G1643" s="6">
        <v>46684</v>
      </c>
      <c r="H1643" s="5">
        <v>2250005278</v>
      </c>
      <c r="I1643" s="5">
        <v>32</v>
      </c>
      <c r="J1643" s="5">
        <v>13</v>
      </c>
      <c r="K16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43" s="4">
        <f>COUNTIFS(Tabela1[Paciente],Tabela1[[#This Row],[Paciente]],Tabela1[Código_Terapia],Tabela1[[#This Row],[Código_Terapia]])</f>
        <v>3</v>
      </c>
      <c r="M1643" s="4">
        <f>Tabela1[[#This Row],[Sessões Autrizadas]]-Tabela1[[#This Row],[Solicitado]]</f>
        <v>-19</v>
      </c>
    </row>
    <row r="1644" spans="1:13" hidden="1" x14ac:dyDescent="0.3">
      <c r="A1644" s="4">
        <f>INDEX(Tabela2[Id],MATCH(Tabela1[[#This Row],[Carteirinha]],Tabela2[Cart],0))</f>
        <v>3324</v>
      </c>
      <c r="B1644" s="5" t="s">
        <v>458</v>
      </c>
      <c r="C1644" s="5" t="s">
        <v>459</v>
      </c>
      <c r="D1644" s="5">
        <v>55784233</v>
      </c>
      <c r="E1644" s="6">
        <v>45533</v>
      </c>
      <c r="F1644" s="5">
        <v>943474966</v>
      </c>
      <c r="G1644" s="6">
        <v>46553</v>
      </c>
      <c r="H1644" s="5">
        <v>2250005103</v>
      </c>
      <c r="I1644" s="5">
        <v>20</v>
      </c>
      <c r="J1644" s="5">
        <v>4</v>
      </c>
      <c r="K16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644" s="4">
        <f>COUNTIFS(Tabela1[Paciente],Tabela1[[#This Row],[Paciente]],Tabela1[Código_Terapia],Tabela1[[#This Row],[Código_Terapia]])</f>
        <v>3</v>
      </c>
      <c r="M1644" s="4">
        <f>Tabela1[[#This Row],[Sessões Autrizadas]]-Tabela1[[#This Row],[Solicitado]]</f>
        <v>-16</v>
      </c>
    </row>
    <row r="1645" spans="1:13" hidden="1" x14ac:dyDescent="0.3">
      <c r="A1645" s="4">
        <f>INDEX(Tabela2[Id],MATCH(Tabela1[[#This Row],[Carteirinha]],Tabela2[Cart],0))</f>
        <v>3324</v>
      </c>
      <c r="B1645" s="5" t="s">
        <v>458</v>
      </c>
      <c r="C1645" s="5" t="s">
        <v>459</v>
      </c>
      <c r="D1645" s="5">
        <v>55784232</v>
      </c>
      <c r="E1645" s="6">
        <v>45533</v>
      </c>
      <c r="F1645" s="5">
        <v>943474965</v>
      </c>
      <c r="G1645" s="6">
        <v>46613</v>
      </c>
      <c r="H1645" s="5">
        <v>2250005278</v>
      </c>
      <c r="I1645" s="5">
        <v>20</v>
      </c>
      <c r="J1645" s="5">
        <v>1</v>
      </c>
      <c r="K16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645" s="4">
        <f>COUNTIFS(Tabela1[Paciente],Tabela1[[#This Row],[Paciente]],Tabela1[Código_Terapia],Tabela1[[#This Row],[Código_Terapia]])</f>
        <v>3</v>
      </c>
      <c r="M1645" s="4">
        <f>Tabela1[[#This Row],[Sessões Autrizadas]]-Tabela1[[#This Row],[Solicitado]]</f>
        <v>-19</v>
      </c>
    </row>
    <row r="1646" spans="1:13" hidden="1" x14ac:dyDescent="0.3">
      <c r="A1646" s="4">
        <f>INDEX(Tabela2[Id],MATCH(Tabela1[[#This Row],[Carteirinha]],Tabela2[Cart],0))</f>
        <v>2391</v>
      </c>
      <c r="B1646" s="5" t="s">
        <v>926</v>
      </c>
      <c r="C1646" s="5" t="s">
        <v>927</v>
      </c>
      <c r="D1646" s="5">
        <v>59862741</v>
      </c>
      <c r="E1646" s="6">
        <v>45705</v>
      </c>
      <c r="F1646" s="5">
        <v>2500544989</v>
      </c>
      <c r="G1646" s="6">
        <v>45765</v>
      </c>
      <c r="H1646" s="5">
        <v>2250005189</v>
      </c>
      <c r="I1646" s="5">
        <v>56</v>
      </c>
      <c r="J1646" s="5">
        <v>8</v>
      </c>
      <c r="K16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14</v>
      </c>
      <c r="L1646" s="4">
        <f>COUNTIFS(Tabela1[Paciente],Tabela1[[#This Row],[Paciente]],Tabela1[Código_Terapia],Tabela1[[#This Row],[Código_Terapia]])</f>
        <v>1</v>
      </c>
      <c r="M1646" s="4">
        <f>Tabela1[[#This Row],[Sessões Autrizadas]]-Tabela1[[#This Row],[Solicitado]]</f>
        <v>-48</v>
      </c>
    </row>
    <row r="1647" spans="1:13" hidden="1" x14ac:dyDescent="0.3">
      <c r="A1647" s="4">
        <f>INDEX(Tabela2[Id],MATCH(Tabela1[[#This Row],[Carteirinha]],Tabela2[Cart],0))</f>
        <v>2391</v>
      </c>
      <c r="B1647" s="5" t="s">
        <v>926</v>
      </c>
      <c r="C1647" s="5" t="s">
        <v>927</v>
      </c>
      <c r="D1647" s="5">
        <v>59862740</v>
      </c>
      <c r="E1647" s="6">
        <v>45705</v>
      </c>
      <c r="F1647" s="5">
        <v>2500544957</v>
      </c>
      <c r="G1647" s="6">
        <v>45765</v>
      </c>
      <c r="H1647" s="5">
        <v>2250005103</v>
      </c>
      <c r="I1647" s="5">
        <v>56</v>
      </c>
      <c r="J1647" s="5">
        <v>6</v>
      </c>
      <c r="K16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14</v>
      </c>
      <c r="L1647" s="4">
        <f>COUNTIFS(Tabela1[Paciente],Tabela1[[#This Row],[Paciente]],Tabela1[Código_Terapia],Tabela1[[#This Row],[Código_Terapia]])</f>
        <v>1</v>
      </c>
      <c r="M1647" s="4">
        <f>Tabela1[[#This Row],[Sessões Autrizadas]]-Tabela1[[#This Row],[Solicitado]]</f>
        <v>-50</v>
      </c>
    </row>
    <row r="1648" spans="1:13" hidden="1" x14ac:dyDescent="0.3">
      <c r="A1648" s="4">
        <f>INDEX(Tabela2[Id],MATCH(Tabela1[[#This Row],[Carteirinha]],Tabela2[Cart],0))</f>
        <v>2391</v>
      </c>
      <c r="B1648" s="5" t="s">
        <v>926</v>
      </c>
      <c r="C1648" s="5" t="s">
        <v>927</v>
      </c>
      <c r="D1648" s="5">
        <v>59862739</v>
      </c>
      <c r="E1648" s="6">
        <v>45705</v>
      </c>
      <c r="F1648" s="5">
        <v>2500544914</v>
      </c>
      <c r="G1648" s="6">
        <v>45765</v>
      </c>
      <c r="H1648" s="5">
        <v>2250005278</v>
      </c>
      <c r="I1648" s="5">
        <v>56</v>
      </c>
      <c r="J1648" s="5">
        <v>6</v>
      </c>
      <c r="K16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14</v>
      </c>
      <c r="L1648" s="4">
        <f>COUNTIFS(Tabela1[Paciente],Tabela1[[#This Row],[Paciente]],Tabela1[Código_Terapia],Tabela1[[#This Row],[Código_Terapia]])</f>
        <v>1</v>
      </c>
      <c r="M1648" s="4">
        <f>Tabela1[[#This Row],[Sessões Autrizadas]]-Tabela1[[#This Row],[Solicitado]]</f>
        <v>-50</v>
      </c>
    </row>
    <row r="1649" spans="1:13" hidden="1" x14ac:dyDescent="0.3">
      <c r="A1649" s="4">
        <f>INDEX(Tabela2[Id],MATCH(Tabela1[[#This Row],[Carteirinha]],Tabela2[Cart],0))</f>
        <v>3605</v>
      </c>
      <c r="B1649" s="5" t="s">
        <v>1426</v>
      </c>
      <c r="C1649" s="5" t="s">
        <v>1425</v>
      </c>
      <c r="D1649" s="5">
        <v>60327704</v>
      </c>
      <c r="E1649" s="6">
        <v>45712</v>
      </c>
      <c r="F1649" s="5">
        <v>947670066</v>
      </c>
      <c r="G1649" s="6">
        <v>45772</v>
      </c>
      <c r="H1649" s="5">
        <v>2250005103</v>
      </c>
      <c r="I1649" s="5">
        <v>32</v>
      </c>
      <c r="J1649" s="5">
        <v>32</v>
      </c>
      <c r="K16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49" s="4">
        <f>COUNTIFS(Tabela1[Paciente],Tabela1[[#This Row],[Paciente]],Tabela1[Código_Terapia],Tabela1[[#This Row],[Código_Terapia]])</f>
        <v>1</v>
      </c>
      <c r="M1649" s="4">
        <f>Tabela1[[#This Row],[Sessões Autrizadas]]-Tabela1[[#This Row],[Solicitado]]</f>
        <v>0</v>
      </c>
    </row>
    <row r="1650" spans="1:13" hidden="1" x14ac:dyDescent="0.3">
      <c r="A1650" s="4">
        <f>INDEX(Tabela2[Id],MATCH(Tabela1[[#This Row],[Carteirinha]],Tabela2[Cart],0))</f>
        <v>3605</v>
      </c>
      <c r="B1650" s="5" t="s">
        <v>1426</v>
      </c>
      <c r="C1650" s="5" t="s">
        <v>1425</v>
      </c>
      <c r="D1650" s="5">
        <v>60327702</v>
      </c>
      <c r="E1650" s="6">
        <v>45712</v>
      </c>
      <c r="F1650" s="5">
        <v>947670065</v>
      </c>
      <c r="G1650" s="6">
        <v>45952</v>
      </c>
      <c r="H1650" s="5">
        <v>2250005278</v>
      </c>
      <c r="I1650" s="5">
        <v>32</v>
      </c>
      <c r="J1650" s="5">
        <v>29</v>
      </c>
      <c r="K16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50" s="4">
        <f>COUNTIFS(Tabela1[Paciente],Tabela1[[#This Row],[Paciente]],Tabela1[Código_Terapia],Tabela1[[#This Row],[Código_Terapia]])</f>
        <v>3</v>
      </c>
      <c r="M1650" s="4">
        <f>Tabela1[[#This Row],[Sessões Autrizadas]]-Tabela1[[#This Row],[Solicitado]]</f>
        <v>-3</v>
      </c>
    </row>
    <row r="1651" spans="1:13" hidden="1" x14ac:dyDescent="0.3">
      <c r="A1651" s="4">
        <f>INDEX(Tabela2[Id],MATCH(Tabela1[[#This Row],[Carteirinha]],Tabela2[Cart],0))</f>
        <v>3605</v>
      </c>
      <c r="B1651" s="5" t="s">
        <v>1426</v>
      </c>
      <c r="C1651" s="5" t="s">
        <v>1425</v>
      </c>
      <c r="D1651" s="5">
        <v>60327698</v>
      </c>
      <c r="E1651" s="6">
        <v>45712</v>
      </c>
      <c r="F1651" s="5">
        <v>947670063</v>
      </c>
      <c r="G1651" s="6">
        <v>45772</v>
      </c>
      <c r="H1651" s="5">
        <v>2250005170</v>
      </c>
      <c r="I1651" s="5">
        <v>16</v>
      </c>
      <c r="J1651" s="5">
        <v>16</v>
      </c>
      <c r="K16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51" s="4">
        <f>COUNTIFS(Tabela1[Paciente],Tabela1[[#This Row],[Paciente]],Tabela1[Código_Terapia],Tabela1[[#This Row],[Código_Terapia]])</f>
        <v>1</v>
      </c>
      <c r="M1651" s="4">
        <f>Tabela1[[#This Row],[Sessões Autrizadas]]-Tabela1[[#This Row],[Solicitado]]</f>
        <v>0</v>
      </c>
    </row>
    <row r="1652" spans="1:13" hidden="1" x14ac:dyDescent="0.3">
      <c r="A1652" s="4">
        <f>INDEX(Tabela2[Id],MATCH(Tabela1[[#This Row],[Carteirinha]],Tabela2[Cart],0))</f>
        <v>3605</v>
      </c>
      <c r="B1652" s="5" t="s">
        <v>1426</v>
      </c>
      <c r="C1652" s="5" t="s">
        <v>1425</v>
      </c>
      <c r="D1652" s="5">
        <v>56836251</v>
      </c>
      <c r="E1652" s="6">
        <v>45572</v>
      </c>
      <c r="F1652" s="5">
        <v>944445978</v>
      </c>
      <c r="G1652" s="6">
        <v>46652</v>
      </c>
      <c r="H1652" s="5">
        <v>2250005278</v>
      </c>
      <c r="I1652" s="5">
        <v>40</v>
      </c>
      <c r="J1652" s="5">
        <v>17</v>
      </c>
      <c r="K16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652" s="4">
        <f>COUNTIFS(Tabela1[Paciente],Tabela1[[#This Row],[Paciente]],Tabela1[Código_Terapia],Tabela1[[#This Row],[Código_Terapia]])</f>
        <v>3</v>
      </c>
      <c r="M1652" s="4">
        <f>Tabela1[[#This Row],[Sessões Autrizadas]]-Tabela1[[#This Row],[Solicitado]]</f>
        <v>-23</v>
      </c>
    </row>
    <row r="1653" spans="1:13" hidden="1" x14ac:dyDescent="0.3">
      <c r="A1653" s="4">
        <f>INDEX(Tabela2[Id],MATCH(Tabela1[[#This Row],[Carteirinha]],Tabela2[Cart],0))</f>
        <v>3605</v>
      </c>
      <c r="B1653" s="5" t="s">
        <v>1426</v>
      </c>
      <c r="C1653" s="5" t="s">
        <v>1425</v>
      </c>
      <c r="D1653" s="5">
        <v>56261678</v>
      </c>
      <c r="E1653" s="6">
        <v>45549</v>
      </c>
      <c r="F1653" s="5">
        <v>943914676</v>
      </c>
      <c r="G1653" s="6">
        <v>45789</v>
      </c>
      <c r="H1653" s="5">
        <v>2250005278</v>
      </c>
      <c r="I1653" s="5">
        <v>15</v>
      </c>
      <c r="J1653" s="5">
        <v>12</v>
      </c>
      <c r="K16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653" s="4">
        <f>COUNTIFS(Tabela1[Paciente],Tabela1[[#This Row],[Paciente]],Tabela1[Código_Terapia],Tabela1[[#This Row],[Código_Terapia]])</f>
        <v>3</v>
      </c>
      <c r="M1653" s="4">
        <f>Tabela1[[#This Row],[Sessões Autrizadas]]-Tabela1[[#This Row],[Solicitado]]</f>
        <v>-3</v>
      </c>
    </row>
    <row r="1654" spans="1:13" hidden="1" x14ac:dyDescent="0.3">
      <c r="A1654" s="4">
        <f>INDEX(Tabela2[Id],MATCH(Tabela1[[#This Row],[Carteirinha]],Tabela2[Cart],0))</f>
        <v>1543</v>
      </c>
      <c r="B1654" s="5" t="s">
        <v>816</v>
      </c>
      <c r="C1654" s="5" t="s">
        <v>817</v>
      </c>
      <c r="D1654" s="5">
        <v>60120723</v>
      </c>
      <c r="E1654" s="6">
        <v>45705</v>
      </c>
      <c r="F1654" s="5">
        <v>947477474</v>
      </c>
      <c r="G1654" s="6">
        <v>46185</v>
      </c>
      <c r="H1654" s="5">
        <v>2250005189</v>
      </c>
      <c r="I1654" s="5">
        <v>64</v>
      </c>
      <c r="J1654" s="5">
        <v>57</v>
      </c>
      <c r="K16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654" s="4">
        <f>COUNTIFS(Tabela1[Paciente],Tabela1[[#This Row],[Paciente]],Tabela1[Código_Terapia],Tabela1[[#This Row],[Código_Terapia]])</f>
        <v>1</v>
      </c>
      <c r="M1654" s="4">
        <f>Tabela1[[#This Row],[Sessões Autrizadas]]-Tabela1[[#This Row],[Solicitado]]</f>
        <v>-7</v>
      </c>
    </row>
    <row r="1655" spans="1:13" hidden="1" x14ac:dyDescent="0.3">
      <c r="A1655" s="4">
        <f>INDEX(Tabela2[Id],MATCH(Tabela1[[#This Row],[Carteirinha]],Tabela2[Cart],0))</f>
        <v>1543</v>
      </c>
      <c r="B1655" s="5" t="s">
        <v>816</v>
      </c>
      <c r="C1655" s="5" t="s">
        <v>817</v>
      </c>
      <c r="D1655" s="5">
        <v>60120722</v>
      </c>
      <c r="E1655" s="6">
        <v>45705</v>
      </c>
      <c r="F1655" s="5">
        <v>947477473</v>
      </c>
      <c r="G1655" s="6">
        <v>46125</v>
      </c>
      <c r="H1655" s="5">
        <v>2250005278</v>
      </c>
      <c r="I1655" s="5">
        <v>64</v>
      </c>
      <c r="J1655" s="5">
        <v>53</v>
      </c>
      <c r="K16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655" s="4">
        <f>COUNTIFS(Tabela1[Paciente],Tabela1[[#This Row],[Paciente]],Tabela1[Código_Terapia],Tabela1[[#This Row],[Código_Terapia]])</f>
        <v>4</v>
      </c>
      <c r="M1655" s="4">
        <f>Tabela1[[#This Row],[Sessões Autrizadas]]-Tabela1[[#This Row],[Solicitado]]</f>
        <v>-11</v>
      </c>
    </row>
    <row r="1656" spans="1:13" hidden="1" x14ac:dyDescent="0.3">
      <c r="A1656" s="4">
        <f>INDEX(Tabela2[Id],MATCH(Tabela1[[#This Row],[Carteirinha]],Tabela2[Cart],0))</f>
        <v>1543</v>
      </c>
      <c r="B1656" s="5" t="s">
        <v>816</v>
      </c>
      <c r="C1656" s="5" t="s">
        <v>817</v>
      </c>
      <c r="D1656" s="5">
        <v>60120720</v>
      </c>
      <c r="E1656" s="6">
        <v>45705</v>
      </c>
      <c r="F1656" s="5">
        <v>947477471</v>
      </c>
      <c r="G1656" s="6">
        <v>46125</v>
      </c>
      <c r="H1656" s="5">
        <v>50001213</v>
      </c>
      <c r="I1656" s="5">
        <v>16</v>
      </c>
      <c r="J1656" s="5">
        <v>10</v>
      </c>
      <c r="K16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56" s="4">
        <f>COUNTIFS(Tabela1[Paciente],Tabela1[[#This Row],[Paciente]],Tabela1[Código_Terapia],Tabela1[[#This Row],[Código_Terapia]])</f>
        <v>4</v>
      </c>
      <c r="M1656" s="4">
        <f>Tabela1[[#This Row],[Sessões Autrizadas]]-Tabela1[[#This Row],[Solicitado]]</f>
        <v>-6</v>
      </c>
    </row>
    <row r="1657" spans="1:13" hidden="1" x14ac:dyDescent="0.3">
      <c r="A1657" s="4">
        <f>INDEX(Tabela2[Id],MATCH(Tabela1[[#This Row],[Carteirinha]],Tabela2[Cart],0))</f>
        <v>1543</v>
      </c>
      <c r="B1657" s="5" t="s">
        <v>816</v>
      </c>
      <c r="C1657" s="5" t="s">
        <v>817</v>
      </c>
      <c r="D1657" s="5">
        <v>60120717</v>
      </c>
      <c r="E1657" s="6">
        <v>45705</v>
      </c>
      <c r="F1657" s="5">
        <v>947477468</v>
      </c>
      <c r="G1657" s="6">
        <v>46065</v>
      </c>
      <c r="H1657" s="5">
        <v>2250005111</v>
      </c>
      <c r="I1657" s="5">
        <v>16</v>
      </c>
      <c r="J1657" s="5">
        <v>11</v>
      </c>
      <c r="K16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57" s="4">
        <f>COUNTIFS(Tabela1[Paciente],Tabela1[[#This Row],[Paciente]],Tabela1[Código_Terapia],Tabela1[[#This Row],[Código_Terapia]])</f>
        <v>5</v>
      </c>
      <c r="M1657" s="4">
        <f>Tabela1[[#This Row],[Sessões Autrizadas]]-Tabela1[[#This Row],[Solicitado]]</f>
        <v>-5</v>
      </c>
    </row>
    <row r="1658" spans="1:13" hidden="1" x14ac:dyDescent="0.3">
      <c r="A1658" s="4">
        <f>INDEX(Tabela2[Id],MATCH(Tabela1[[#This Row],[Carteirinha]],Tabela2[Cart],0))</f>
        <v>1543</v>
      </c>
      <c r="B1658" s="5" t="s">
        <v>816</v>
      </c>
      <c r="C1658" s="5" t="s">
        <v>817</v>
      </c>
      <c r="D1658" s="5">
        <v>59830704</v>
      </c>
      <c r="E1658" s="6">
        <v>45694</v>
      </c>
      <c r="F1658" s="5">
        <v>947208773</v>
      </c>
      <c r="G1658" s="6">
        <v>45814</v>
      </c>
      <c r="H1658" s="5">
        <v>2250005278</v>
      </c>
      <c r="I1658" s="5">
        <v>64</v>
      </c>
      <c r="J1658" s="5">
        <v>63</v>
      </c>
      <c r="K16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658" s="4">
        <f>COUNTIFS(Tabela1[Paciente],Tabela1[[#This Row],[Paciente]],Tabela1[Código_Terapia],Tabela1[[#This Row],[Código_Terapia]])</f>
        <v>4</v>
      </c>
      <c r="M1658" s="4">
        <f>Tabela1[[#This Row],[Sessões Autrizadas]]-Tabela1[[#This Row],[Solicitado]]</f>
        <v>-1</v>
      </c>
    </row>
    <row r="1659" spans="1:13" hidden="1" x14ac:dyDescent="0.3">
      <c r="A1659" s="4">
        <f>INDEX(Tabela2[Id],MATCH(Tabela1[[#This Row],[Carteirinha]],Tabela2[Cart],0))</f>
        <v>1543</v>
      </c>
      <c r="B1659" s="5" t="s">
        <v>816</v>
      </c>
      <c r="C1659" s="5" t="s">
        <v>817</v>
      </c>
      <c r="D1659" s="5">
        <v>59830703</v>
      </c>
      <c r="E1659" s="6">
        <v>45695</v>
      </c>
      <c r="F1659" s="5">
        <v>947208772</v>
      </c>
      <c r="G1659" s="6">
        <v>45875</v>
      </c>
      <c r="H1659" s="5">
        <v>50001213</v>
      </c>
      <c r="I1659" s="5">
        <v>16</v>
      </c>
      <c r="J1659" s="5">
        <v>14</v>
      </c>
      <c r="K16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59" s="4">
        <f>COUNTIFS(Tabela1[Paciente],Tabela1[[#This Row],[Paciente]],Tabela1[Código_Terapia],Tabela1[[#This Row],[Código_Terapia]])</f>
        <v>4</v>
      </c>
      <c r="M1659" s="4">
        <f>Tabela1[[#This Row],[Sessões Autrizadas]]-Tabela1[[#This Row],[Solicitado]]</f>
        <v>-2</v>
      </c>
    </row>
    <row r="1660" spans="1:13" hidden="1" x14ac:dyDescent="0.3">
      <c r="A1660" s="4">
        <f>INDEX(Tabela2[Id],MATCH(Tabela1[[#This Row],[Carteirinha]],Tabela2[Cart],0))</f>
        <v>1543</v>
      </c>
      <c r="B1660" s="5" t="s">
        <v>816</v>
      </c>
      <c r="C1660" s="5" t="s">
        <v>817</v>
      </c>
      <c r="D1660" s="5">
        <v>59830701</v>
      </c>
      <c r="E1660" s="6">
        <v>45693</v>
      </c>
      <c r="F1660" s="5">
        <v>947208771</v>
      </c>
      <c r="G1660" s="6">
        <v>45813</v>
      </c>
      <c r="H1660" s="5">
        <v>2250005111</v>
      </c>
      <c r="I1660" s="5">
        <v>16</v>
      </c>
      <c r="J1660" s="5">
        <v>15</v>
      </c>
      <c r="K16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60" s="4">
        <f>COUNTIFS(Tabela1[Paciente],Tabela1[[#This Row],[Paciente]],Tabela1[Código_Terapia],Tabela1[[#This Row],[Código_Terapia]])</f>
        <v>5</v>
      </c>
      <c r="M1660" s="4">
        <f>Tabela1[[#This Row],[Sessões Autrizadas]]-Tabela1[[#This Row],[Solicitado]]</f>
        <v>-1</v>
      </c>
    </row>
    <row r="1661" spans="1:13" hidden="1" x14ac:dyDescent="0.3">
      <c r="A1661" s="4">
        <f>INDEX(Tabela2[Id],MATCH(Tabela1[[#This Row],[Carteirinha]],Tabela2[Cart],0))</f>
        <v>1543</v>
      </c>
      <c r="B1661" s="5" t="s">
        <v>816</v>
      </c>
      <c r="C1661" s="5" t="s">
        <v>817</v>
      </c>
      <c r="D1661" s="5">
        <v>58627502</v>
      </c>
      <c r="E1661" s="6">
        <v>45652</v>
      </c>
      <c r="F1661" s="5">
        <v>946098677</v>
      </c>
      <c r="G1661" s="6">
        <v>45892</v>
      </c>
      <c r="H1661" s="5">
        <v>2250005111</v>
      </c>
      <c r="I1661" s="5">
        <v>16</v>
      </c>
      <c r="J1661" s="5">
        <v>13</v>
      </c>
      <c r="K16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61" s="4">
        <f>COUNTIFS(Tabela1[Paciente],Tabela1[[#This Row],[Paciente]],Tabela1[Código_Terapia],Tabela1[[#This Row],[Código_Terapia]])</f>
        <v>5</v>
      </c>
      <c r="M1661" s="4">
        <f>Tabela1[[#This Row],[Sessões Autrizadas]]-Tabela1[[#This Row],[Solicitado]]</f>
        <v>-3</v>
      </c>
    </row>
    <row r="1662" spans="1:13" hidden="1" x14ac:dyDescent="0.3">
      <c r="A1662" s="4">
        <f>INDEX(Tabela2[Id],MATCH(Tabela1[[#This Row],[Carteirinha]],Tabela2[Cart],0))</f>
        <v>1543</v>
      </c>
      <c r="B1662" s="5" t="s">
        <v>816</v>
      </c>
      <c r="C1662" s="5" t="s">
        <v>817</v>
      </c>
      <c r="D1662" s="5">
        <v>58626224</v>
      </c>
      <c r="E1662" s="6">
        <v>45652</v>
      </c>
      <c r="F1662" s="5">
        <v>946097487</v>
      </c>
      <c r="G1662" s="6">
        <v>45952</v>
      </c>
      <c r="H1662" s="5">
        <v>2250005278</v>
      </c>
      <c r="I1662" s="5">
        <v>64</v>
      </c>
      <c r="J1662" s="5">
        <v>12</v>
      </c>
      <c r="K16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662" s="4">
        <f>COUNTIFS(Tabela1[Paciente],Tabela1[[#This Row],[Paciente]],Tabela1[Código_Terapia],Tabela1[[#This Row],[Código_Terapia]])</f>
        <v>4</v>
      </c>
      <c r="M1662" s="4">
        <f>Tabela1[[#This Row],[Sessões Autrizadas]]-Tabela1[[#This Row],[Solicitado]]</f>
        <v>-52</v>
      </c>
    </row>
    <row r="1663" spans="1:13" hidden="1" x14ac:dyDescent="0.3">
      <c r="A1663" s="4">
        <f>INDEX(Tabela2[Id],MATCH(Tabela1[[#This Row],[Carteirinha]],Tabela2[Cart],0))</f>
        <v>1543</v>
      </c>
      <c r="B1663" s="5" t="s">
        <v>816</v>
      </c>
      <c r="C1663" s="5" t="s">
        <v>817</v>
      </c>
      <c r="D1663" s="5">
        <v>58626222</v>
      </c>
      <c r="E1663" s="6">
        <v>45652</v>
      </c>
      <c r="F1663" s="5">
        <v>946097485</v>
      </c>
      <c r="G1663" s="6">
        <v>45772</v>
      </c>
      <c r="H1663" s="5">
        <v>50001213</v>
      </c>
      <c r="I1663" s="5">
        <v>16</v>
      </c>
      <c r="J1663" s="5">
        <v>15</v>
      </c>
      <c r="K16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63" s="4">
        <f>COUNTIFS(Tabela1[Paciente],Tabela1[[#This Row],[Paciente]],Tabela1[Código_Terapia],Tabela1[[#This Row],[Código_Terapia]])</f>
        <v>4</v>
      </c>
      <c r="M1663" s="4">
        <f>Tabela1[[#This Row],[Sessões Autrizadas]]-Tabela1[[#This Row],[Solicitado]]</f>
        <v>-1</v>
      </c>
    </row>
    <row r="1664" spans="1:13" hidden="1" x14ac:dyDescent="0.3">
      <c r="A1664" s="4">
        <f>INDEX(Tabela2[Id],MATCH(Tabela1[[#This Row],[Carteirinha]],Tabela2[Cart],0))</f>
        <v>1543</v>
      </c>
      <c r="B1664" s="5" t="s">
        <v>816</v>
      </c>
      <c r="C1664" s="5" t="s">
        <v>817</v>
      </c>
      <c r="D1664" s="5">
        <v>58117456</v>
      </c>
      <c r="E1664" s="6">
        <v>45632</v>
      </c>
      <c r="F1664" s="5">
        <v>945627104</v>
      </c>
      <c r="G1664" s="6">
        <v>45758</v>
      </c>
      <c r="H1664" s="5">
        <v>50001213</v>
      </c>
      <c r="I1664" s="5">
        <v>32</v>
      </c>
      <c r="J1664" s="5">
        <v>32</v>
      </c>
      <c r="K16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64" s="4">
        <f>COUNTIFS(Tabela1[Paciente],Tabela1[[#This Row],[Paciente]],Tabela1[Código_Terapia],Tabela1[[#This Row],[Código_Terapia]])</f>
        <v>4</v>
      </c>
      <c r="M1664" s="4">
        <f>Tabela1[[#This Row],[Sessões Autrizadas]]-Tabela1[[#This Row],[Solicitado]]</f>
        <v>0</v>
      </c>
    </row>
    <row r="1665" spans="1:13" hidden="1" x14ac:dyDescent="0.3">
      <c r="A1665" s="4">
        <f>INDEX(Tabela2[Id],MATCH(Tabela1[[#This Row],[Carteirinha]],Tabela2[Cart],0))</f>
        <v>1543</v>
      </c>
      <c r="B1665" s="5" t="s">
        <v>816</v>
      </c>
      <c r="C1665" s="5" t="s">
        <v>817</v>
      </c>
      <c r="D1665" s="5">
        <v>58117454</v>
      </c>
      <c r="E1665" s="6">
        <v>45632</v>
      </c>
      <c r="F1665" s="5">
        <v>945627102</v>
      </c>
      <c r="G1665" s="6">
        <v>45812</v>
      </c>
      <c r="H1665" s="5">
        <v>2250005111</v>
      </c>
      <c r="I1665" s="5">
        <v>48</v>
      </c>
      <c r="J1665" s="5">
        <v>14</v>
      </c>
      <c r="K16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65" s="4">
        <f>COUNTIFS(Tabela1[Paciente],Tabela1[[#This Row],[Paciente]],Tabela1[Código_Terapia],Tabela1[[#This Row],[Código_Terapia]])</f>
        <v>5</v>
      </c>
      <c r="M1665" s="4">
        <f>Tabela1[[#This Row],[Sessões Autrizadas]]-Tabela1[[#This Row],[Solicitado]]</f>
        <v>-34</v>
      </c>
    </row>
    <row r="1666" spans="1:13" hidden="1" x14ac:dyDescent="0.3">
      <c r="A1666" s="4">
        <f>INDEX(Tabela2[Id],MATCH(Tabela1[[#This Row],[Carteirinha]],Tabela2[Cart],0))</f>
        <v>1543</v>
      </c>
      <c r="B1666" s="5" t="s">
        <v>816</v>
      </c>
      <c r="C1666" s="5" t="s">
        <v>817</v>
      </c>
      <c r="D1666" s="5">
        <v>55934356</v>
      </c>
      <c r="E1666" s="6">
        <v>45538</v>
      </c>
      <c r="F1666" s="5">
        <v>943613154</v>
      </c>
      <c r="G1666" s="6">
        <v>46798</v>
      </c>
      <c r="H1666" s="5">
        <v>2250005103</v>
      </c>
      <c r="I1666" s="5">
        <v>150</v>
      </c>
      <c r="J1666" s="5">
        <v>123</v>
      </c>
      <c r="K16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9.375</v>
      </c>
      <c r="L1666" s="4">
        <f>COUNTIFS(Tabela1[Paciente],Tabela1[[#This Row],[Paciente]],Tabela1[Código_Terapia],Tabela1[[#This Row],[Código_Terapia]])</f>
        <v>1</v>
      </c>
      <c r="M1666" s="4">
        <f>Tabela1[[#This Row],[Sessões Autrizadas]]-Tabela1[[#This Row],[Solicitado]]</f>
        <v>-27</v>
      </c>
    </row>
    <row r="1667" spans="1:13" hidden="1" x14ac:dyDescent="0.3">
      <c r="A1667" s="4">
        <f>INDEX(Tabela2[Id],MATCH(Tabela1[[#This Row],[Carteirinha]],Tabela2[Cart],0))</f>
        <v>1543</v>
      </c>
      <c r="B1667" s="5" t="s">
        <v>816</v>
      </c>
      <c r="C1667" s="5" t="s">
        <v>817</v>
      </c>
      <c r="D1667" s="5">
        <v>55934355</v>
      </c>
      <c r="E1667" s="6">
        <v>45538</v>
      </c>
      <c r="F1667" s="5">
        <v>943613153</v>
      </c>
      <c r="G1667" s="6">
        <v>46618</v>
      </c>
      <c r="H1667" s="5">
        <v>2250005278</v>
      </c>
      <c r="I1667" s="5">
        <v>60</v>
      </c>
      <c r="J1667" s="5">
        <v>36</v>
      </c>
      <c r="K16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667" s="4">
        <f>COUNTIFS(Tabela1[Paciente],Tabela1[[#This Row],[Paciente]],Tabela1[Código_Terapia],Tabela1[[#This Row],[Código_Terapia]])</f>
        <v>4</v>
      </c>
      <c r="M1667" s="4">
        <f>Tabela1[[#This Row],[Sessões Autrizadas]]-Tabela1[[#This Row],[Solicitado]]</f>
        <v>-24</v>
      </c>
    </row>
    <row r="1668" spans="1:13" hidden="1" x14ac:dyDescent="0.3">
      <c r="A1668" s="4">
        <f>INDEX(Tabela2[Id],MATCH(Tabela1[[#This Row],[Carteirinha]],Tabela2[Cart],0))</f>
        <v>1543</v>
      </c>
      <c r="B1668" s="5" t="s">
        <v>816</v>
      </c>
      <c r="C1668" s="5" t="s">
        <v>817</v>
      </c>
      <c r="D1668" s="5">
        <v>55934353</v>
      </c>
      <c r="E1668" s="6">
        <v>45538</v>
      </c>
      <c r="F1668" s="5">
        <v>943613151</v>
      </c>
      <c r="G1668" s="6">
        <v>45898</v>
      </c>
      <c r="H1668" s="5">
        <v>2250005111</v>
      </c>
      <c r="I1668" s="5">
        <v>30</v>
      </c>
      <c r="J1668" s="5">
        <v>27</v>
      </c>
      <c r="K16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668" s="4">
        <f>COUNTIFS(Tabela1[Paciente],Tabela1[[#This Row],[Paciente]],Tabela1[Código_Terapia],Tabela1[[#This Row],[Código_Terapia]])</f>
        <v>5</v>
      </c>
      <c r="M1668" s="4">
        <f>Tabela1[[#This Row],[Sessões Autrizadas]]-Tabela1[[#This Row],[Solicitado]]</f>
        <v>-3</v>
      </c>
    </row>
    <row r="1669" spans="1:13" hidden="1" x14ac:dyDescent="0.3">
      <c r="A1669" s="4">
        <f>INDEX(Tabela2[Id],MATCH(Tabela1[[#This Row],[Carteirinha]],Tabela2[Cart],0))</f>
        <v>4151</v>
      </c>
      <c r="B1669" s="5" t="s">
        <v>784</v>
      </c>
      <c r="C1669" s="5" t="s">
        <v>785</v>
      </c>
      <c r="D1669" s="5">
        <v>57595455</v>
      </c>
      <c r="E1669" s="6">
        <v>45602</v>
      </c>
      <c r="F1669" s="5">
        <v>945146097</v>
      </c>
      <c r="G1669" s="6">
        <v>47642</v>
      </c>
      <c r="H1669" s="5">
        <v>2250005103</v>
      </c>
      <c r="I1669" s="5">
        <v>48</v>
      </c>
      <c r="J1669" s="5">
        <v>11</v>
      </c>
      <c r="K16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69" s="4">
        <f>COUNTIFS(Tabela1[Paciente],Tabela1[[#This Row],[Paciente]],Tabela1[Código_Terapia],Tabela1[[#This Row],[Código_Terapia]])</f>
        <v>1</v>
      </c>
      <c r="M1669" s="4">
        <f>Tabela1[[#This Row],[Sessões Autrizadas]]-Tabela1[[#This Row],[Solicitado]]</f>
        <v>-37</v>
      </c>
    </row>
    <row r="1670" spans="1:13" hidden="1" x14ac:dyDescent="0.3">
      <c r="A1670" s="4">
        <f>INDEX(Tabela2[Id],MATCH(Tabela1[[#This Row],[Carteirinha]],Tabela2[Cart],0))</f>
        <v>4151</v>
      </c>
      <c r="B1670" s="5" t="s">
        <v>784</v>
      </c>
      <c r="C1670" s="5" t="s">
        <v>785</v>
      </c>
      <c r="D1670" s="5">
        <v>57595454</v>
      </c>
      <c r="E1670" s="6">
        <v>45602</v>
      </c>
      <c r="F1670" s="5">
        <v>945146096</v>
      </c>
      <c r="G1670" s="6">
        <v>47222</v>
      </c>
      <c r="H1670" s="5">
        <v>2250005278</v>
      </c>
      <c r="I1670" s="5">
        <v>48</v>
      </c>
      <c r="J1670" s="5">
        <v>14</v>
      </c>
      <c r="K16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70" s="4">
        <f>COUNTIFS(Tabela1[Paciente],Tabela1[[#This Row],[Paciente]],Tabela1[Código_Terapia],Tabela1[[#This Row],[Código_Terapia]])</f>
        <v>2</v>
      </c>
      <c r="M1670" s="4">
        <f>Tabela1[[#This Row],[Sessões Autrizadas]]-Tabela1[[#This Row],[Solicitado]]</f>
        <v>-34</v>
      </c>
    </row>
    <row r="1671" spans="1:13" hidden="1" x14ac:dyDescent="0.3">
      <c r="A1671" s="4">
        <f>INDEX(Tabela2[Id],MATCH(Tabela1[[#This Row],[Carteirinha]],Tabela2[Cart],0))</f>
        <v>4151</v>
      </c>
      <c r="B1671" s="5" t="s">
        <v>784</v>
      </c>
      <c r="C1671" s="5" t="s">
        <v>785</v>
      </c>
      <c r="D1671" s="5">
        <v>57595453</v>
      </c>
      <c r="E1671" s="6">
        <v>45602</v>
      </c>
      <c r="F1671" s="5">
        <v>945146095</v>
      </c>
      <c r="G1671" s="6">
        <v>46922</v>
      </c>
      <c r="H1671" s="5">
        <v>50000012</v>
      </c>
      <c r="I1671" s="5">
        <v>48</v>
      </c>
      <c r="J1671" s="5">
        <v>25</v>
      </c>
      <c r="K16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71" s="4">
        <f>COUNTIFS(Tabela1[Paciente],Tabela1[[#This Row],[Paciente]],Tabela1[Código_Terapia],Tabela1[[#This Row],[Código_Terapia]])</f>
        <v>1</v>
      </c>
      <c r="M1671" s="4">
        <f>Tabela1[[#This Row],[Sessões Autrizadas]]-Tabela1[[#This Row],[Solicitado]]</f>
        <v>-23</v>
      </c>
    </row>
    <row r="1672" spans="1:13" hidden="1" x14ac:dyDescent="0.3">
      <c r="A1672" s="4">
        <f>INDEX(Tabela2[Id],MATCH(Tabela1[[#This Row],[Carteirinha]],Tabela2[Cart],0))</f>
        <v>4151</v>
      </c>
      <c r="B1672" s="5" t="s">
        <v>784</v>
      </c>
      <c r="C1672" s="5" t="s">
        <v>785</v>
      </c>
      <c r="D1672" s="5">
        <v>57145054</v>
      </c>
      <c r="E1672" s="6">
        <v>45583</v>
      </c>
      <c r="F1672" s="5">
        <v>944732438</v>
      </c>
      <c r="G1672" s="6">
        <v>46003</v>
      </c>
      <c r="H1672" s="5">
        <v>2250005278</v>
      </c>
      <c r="I1672" s="5">
        <v>16</v>
      </c>
      <c r="J1672" s="5">
        <v>10</v>
      </c>
      <c r="K16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672" s="4">
        <f>COUNTIFS(Tabela1[Paciente],Tabela1[[#This Row],[Paciente]],Tabela1[Código_Terapia],Tabela1[[#This Row],[Código_Terapia]])</f>
        <v>2</v>
      </c>
      <c r="M1672" s="4">
        <f>Tabela1[[#This Row],[Sessões Autrizadas]]-Tabela1[[#This Row],[Solicitado]]</f>
        <v>-6</v>
      </c>
    </row>
    <row r="1673" spans="1:13" hidden="1" x14ac:dyDescent="0.3">
      <c r="A1673" s="4">
        <f>INDEX(Tabela2[Id],MATCH(Tabela1[[#This Row],[Carteirinha]],Tabela2[Cart],0))</f>
        <v>3907</v>
      </c>
      <c r="B1673" s="5" t="s">
        <v>1156</v>
      </c>
      <c r="C1673" s="5" t="s">
        <v>1157</v>
      </c>
      <c r="D1673" s="5">
        <v>57318117</v>
      </c>
      <c r="E1673" s="6">
        <v>45594</v>
      </c>
      <c r="F1673" s="5">
        <v>944892355</v>
      </c>
      <c r="G1673" s="6">
        <v>46794</v>
      </c>
      <c r="H1673" s="5">
        <v>2250005103</v>
      </c>
      <c r="I1673" s="5">
        <v>80</v>
      </c>
      <c r="J1673" s="5">
        <v>43</v>
      </c>
      <c r="K16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73" s="4">
        <f>COUNTIFS(Tabela1[Paciente],Tabela1[[#This Row],[Paciente]],Tabela1[Código_Terapia],Tabela1[[#This Row],[Código_Terapia]])</f>
        <v>1</v>
      </c>
      <c r="M1673" s="4">
        <f>Tabela1[[#This Row],[Sessões Autrizadas]]-Tabela1[[#This Row],[Solicitado]]</f>
        <v>-37</v>
      </c>
    </row>
    <row r="1674" spans="1:13" hidden="1" x14ac:dyDescent="0.3">
      <c r="A1674" s="4">
        <f>INDEX(Tabela2[Id],MATCH(Tabela1[[#This Row],[Carteirinha]],Tabela2[Cart],0))</f>
        <v>3907</v>
      </c>
      <c r="B1674" s="5" t="s">
        <v>1156</v>
      </c>
      <c r="C1674" s="5" t="s">
        <v>1157</v>
      </c>
      <c r="D1674" s="5">
        <v>57318116</v>
      </c>
      <c r="E1674" s="6">
        <v>45594</v>
      </c>
      <c r="F1674" s="5">
        <v>944892354</v>
      </c>
      <c r="G1674" s="6">
        <v>46734</v>
      </c>
      <c r="H1674" s="5">
        <v>2250005170</v>
      </c>
      <c r="I1674" s="5">
        <v>80</v>
      </c>
      <c r="J1674" s="5">
        <v>62</v>
      </c>
      <c r="K16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74" s="4">
        <f>COUNTIFS(Tabela1[Paciente],Tabela1[[#This Row],[Paciente]],Tabela1[Código_Terapia],Tabela1[[#This Row],[Código_Terapia]])</f>
        <v>1</v>
      </c>
      <c r="M1674" s="4">
        <f>Tabela1[[#This Row],[Sessões Autrizadas]]-Tabela1[[#This Row],[Solicitado]]</f>
        <v>-18</v>
      </c>
    </row>
    <row r="1675" spans="1:13" hidden="1" x14ac:dyDescent="0.3">
      <c r="A1675" s="4">
        <f>INDEX(Tabela2[Id],MATCH(Tabela1[[#This Row],[Carteirinha]],Tabela2[Cart],0))</f>
        <v>4299</v>
      </c>
      <c r="B1675" s="5" t="s">
        <v>891</v>
      </c>
      <c r="C1675" s="5" t="s">
        <v>892</v>
      </c>
      <c r="D1675" s="5">
        <v>60121013</v>
      </c>
      <c r="E1675" s="6">
        <v>45705</v>
      </c>
      <c r="F1675" s="5">
        <v>947477740</v>
      </c>
      <c r="G1675" s="6">
        <v>46605</v>
      </c>
      <c r="H1675" s="5">
        <v>2250005189</v>
      </c>
      <c r="I1675" s="5">
        <v>96</v>
      </c>
      <c r="J1675" s="5">
        <v>78</v>
      </c>
      <c r="K16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675" s="4">
        <f>COUNTIFS(Tabela1[Paciente],Tabela1[[#This Row],[Paciente]],Tabela1[Código_Terapia],Tabela1[[#This Row],[Código_Terapia]])</f>
        <v>4</v>
      </c>
      <c r="M1675" s="4">
        <f>Tabela1[[#This Row],[Sessões Autrizadas]]-Tabela1[[#This Row],[Solicitado]]</f>
        <v>-18</v>
      </c>
    </row>
    <row r="1676" spans="1:13" hidden="1" x14ac:dyDescent="0.3">
      <c r="A1676" s="4">
        <f>INDEX(Tabela2[Id],MATCH(Tabela1[[#This Row],[Carteirinha]],Tabela2[Cart],0))</f>
        <v>4299</v>
      </c>
      <c r="B1676" s="5" t="s">
        <v>891</v>
      </c>
      <c r="C1676" s="5" t="s">
        <v>892</v>
      </c>
      <c r="D1676" s="5">
        <v>60121012</v>
      </c>
      <c r="E1676" s="6">
        <v>45705</v>
      </c>
      <c r="F1676" s="5">
        <v>947477739</v>
      </c>
      <c r="G1676" s="6">
        <v>46665</v>
      </c>
      <c r="H1676" s="5">
        <v>2250005103</v>
      </c>
      <c r="I1676" s="5">
        <v>160</v>
      </c>
      <c r="J1676" s="5">
        <v>128</v>
      </c>
      <c r="K16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676" s="4">
        <f>COUNTIFS(Tabela1[Paciente],Tabela1[[#This Row],[Paciente]],Tabela1[Código_Terapia],Tabela1[[#This Row],[Código_Terapia]])</f>
        <v>4</v>
      </c>
      <c r="M1676" s="4">
        <f>Tabela1[[#This Row],[Sessões Autrizadas]]-Tabela1[[#This Row],[Solicitado]]</f>
        <v>-32</v>
      </c>
    </row>
    <row r="1677" spans="1:13" hidden="1" x14ac:dyDescent="0.3">
      <c r="A1677" s="4">
        <f>INDEX(Tabela2[Id],MATCH(Tabela1[[#This Row],[Carteirinha]],Tabela2[Cart],0))</f>
        <v>4299</v>
      </c>
      <c r="B1677" s="5" t="s">
        <v>891</v>
      </c>
      <c r="C1677" s="5" t="s">
        <v>892</v>
      </c>
      <c r="D1677" s="5">
        <v>60121011</v>
      </c>
      <c r="E1677" s="6">
        <v>45705</v>
      </c>
      <c r="F1677" s="5">
        <v>947477738</v>
      </c>
      <c r="G1677" s="6">
        <v>46065</v>
      </c>
      <c r="H1677" s="5">
        <v>50000012</v>
      </c>
      <c r="I1677" s="5">
        <v>32</v>
      </c>
      <c r="J1677" s="5">
        <v>27</v>
      </c>
      <c r="K16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77" s="4">
        <f>COUNTIFS(Tabela1[Paciente],Tabela1[[#This Row],[Paciente]],Tabela1[Código_Terapia],Tabela1[[#This Row],[Código_Terapia]])</f>
        <v>3</v>
      </c>
      <c r="M1677" s="4">
        <f>Tabela1[[#This Row],[Sessões Autrizadas]]-Tabela1[[#This Row],[Solicitado]]</f>
        <v>-5</v>
      </c>
    </row>
    <row r="1678" spans="1:13" hidden="1" x14ac:dyDescent="0.3">
      <c r="A1678" s="4">
        <f>INDEX(Tabela2[Id],MATCH(Tabela1[[#This Row],[Carteirinha]],Tabela2[Cart],0))</f>
        <v>4299</v>
      </c>
      <c r="B1678" s="5" t="s">
        <v>891</v>
      </c>
      <c r="C1678" s="5" t="s">
        <v>892</v>
      </c>
      <c r="D1678" s="5">
        <v>60121010</v>
      </c>
      <c r="E1678" s="6">
        <v>45705</v>
      </c>
      <c r="F1678" s="5">
        <v>947477736</v>
      </c>
      <c r="G1678" s="6">
        <v>46185</v>
      </c>
      <c r="H1678" s="5">
        <v>2250005170</v>
      </c>
      <c r="I1678" s="5">
        <v>96</v>
      </c>
      <c r="J1678" s="5">
        <v>83</v>
      </c>
      <c r="K16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678" s="4">
        <f>COUNTIFS(Tabela1[Paciente],Tabela1[[#This Row],[Paciente]],Tabela1[Código_Terapia],Tabela1[[#This Row],[Código_Terapia]])</f>
        <v>4</v>
      </c>
      <c r="M1678" s="4">
        <f>Tabela1[[#This Row],[Sessões Autrizadas]]-Tabela1[[#This Row],[Solicitado]]</f>
        <v>-13</v>
      </c>
    </row>
    <row r="1679" spans="1:13" hidden="1" x14ac:dyDescent="0.3">
      <c r="A1679" s="4">
        <f>INDEX(Tabela2[Id],MATCH(Tabela1[[#This Row],[Carteirinha]],Tabela2[Cart],0))</f>
        <v>4299</v>
      </c>
      <c r="B1679" s="5" t="s">
        <v>891</v>
      </c>
      <c r="C1679" s="5" t="s">
        <v>892</v>
      </c>
      <c r="D1679" s="5">
        <v>60015872</v>
      </c>
      <c r="E1679" s="6">
        <v>45700</v>
      </c>
      <c r="F1679" s="5">
        <v>947380195</v>
      </c>
      <c r="G1679" s="6">
        <v>45820</v>
      </c>
      <c r="H1679" s="5">
        <v>2250005189</v>
      </c>
      <c r="I1679" s="5">
        <v>80</v>
      </c>
      <c r="J1679" s="5">
        <v>79</v>
      </c>
      <c r="K16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79" s="4">
        <f>COUNTIFS(Tabela1[Paciente],Tabela1[[#This Row],[Paciente]],Tabela1[Código_Terapia],Tabela1[[#This Row],[Código_Terapia]])</f>
        <v>4</v>
      </c>
      <c r="M1679" s="4">
        <f>Tabela1[[#This Row],[Sessões Autrizadas]]-Tabela1[[#This Row],[Solicitado]]</f>
        <v>-1</v>
      </c>
    </row>
    <row r="1680" spans="1:13" hidden="1" x14ac:dyDescent="0.3">
      <c r="A1680" s="4">
        <f>INDEX(Tabela2[Id],MATCH(Tabela1[[#This Row],[Carteirinha]],Tabela2[Cart],0))</f>
        <v>4299</v>
      </c>
      <c r="B1680" s="5" t="s">
        <v>891</v>
      </c>
      <c r="C1680" s="5" t="s">
        <v>892</v>
      </c>
      <c r="D1680" s="5">
        <v>60015871</v>
      </c>
      <c r="E1680" s="6">
        <v>45700</v>
      </c>
      <c r="F1680" s="5">
        <v>947380194</v>
      </c>
      <c r="G1680" s="6">
        <v>45820</v>
      </c>
      <c r="H1680" s="5">
        <v>2250005103</v>
      </c>
      <c r="I1680" s="5">
        <v>128</v>
      </c>
      <c r="J1680" s="5">
        <v>126</v>
      </c>
      <c r="K16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1680" s="4">
        <f>COUNTIFS(Tabela1[Paciente],Tabela1[[#This Row],[Paciente]],Tabela1[Código_Terapia],Tabela1[[#This Row],[Código_Terapia]])</f>
        <v>4</v>
      </c>
      <c r="M1680" s="4">
        <f>Tabela1[[#This Row],[Sessões Autrizadas]]-Tabela1[[#This Row],[Solicitado]]</f>
        <v>-2</v>
      </c>
    </row>
    <row r="1681" spans="1:13" hidden="1" x14ac:dyDescent="0.3">
      <c r="A1681" s="4">
        <f>INDEX(Tabela2[Id],MATCH(Tabela1[[#This Row],[Carteirinha]],Tabela2[Cart],0))</f>
        <v>4299</v>
      </c>
      <c r="B1681" s="5" t="s">
        <v>891</v>
      </c>
      <c r="C1681" s="5" t="s">
        <v>892</v>
      </c>
      <c r="D1681" s="5">
        <v>60015868</v>
      </c>
      <c r="E1681" s="6">
        <v>45700</v>
      </c>
      <c r="F1681" s="5">
        <v>947380193</v>
      </c>
      <c r="G1681" s="6">
        <v>45760</v>
      </c>
      <c r="H1681" s="5">
        <v>2250005170</v>
      </c>
      <c r="I1681" s="5">
        <v>48</v>
      </c>
      <c r="J1681" s="5">
        <v>48</v>
      </c>
      <c r="K16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81" s="4">
        <f>COUNTIFS(Tabela1[Paciente],Tabela1[[#This Row],[Paciente]],Tabela1[Código_Terapia],Tabela1[[#This Row],[Código_Terapia]])</f>
        <v>4</v>
      </c>
      <c r="M1681" s="4">
        <f>Tabela1[[#This Row],[Sessões Autrizadas]]-Tabela1[[#This Row],[Solicitado]]</f>
        <v>0</v>
      </c>
    </row>
    <row r="1682" spans="1:13" hidden="1" x14ac:dyDescent="0.3">
      <c r="A1682" s="4">
        <f>INDEX(Tabela2[Id],MATCH(Tabela1[[#This Row],[Carteirinha]],Tabela2[Cart],0))</f>
        <v>4299</v>
      </c>
      <c r="B1682" s="5" t="s">
        <v>891</v>
      </c>
      <c r="C1682" s="5" t="s">
        <v>892</v>
      </c>
      <c r="D1682" s="5">
        <v>58877257</v>
      </c>
      <c r="E1682" s="6">
        <v>45663</v>
      </c>
      <c r="F1682" s="5">
        <v>946325584</v>
      </c>
      <c r="G1682" s="6">
        <v>45843</v>
      </c>
      <c r="H1682" s="5">
        <v>2250005189</v>
      </c>
      <c r="I1682" s="5">
        <v>96</v>
      </c>
      <c r="J1682" s="5">
        <v>14</v>
      </c>
      <c r="K16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682" s="4">
        <f>COUNTIFS(Tabela1[Paciente],Tabela1[[#This Row],[Paciente]],Tabela1[Código_Terapia],Tabela1[[#This Row],[Código_Terapia]])</f>
        <v>4</v>
      </c>
      <c r="M1682" s="4">
        <f>Tabela1[[#This Row],[Sessões Autrizadas]]-Tabela1[[#This Row],[Solicitado]]</f>
        <v>-82</v>
      </c>
    </row>
    <row r="1683" spans="1:13" hidden="1" x14ac:dyDescent="0.3">
      <c r="A1683" s="4">
        <f>INDEX(Tabela2[Id],MATCH(Tabela1[[#This Row],[Carteirinha]],Tabela2[Cart],0))</f>
        <v>4299</v>
      </c>
      <c r="B1683" s="5" t="s">
        <v>891</v>
      </c>
      <c r="C1683" s="5" t="s">
        <v>892</v>
      </c>
      <c r="D1683" s="5">
        <v>58877256</v>
      </c>
      <c r="E1683" s="6">
        <v>45663</v>
      </c>
      <c r="F1683" s="5">
        <v>946325583</v>
      </c>
      <c r="G1683" s="6">
        <v>45843</v>
      </c>
      <c r="H1683" s="5">
        <v>2250005103</v>
      </c>
      <c r="I1683" s="5">
        <v>160</v>
      </c>
      <c r="J1683" s="5">
        <v>14</v>
      </c>
      <c r="K16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683" s="4">
        <f>COUNTIFS(Tabela1[Paciente],Tabela1[[#This Row],[Paciente]],Tabela1[Código_Terapia],Tabela1[[#This Row],[Código_Terapia]])</f>
        <v>4</v>
      </c>
      <c r="M1683" s="4">
        <f>Tabela1[[#This Row],[Sessões Autrizadas]]-Tabela1[[#This Row],[Solicitado]]</f>
        <v>-146</v>
      </c>
    </row>
    <row r="1684" spans="1:13" hidden="1" x14ac:dyDescent="0.3">
      <c r="A1684" s="4">
        <f>INDEX(Tabela2[Id],MATCH(Tabela1[[#This Row],[Carteirinha]],Tabela2[Cart],0))</f>
        <v>4299</v>
      </c>
      <c r="B1684" s="5" t="s">
        <v>891</v>
      </c>
      <c r="C1684" s="5" t="s">
        <v>892</v>
      </c>
      <c r="D1684" s="5">
        <v>58877255</v>
      </c>
      <c r="E1684" s="6">
        <v>45663</v>
      </c>
      <c r="F1684" s="5">
        <v>946325582</v>
      </c>
      <c r="G1684" s="6">
        <v>45843</v>
      </c>
      <c r="H1684" s="5">
        <v>50000012</v>
      </c>
      <c r="I1684" s="5">
        <v>32</v>
      </c>
      <c r="J1684" s="5">
        <v>14</v>
      </c>
      <c r="K16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84" s="4">
        <f>COUNTIFS(Tabela1[Paciente],Tabela1[[#This Row],[Paciente]],Tabela1[Código_Terapia],Tabela1[[#This Row],[Código_Terapia]])</f>
        <v>3</v>
      </c>
      <c r="M1684" s="4">
        <f>Tabela1[[#This Row],[Sessões Autrizadas]]-Tabela1[[#This Row],[Solicitado]]</f>
        <v>-18</v>
      </c>
    </row>
    <row r="1685" spans="1:13" hidden="1" x14ac:dyDescent="0.3">
      <c r="A1685" s="4">
        <f>INDEX(Tabela2[Id],MATCH(Tabela1[[#This Row],[Carteirinha]],Tabela2[Cart],0))</f>
        <v>4299</v>
      </c>
      <c r="B1685" s="5" t="s">
        <v>891</v>
      </c>
      <c r="C1685" s="5" t="s">
        <v>892</v>
      </c>
      <c r="D1685" s="5">
        <v>58877254</v>
      </c>
      <c r="E1685" s="6">
        <v>45663</v>
      </c>
      <c r="F1685" s="5">
        <v>946325581</v>
      </c>
      <c r="G1685" s="6">
        <v>45903</v>
      </c>
      <c r="H1685" s="5">
        <v>2250005170</v>
      </c>
      <c r="I1685" s="5">
        <v>96</v>
      </c>
      <c r="J1685" s="5">
        <v>13</v>
      </c>
      <c r="K16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685" s="4">
        <f>COUNTIFS(Tabela1[Paciente],Tabela1[[#This Row],[Paciente]],Tabela1[Código_Terapia],Tabela1[[#This Row],[Código_Terapia]])</f>
        <v>4</v>
      </c>
      <c r="M1685" s="4">
        <f>Tabela1[[#This Row],[Sessões Autrizadas]]-Tabela1[[#This Row],[Solicitado]]</f>
        <v>-83</v>
      </c>
    </row>
    <row r="1686" spans="1:13" hidden="1" x14ac:dyDescent="0.3">
      <c r="A1686" s="4">
        <f>INDEX(Tabela2[Id],MATCH(Tabela1[[#This Row],[Carteirinha]],Tabela2[Cart],0))</f>
        <v>4299</v>
      </c>
      <c r="B1686" s="5" t="s">
        <v>891</v>
      </c>
      <c r="C1686" s="5" t="s">
        <v>892</v>
      </c>
      <c r="D1686" s="5">
        <v>56547463</v>
      </c>
      <c r="E1686" s="6">
        <v>45560</v>
      </c>
      <c r="F1686" s="5">
        <v>944179037</v>
      </c>
      <c r="G1686" s="6">
        <v>48500</v>
      </c>
      <c r="H1686" s="5">
        <v>2250005189</v>
      </c>
      <c r="I1686" s="5">
        <v>90</v>
      </c>
      <c r="J1686" s="5">
        <v>13</v>
      </c>
      <c r="K16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5.625</v>
      </c>
      <c r="L1686" s="4">
        <f>COUNTIFS(Tabela1[Paciente],Tabela1[[#This Row],[Paciente]],Tabela1[Código_Terapia],Tabela1[[#This Row],[Código_Terapia]])</f>
        <v>4</v>
      </c>
      <c r="M1686" s="4">
        <f>Tabela1[[#This Row],[Sessões Autrizadas]]-Tabela1[[#This Row],[Solicitado]]</f>
        <v>-77</v>
      </c>
    </row>
    <row r="1687" spans="1:13" hidden="1" x14ac:dyDescent="0.3">
      <c r="A1687" s="4">
        <f>INDEX(Tabela2[Id],MATCH(Tabela1[[#This Row],[Carteirinha]],Tabela2[Cart],0))</f>
        <v>4299</v>
      </c>
      <c r="B1687" s="5" t="s">
        <v>891</v>
      </c>
      <c r="C1687" s="5" t="s">
        <v>892</v>
      </c>
      <c r="D1687" s="5">
        <v>56547462</v>
      </c>
      <c r="E1687" s="6">
        <v>45560</v>
      </c>
      <c r="F1687" s="5">
        <v>944179036</v>
      </c>
      <c r="G1687" s="6">
        <v>48620</v>
      </c>
      <c r="H1687" s="5">
        <v>2250005103</v>
      </c>
      <c r="I1687" s="5">
        <v>150</v>
      </c>
      <c r="J1687" s="5">
        <v>53</v>
      </c>
      <c r="K16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9.375</v>
      </c>
      <c r="L1687" s="4">
        <f>COUNTIFS(Tabela1[Paciente],Tabela1[[#This Row],[Paciente]],Tabela1[Código_Terapia],Tabela1[[#This Row],[Código_Terapia]])</f>
        <v>4</v>
      </c>
      <c r="M1687" s="4">
        <f>Tabela1[[#This Row],[Sessões Autrizadas]]-Tabela1[[#This Row],[Solicitado]]</f>
        <v>-97</v>
      </c>
    </row>
    <row r="1688" spans="1:13" hidden="1" x14ac:dyDescent="0.3">
      <c r="A1688" s="4">
        <f>INDEX(Tabela2[Id],MATCH(Tabela1[[#This Row],[Carteirinha]],Tabela2[Cart],0))</f>
        <v>4299</v>
      </c>
      <c r="B1688" s="5" t="s">
        <v>891</v>
      </c>
      <c r="C1688" s="5" t="s">
        <v>892</v>
      </c>
      <c r="D1688" s="5">
        <v>56547461</v>
      </c>
      <c r="E1688" s="6">
        <v>45560</v>
      </c>
      <c r="F1688" s="5">
        <v>944179035</v>
      </c>
      <c r="G1688" s="6">
        <v>45920</v>
      </c>
      <c r="H1688" s="5">
        <v>50000012</v>
      </c>
      <c r="I1688" s="5">
        <v>30</v>
      </c>
      <c r="J1688" s="5">
        <v>25</v>
      </c>
      <c r="K16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688" s="4">
        <f>COUNTIFS(Tabela1[Paciente],Tabela1[[#This Row],[Paciente]],Tabela1[Código_Terapia],Tabela1[[#This Row],[Código_Terapia]])</f>
        <v>3</v>
      </c>
      <c r="M1688" s="4">
        <f>Tabela1[[#This Row],[Sessões Autrizadas]]-Tabela1[[#This Row],[Solicitado]]</f>
        <v>-5</v>
      </c>
    </row>
    <row r="1689" spans="1:13" hidden="1" x14ac:dyDescent="0.3">
      <c r="A1689" s="4">
        <f>INDEX(Tabela2[Id],MATCH(Tabela1[[#This Row],[Carteirinha]],Tabela2[Cart],0))</f>
        <v>4299</v>
      </c>
      <c r="B1689" s="5" t="s">
        <v>891</v>
      </c>
      <c r="C1689" s="5" t="s">
        <v>892</v>
      </c>
      <c r="D1689" s="5">
        <v>56547459</v>
      </c>
      <c r="E1689" s="6">
        <v>45560</v>
      </c>
      <c r="F1689" s="5">
        <v>944179034</v>
      </c>
      <c r="G1689" s="6">
        <v>47060</v>
      </c>
      <c r="H1689" s="5">
        <v>2250005170</v>
      </c>
      <c r="I1689" s="5">
        <v>90</v>
      </c>
      <c r="J1689" s="5">
        <v>30</v>
      </c>
      <c r="K16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5.625</v>
      </c>
      <c r="L1689" s="4">
        <f>COUNTIFS(Tabela1[Paciente],Tabela1[[#This Row],[Paciente]],Tabela1[Código_Terapia],Tabela1[[#This Row],[Código_Terapia]])</f>
        <v>4</v>
      </c>
      <c r="M1689" s="4">
        <f>Tabela1[[#This Row],[Sessões Autrizadas]]-Tabela1[[#This Row],[Solicitado]]</f>
        <v>-60</v>
      </c>
    </row>
    <row r="1690" spans="1:13" hidden="1" x14ac:dyDescent="0.3">
      <c r="A1690" s="4">
        <f>INDEX(Tabela2[Id],MATCH(Tabela1[[#This Row],[Carteirinha]],Tabela2[Cart],0))</f>
        <v>3305</v>
      </c>
      <c r="B1690" s="5" t="s">
        <v>898</v>
      </c>
      <c r="C1690" s="5" t="s">
        <v>899</v>
      </c>
      <c r="D1690" s="5">
        <v>58870736</v>
      </c>
      <c r="E1690" s="6">
        <v>45659</v>
      </c>
      <c r="F1690" s="5">
        <v>946319687</v>
      </c>
      <c r="G1690" s="6">
        <v>46739</v>
      </c>
      <c r="H1690" s="5">
        <v>2250005103</v>
      </c>
      <c r="I1690" s="5">
        <v>80</v>
      </c>
      <c r="J1690" s="5">
        <v>59</v>
      </c>
      <c r="K16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90" s="4">
        <f>COUNTIFS(Tabela1[Paciente],Tabela1[[#This Row],[Paciente]],Tabela1[Código_Terapia],Tabela1[[#This Row],[Código_Terapia]])</f>
        <v>1</v>
      </c>
      <c r="M1690" s="4">
        <f>Tabela1[[#This Row],[Sessões Autrizadas]]-Tabela1[[#This Row],[Solicitado]]</f>
        <v>-21</v>
      </c>
    </row>
    <row r="1691" spans="1:13" hidden="1" x14ac:dyDescent="0.3">
      <c r="A1691" s="4">
        <f>INDEX(Tabela2[Id],MATCH(Tabela1[[#This Row],[Carteirinha]],Tabela2[Cart],0))</f>
        <v>3305</v>
      </c>
      <c r="B1691" s="5" t="s">
        <v>898</v>
      </c>
      <c r="C1691" s="5" t="s">
        <v>899</v>
      </c>
      <c r="D1691" s="5">
        <v>58870735</v>
      </c>
      <c r="E1691" s="6">
        <v>45659</v>
      </c>
      <c r="F1691" s="5">
        <v>946319686</v>
      </c>
      <c r="G1691" s="6">
        <v>46379</v>
      </c>
      <c r="H1691" s="5">
        <v>2250005278</v>
      </c>
      <c r="I1691" s="5">
        <v>32</v>
      </c>
      <c r="J1691" s="5">
        <v>10</v>
      </c>
      <c r="K16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91" s="4">
        <f>COUNTIFS(Tabela1[Paciente],Tabela1[[#This Row],[Paciente]],Tabela1[Código_Terapia],Tabela1[[#This Row],[Código_Terapia]])</f>
        <v>2</v>
      </c>
      <c r="M1691" s="4">
        <f>Tabela1[[#This Row],[Sessões Autrizadas]]-Tabela1[[#This Row],[Solicitado]]</f>
        <v>-22</v>
      </c>
    </row>
    <row r="1692" spans="1:13" hidden="1" x14ac:dyDescent="0.3">
      <c r="A1692" s="4">
        <f>INDEX(Tabela2[Id],MATCH(Tabela1[[#This Row],[Carteirinha]],Tabela2[Cart],0))</f>
        <v>3305</v>
      </c>
      <c r="B1692" s="5" t="s">
        <v>898</v>
      </c>
      <c r="C1692" s="5" t="s">
        <v>899</v>
      </c>
      <c r="D1692" s="5">
        <v>56065149</v>
      </c>
      <c r="E1692" s="6">
        <v>45544</v>
      </c>
      <c r="F1692" s="5">
        <v>943733641</v>
      </c>
      <c r="G1692" s="6">
        <v>46384</v>
      </c>
      <c r="H1692" s="5">
        <v>2250005278</v>
      </c>
      <c r="I1692" s="5">
        <v>30</v>
      </c>
      <c r="J1692" s="5">
        <v>4</v>
      </c>
      <c r="K16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692" s="4">
        <f>COUNTIFS(Tabela1[Paciente],Tabela1[[#This Row],[Paciente]],Tabela1[Código_Terapia],Tabela1[[#This Row],[Código_Terapia]])</f>
        <v>2</v>
      </c>
      <c r="M1692" s="4">
        <f>Tabela1[[#This Row],[Sessões Autrizadas]]-Tabela1[[#This Row],[Solicitado]]</f>
        <v>-26</v>
      </c>
    </row>
    <row r="1693" spans="1:13" hidden="1" x14ac:dyDescent="0.3">
      <c r="A1693" s="4">
        <f>INDEX(Tabela2[Id],MATCH(Tabela1[[#This Row],[Carteirinha]],Tabela2[Cart],0))</f>
        <v>4084</v>
      </c>
      <c r="B1693" s="5" t="s">
        <v>191</v>
      </c>
      <c r="C1693" s="5" t="s">
        <v>192</v>
      </c>
      <c r="D1693" s="5">
        <v>57942596</v>
      </c>
      <c r="E1693" s="6">
        <v>45615</v>
      </c>
      <c r="F1693" s="5">
        <v>945465870</v>
      </c>
      <c r="G1693" s="6">
        <v>46515</v>
      </c>
      <c r="H1693" s="5">
        <v>2250005189</v>
      </c>
      <c r="I1693" s="5">
        <v>32</v>
      </c>
      <c r="J1693" s="5">
        <v>8</v>
      </c>
      <c r="K16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93" s="4">
        <f>COUNTIFS(Tabela1[Paciente],Tabela1[[#This Row],[Paciente]],Tabela1[Código_Terapia],Tabela1[[#This Row],[Código_Terapia]])</f>
        <v>1</v>
      </c>
      <c r="M1693" s="4">
        <f>Tabela1[[#This Row],[Sessões Autrizadas]]-Tabela1[[#This Row],[Solicitado]]</f>
        <v>-24</v>
      </c>
    </row>
    <row r="1694" spans="1:13" hidden="1" x14ac:dyDescent="0.3">
      <c r="A1694" s="4">
        <f>INDEX(Tabela2[Id],MATCH(Tabela1[[#This Row],[Carteirinha]],Tabela2[Cart],0))</f>
        <v>4084</v>
      </c>
      <c r="B1694" s="5" t="s">
        <v>191</v>
      </c>
      <c r="C1694" s="5" t="s">
        <v>192</v>
      </c>
      <c r="D1694" s="5">
        <v>57942595</v>
      </c>
      <c r="E1694" s="6">
        <v>45615</v>
      </c>
      <c r="F1694" s="5">
        <v>945465869</v>
      </c>
      <c r="G1694" s="6">
        <v>47295</v>
      </c>
      <c r="H1694" s="5">
        <v>2250005103</v>
      </c>
      <c r="I1694" s="5">
        <v>48</v>
      </c>
      <c r="J1694" s="5">
        <v>13</v>
      </c>
      <c r="K16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94" s="4">
        <f>COUNTIFS(Tabela1[Paciente],Tabela1[[#This Row],[Paciente]],Tabela1[Código_Terapia],Tabela1[[#This Row],[Código_Terapia]])</f>
        <v>1</v>
      </c>
      <c r="M1694" s="4">
        <f>Tabela1[[#This Row],[Sessões Autrizadas]]-Tabela1[[#This Row],[Solicitado]]</f>
        <v>-35</v>
      </c>
    </row>
    <row r="1695" spans="1:13" hidden="1" x14ac:dyDescent="0.3">
      <c r="A1695" s="4">
        <f>INDEX(Tabela2[Id],MATCH(Tabela1[[#This Row],[Carteirinha]],Tabela2[Cart],0))</f>
        <v>4084</v>
      </c>
      <c r="B1695" s="5" t="s">
        <v>191</v>
      </c>
      <c r="C1695" s="5" t="s">
        <v>192</v>
      </c>
      <c r="D1695" s="5">
        <v>57942594</v>
      </c>
      <c r="E1695" s="6">
        <v>45615</v>
      </c>
      <c r="F1695" s="5">
        <v>945465868</v>
      </c>
      <c r="G1695" s="6">
        <v>46695</v>
      </c>
      <c r="H1695" s="5">
        <v>2250005278</v>
      </c>
      <c r="I1695" s="5">
        <v>32</v>
      </c>
      <c r="J1695" s="5">
        <v>14</v>
      </c>
      <c r="K16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95" s="4">
        <f>COUNTIFS(Tabela1[Paciente],Tabela1[[#This Row],[Paciente]],Tabela1[Código_Terapia],Tabela1[[#This Row],[Código_Terapia]])</f>
        <v>1</v>
      </c>
      <c r="M1695" s="4">
        <f>Tabela1[[#This Row],[Sessões Autrizadas]]-Tabela1[[#This Row],[Solicitado]]</f>
        <v>-18</v>
      </c>
    </row>
    <row r="1696" spans="1:13" hidden="1" x14ac:dyDescent="0.3">
      <c r="A1696" s="4">
        <f>INDEX(Tabela2[Id],MATCH(Tabela1[[#This Row],[Carteirinha]],Tabela2[Cart],0))</f>
        <v>4084</v>
      </c>
      <c r="B1696" s="5" t="s">
        <v>191</v>
      </c>
      <c r="C1696" s="5" t="s">
        <v>192</v>
      </c>
      <c r="D1696" s="5">
        <v>57942593</v>
      </c>
      <c r="E1696" s="6">
        <v>45615</v>
      </c>
      <c r="F1696" s="5">
        <v>945465867</v>
      </c>
      <c r="G1696" s="6">
        <v>46335</v>
      </c>
      <c r="H1696" s="5">
        <v>50000012</v>
      </c>
      <c r="I1696" s="5">
        <v>32</v>
      </c>
      <c r="J1696" s="5">
        <v>21</v>
      </c>
      <c r="K16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696" s="4">
        <f>COUNTIFS(Tabela1[Paciente],Tabela1[[#This Row],[Paciente]],Tabela1[Código_Terapia],Tabela1[[#This Row],[Código_Terapia]])</f>
        <v>1</v>
      </c>
      <c r="M1696" s="4">
        <f>Tabela1[[#This Row],[Sessões Autrizadas]]-Tabela1[[#This Row],[Solicitado]]</f>
        <v>-11</v>
      </c>
    </row>
    <row r="1697" spans="1:13" hidden="1" x14ac:dyDescent="0.3">
      <c r="A1697" s="4">
        <f>INDEX(Tabela2[Id],MATCH(Tabela1[[#This Row],[Carteirinha]],Tabela2[Cart],0))</f>
        <v>4084</v>
      </c>
      <c r="B1697" s="5" t="s">
        <v>191</v>
      </c>
      <c r="C1697" s="5" t="s">
        <v>192</v>
      </c>
      <c r="D1697" s="5">
        <v>57942591</v>
      </c>
      <c r="E1697" s="6">
        <v>45615</v>
      </c>
      <c r="F1697" s="5">
        <v>945465865</v>
      </c>
      <c r="G1697" s="6">
        <v>46455</v>
      </c>
      <c r="H1697" s="5">
        <v>2250005170</v>
      </c>
      <c r="I1697" s="5">
        <v>48</v>
      </c>
      <c r="J1697" s="5">
        <v>31</v>
      </c>
      <c r="K16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697" s="4">
        <f>COUNTIFS(Tabela1[Paciente],Tabela1[[#This Row],[Paciente]],Tabela1[Código_Terapia],Tabela1[[#This Row],[Código_Terapia]])</f>
        <v>1</v>
      </c>
      <c r="M1697" s="4">
        <f>Tabela1[[#This Row],[Sessões Autrizadas]]-Tabela1[[#This Row],[Solicitado]]</f>
        <v>-17</v>
      </c>
    </row>
    <row r="1698" spans="1:13" hidden="1" x14ac:dyDescent="0.3">
      <c r="A1698" s="4">
        <f>INDEX(Tabela2[Id],MATCH(Tabela1[[#This Row],[Carteirinha]],Tabela2[Cart],0))</f>
        <v>3628</v>
      </c>
      <c r="B1698" s="5" t="s">
        <v>853</v>
      </c>
      <c r="C1698" s="5" t="s">
        <v>854</v>
      </c>
      <c r="D1698" s="5">
        <v>57739346</v>
      </c>
      <c r="E1698" s="6">
        <v>45608</v>
      </c>
      <c r="F1698" s="5">
        <v>945278614</v>
      </c>
      <c r="G1698" s="6">
        <v>48368</v>
      </c>
      <c r="H1698" s="5">
        <v>2250005189</v>
      </c>
      <c r="I1698" s="5">
        <v>96</v>
      </c>
      <c r="J1698" s="5">
        <v>42</v>
      </c>
      <c r="K16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698" s="4">
        <f>COUNTIFS(Tabela1[Paciente],Tabela1[[#This Row],[Paciente]],Tabela1[Código_Terapia],Tabela1[[#This Row],[Código_Terapia]])</f>
        <v>1</v>
      </c>
      <c r="M1698" s="4">
        <f>Tabela1[[#This Row],[Sessões Autrizadas]]-Tabela1[[#This Row],[Solicitado]]</f>
        <v>-54</v>
      </c>
    </row>
    <row r="1699" spans="1:13" hidden="1" x14ac:dyDescent="0.3">
      <c r="A1699" s="4">
        <f>INDEX(Tabela2[Id],MATCH(Tabela1[[#This Row],[Carteirinha]],Tabela2[Cart],0))</f>
        <v>3628</v>
      </c>
      <c r="B1699" s="5" t="s">
        <v>853</v>
      </c>
      <c r="C1699" s="5" t="s">
        <v>854</v>
      </c>
      <c r="D1699" s="5">
        <v>57739345</v>
      </c>
      <c r="E1699" s="6">
        <v>45608</v>
      </c>
      <c r="F1699" s="5">
        <v>945278613</v>
      </c>
      <c r="G1699" s="6">
        <v>47408</v>
      </c>
      <c r="H1699" s="5">
        <v>2250005103</v>
      </c>
      <c r="I1699" s="5">
        <v>80</v>
      </c>
      <c r="J1699" s="5">
        <v>47</v>
      </c>
      <c r="K16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699" s="4">
        <f>COUNTIFS(Tabela1[Paciente],Tabela1[[#This Row],[Paciente]],Tabela1[Código_Terapia],Tabela1[[#This Row],[Código_Terapia]])</f>
        <v>1</v>
      </c>
      <c r="M1699" s="4">
        <f>Tabela1[[#This Row],[Sessões Autrizadas]]-Tabela1[[#This Row],[Solicitado]]</f>
        <v>-33</v>
      </c>
    </row>
    <row r="1700" spans="1:13" hidden="1" x14ac:dyDescent="0.3">
      <c r="A1700" s="4">
        <f>INDEX(Tabela2[Id],MATCH(Tabela1[[#This Row],[Carteirinha]],Tabela2[Cart],0))</f>
        <v>2908</v>
      </c>
      <c r="B1700" s="5" t="s">
        <v>602</v>
      </c>
      <c r="C1700" s="5" t="s">
        <v>603</v>
      </c>
      <c r="D1700" s="5">
        <v>57887515</v>
      </c>
      <c r="E1700" s="6">
        <v>45614</v>
      </c>
      <c r="F1700" s="5">
        <v>945415049</v>
      </c>
      <c r="G1700" s="6">
        <v>46874</v>
      </c>
      <c r="H1700" s="5">
        <v>2250005189</v>
      </c>
      <c r="I1700" s="5">
        <v>32</v>
      </c>
      <c r="J1700" s="5">
        <v>12</v>
      </c>
      <c r="K17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00" s="4">
        <f>COUNTIFS(Tabela1[Paciente],Tabela1[[#This Row],[Paciente]],Tabela1[Código_Terapia],Tabela1[[#This Row],[Código_Terapia]])</f>
        <v>2</v>
      </c>
      <c r="M1700" s="4">
        <f>Tabela1[[#This Row],[Sessões Autrizadas]]-Tabela1[[#This Row],[Solicitado]]</f>
        <v>-20</v>
      </c>
    </row>
    <row r="1701" spans="1:13" hidden="1" x14ac:dyDescent="0.3">
      <c r="A1701" s="4">
        <f>INDEX(Tabela2[Id],MATCH(Tabela1[[#This Row],[Carteirinha]],Tabela2[Cart],0))</f>
        <v>2908</v>
      </c>
      <c r="B1701" s="5" t="s">
        <v>602</v>
      </c>
      <c r="C1701" s="5" t="s">
        <v>603</v>
      </c>
      <c r="D1701" s="5">
        <v>57887514</v>
      </c>
      <c r="E1701" s="6">
        <v>45614</v>
      </c>
      <c r="F1701" s="5">
        <v>945415048</v>
      </c>
      <c r="G1701" s="6">
        <v>47714</v>
      </c>
      <c r="H1701" s="5">
        <v>2250005103</v>
      </c>
      <c r="I1701" s="5">
        <v>80</v>
      </c>
      <c r="J1701" s="5">
        <v>24</v>
      </c>
      <c r="K17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701" s="4">
        <f>COUNTIFS(Tabela1[Paciente],Tabela1[[#This Row],[Paciente]],Tabela1[Código_Terapia],Tabela1[[#This Row],[Código_Terapia]])</f>
        <v>2</v>
      </c>
      <c r="M1701" s="4">
        <f>Tabela1[[#This Row],[Sessões Autrizadas]]-Tabela1[[#This Row],[Solicitado]]</f>
        <v>-56</v>
      </c>
    </row>
    <row r="1702" spans="1:13" hidden="1" x14ac:dyDescent="0.3">
      <c r="A1702" s="4">
        <f>INDEX(Tabela2[Id],MATCH(Tabela1[[#This Row],[Carteirinha]],Tabela2[Cart],0))</f>
        <v>2908</v>
      </c>
      <c r="B1702" s="5" t="s">
        <v>602</v>
      </c>
      <c r="C1702" s="5" t="s">
        <v>603</v>
      </c>
      <c r="D1702" s="5">
        <v>57887512</v>
      </c>
      <c r="E1702" s="6">
        <v>45614</v>
      </c>
      <c r="F1702" s="5">
        <v>945415047</v>
      </c>
      <c r="G1702" s="6">
        <v>47534</v>
      </c>
      <c r="H1702" s="5">
        <v>2250005278</v>
      </c>
      <c r="I1702" s="5">
        <v>48</v>
      </c>
      <c r="J1702" s="5">
        <v>10</v>
      </c>
      <c r="K17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02" s="4">
        <f>COUNTIFS(Tabela1[Paciente],Tabela1[[#This Row],[Paciente]],Tabela1[Código_Terapia],Tabela1[[#This Row],[Código_Terapia]])</f>
        <v>2</v>
      </c>
      <c r="M1702" s="4">
        <f>Tabela1[[#This Row],[Sessões Autrizadas]]-Tabela1[[#This Row],[Solicitado]]</f>
        <v>-38</v>
      </c>
    </row>
    <row r="1703" spans="1:13" hidden="1" x14ac:dyDescent="0.3">
      <c r="A1703" s="4">
        <f>INDEX(Tabela2[Id],MATCH(Tabela1[[#This Row],[Carteirinha]],Tabela2[Cart],0))</f>
        <v>2908</v>
      </c>
      <c r="B1703" s="5" t="s">
        <v>602</v>
      </c>
      <c r="C1703" s="5" t="s">
        <v>603</v>
      </c>
      <c r="D1703" s="5">
        <v>57887511</v>
      </c>
      <c r="E1703" s="6">
        <v>45614</v>
      </c>
      <c r="F1703" s="5">
        <v>945415045</v>
      </c>
      <c r="G1703" s="6">
        <v>46514</v>
      </c>
      <c r="H1703" s="5">
        <v>50001213</v>
      </c>
      <c r="I1703" s="5">
        <v>32</v>
      </c>
      <c r="J1703" s="5">
        <v>18</v>
      </c>
      <c r="K17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03" s="4">
        <f>COUNTIFS(Tabela1[Paciente],Tabela1[[#This Row],[Paciente]],Tabela1[Código_Terapia],Tabela1[[#This Row],[Código_Terapia]])</f>
        <v>2</v>
      </c>
      <c r="M1703" s="4">
        <f>Tabela1[[#This Row],[Sessões Autrizadas]]-Tabela1[[#This Row],[Solicitado]]</f>
        <v>-14</v>
      </c>
    </row>
    <row r="1704" spans="1:13" hidden="1" x14ac:dyDescent="0.3">
      <c r="A1704" s="4">
        <f>INDEX(Tabela2[Id],MATCH(Tabela1[[#This Row],[Carteirinha]],Tabela2[Cart],0))</f>
        <v>2908</v>
      </c>
      <c r="B1704" s="5" t="s">
        <v>602</v>
      </c>
      <c r="C1704" s="5" t="s">
        <v>603</v>
      </c>
      <c r="D1704" s="5">
        <v>57887510</v>
      </c>
      <c r="E1704" s="6">
        <v>45614</v>
      </c>
      <c r="F1704" s="5">
        <v>945415044</v>
      </c>
      <c r="G1704" s="6">
        <v>47054</v>
      </c>
      <c r="H1704" s="5">
        <v>50000012</v>
      </c>
      <c r="I1704" s="5">
        <v>48</v>
      </c>
      <c r="J1704" s="5">
        <v>14</v>
      </c>
      <c r="K17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04" s="4">
        <f>COUNTIFS(Tabela1[Paciente],Tabela1[[#This Row],[Paciente]],Tabela1[Código_Terapia],Tabela1[[#This Row],[Código_Terapia]])</f>
        <v>2</v>
      </c>
      <c r="M1704" s="4">
        <f>Tabela1[[#This Row],[Sessões Autrizadas]]-Tabela1[[#This Row],[Solicitado]]</f>
        <v>-34</v>
      </c>
    </row>
    <row r="1705" spans="1:13" hidden="1" x14ac:dyDescent="0.3">
      <c r="A1705" s="4">
        <f>INDEX(Tabela2[Id],MATCH(Tabela1[[#This Row],[Carteirinha]],Tabela2[Cart],0))</f>
        <v>2908</v>
      </c>
      <c r="B1705" s="5" t="s">
        <v>602</v>
      </c>
      <c r="C1705" s="5" t="s">
        <v>603</v>
      </c>
      <c r="D1705" s="5">
        <v>57887509</v>
      </c>
      <c r="E1705" s="6">
        <v>45614</v>
      </c>
      <c r="F1705" s="5">
        <v>945415042</v>
      </c>
      <c r="G1705" s="6">
        <v>46454</v>
      </c>
      <c r="H1705" s="5">
        <v>2250005170</v>
      </c>
      <c r="I1705" s="5">
        <v>32</v>
      </c>
      <c r="J1705" s="5">
        <v>19</v>
      </c>
      <c r="K17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05" s="4">
        <f>COUNTIFS(Tabela1[Paciente],Tabela1[[#This Row],[Paciente]],Tabela1[Código_Terapia],Tabela1[[#This Row],[Código_Terapia]])</f>
        <v>2</v>
      </c>
      <c r="M1705" s="4">
        <f>Tabela1[[#This Row],[Sessões Autrizadas]]-Tabela1[[#This Row],[Solicitado]]</f>
        <v>-13</v>
      </c>
    </row>
    <row r="1706" spans="1:13" hidden="1" x14ac:dyDescent="0.3">
      <c r="A1706" s="4">
        <f>INDEX(Tabela2[Id],MATCH(Tabela1[[#This Row],[Carteirinha]],Tabela2[Cart],0))</f>
        <v>2908</v>
      </c>
      <c r="B1706" s="5" t="s">
        <v>602</v>
      </c>
      <c r="C1706" s="5" t="s">
        <v>603</v>
      </c>
      <c r="D1706" s="5">
        <v>57887507</v>
      </c>
      <c r="E1706" s="6">
        <v>45614</v>
      </c>
      <c r="F1706" s="5">
        <v>945415040</v>
      </c>
      <c r="G1706" s="6">
        <v>47534</v>
      </c>
      <c r="H1706" s="5">
        <v>2250005111</v>
      </c>
      <c r="I1706" s="5">
        <v>48</v>
      </c>
      <c r="J1706" s="5">
        <v>5</v>
      </c>
      <c r="K17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06" s="4">
        <f>COUNTIFS(Tabela1[Paciente],Tabela1[[#This Row],[Paciente]],Tabela1[Código_Terapia],Tabela1[[#This Row],[Código_Terapia]])</f>
        <v>2</v>
      </c>
      <c r="M1706" s="4">
        <f>Tabela1[[#This Row],[Sessões Autrizadas]]-Tabela1[[#This Row],[Solicitado]]</f>
        <v>-43</v>
      </c>
    </row>
    <row r="1707" spans="1:13" hidden="1" x14ac:dyDescent="0.3">
      <c r="A1707" s="4">
        <f>INDEX(Tabela2[Id],MATCH(Tabela1[[#This Row],[Carteirinha]],Tabela2[Cart],0))</f>
        <v>2908</v>
      </c>
      <c r="B1707" s="5" t="s">
        <v>602</v>
      </c>
      <c r="C1707" s="5" t="s">
        <v>603</v>
      </c>
      <c r="D1707" s="5">
        <v>56005340</v>
      </c>
      <c r="E1707" s="6">
        <v>45544</v>
      </c>
      <c r="F1707" s="5">
        <v>943678583</v>
      </c>
      <c r="G1707" s="6">
        <v>45904</v>
      </c>
      <c r="H1707" s="5">
        <v>2250005189</v>
      </c>
      <c r="I1707" s="5">
        <v>30</v>
      </c>
      <c r="J1707" s="5">
        <v>25</v>
      </c>
      <c r="K17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07" s="4">
        <f>COUNTIFS(Tabela1[Paciente],Tabela1[[#This Row],[Paciente]],Tabela1[Código_Terapia],Tabela1[[#This Row],[Código_Terapia]])</f>
        <v>2</v>
      </c>
      <c r="M1707" s="4">
        <f>Tabela1[[#This Row],[Sessões Autrizadas]]-Tabela1[[#This Row],[Solicitado]]</f>
        <v>-5</v>
      </c>
    </row>
    <row r="1708" spans="1:13" hidden="1" x14ac:dyDescent="0.3">
      <c r="A1708" s="4">
        <f>INDEX(Tabela2[Id],MATCH(Tabela1[[#This Row],[Carteirinha]],Tabela2[Cart],0))</f>
        <v>2908</v>
      </c>
      <c r="B1708" s="5" t="s">
        <v>602</v>
      </c>
      <c r="C1708" s="5" t="s">
        <v>603</v>
      </c>
      <c r="D1708" s="5">
        <v>56005339</v>
      </c>
      <c r="E1708" s="6">
        <v>45544</v>
      </c>
      <c r="F1708" s="5">
        <v>943678582</v>
      </c>
      <c r="G1708" s="6">
        <v>46444</v>
      </c>
      <c r="H1708" s="5">
        <v>2250005103</v>
      </c>
      <c r="I1708" s="5">
        <v>45</v>
      </c>
      <c r="J1708" s="5">
        <v>16</v>
      </c>
      <c r="K17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708" s="4">
        <f>COUNTIFS(Tabela1[Paciente],Tabela1[[#This Row],[Paciente]],Tabela1[Código_Terapia],Tabela1[[#This Row],[Código_Terapia]])</f>
        <v>2</v>
      </c>
      <c r="M1708" s="4">
        <f>Tabela1[[#This Row],[Sessões Autrizadas]]-Tabela1[[#This Row],[Solicitado]]</f>
        <v>-29</v>
      </c>
    </row>
    <row r="1709" spans="1:13" hidden="1" x14ac:dyDescent="0.3">
      <c r="A1709" s="4">
        <f>INDEX(Tabela2[Id],MATCH(Tabela1[[#This Row],[Carteirinha]],Tabela2[Cart],0))</f>
        <v>2908</v>
      </c>
      <c r="B1709" s="5" t="s">
        <v>602</v>
      </c>
      <c r="C1709" s="5" t="s">
        <v>603</v>
      </c>
      <c r="D1709" s="5">
        <v>56005338</v>
      </c>
      <c r="E1709" s="6">
        <v>45544</v>
      </c>
      <c r="F1709" s="5">
        <v>943678581</v>
      </c>
      <c r="G1709" s="6">
        <v>46564</v>
      </c>
      <c r="H1709" s="5">
        <v>2250005278</v>
      </c>
      <c r="I1709" s="5">
        <v>30</v>
      </c>
      <c r="J1709" s="5">
        <v>13</v>
      </c>
      <c r="K17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09" s="4">
        <f>COUNTIFS(Tabela1[Paciente],Tabela1[[#This Row],[Paciente]],Tabela1[Código_Terapia],Tabela1[[#This Row],[Código_Terapia]])</f>
        <v>2</v>
      </c>
      <c r="M1709" s="4">
        <f>Tabela1[[#This Row],[Sessões Autrizadas]]-Tabela1[[#This Row],[Solicitado]]</f>
        <v>-17</v>
      </c>
    </row>
    <row r="1710" spans="1:13" hidden="1" x14ac:dyDescent="0.3">
      <c r="A1710" s="4">
        <f>INDEX(Tabela2[Id],MATCH(Tabela1[[#This Row],[Carteirinha]],Tabela2[Cart],0))</f>
        <v>2908</v>
      </c>
      <c r="B1710" s="5" t="s">
        <v>602</v>
      </c>
      <c r="C1710" s="5" t="s">
        <v>603</v>
      </c>
      <c r="D1710" s="5">
        <v>56005337</v>
      </c>
      <c r="E1710" s="6">
        <v>45544</v>
      </c>
      <c r="F1710" s="5">
        <v>943678580</v>
      </c>
      <c r="G1710" s="6">
        <v>46624</v>
      </c>
      <c r="H1710" s="5">
        <v>50000012</v>
      </c>
      <c r="I1710" s="5">
        <v>30</v>
      </c>
      <c r="J1710" s="5">
        <v>13</v>
      </c>
      <c r="K17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10" s="4">
        <f>COUNTIFS(Tabela1[Paciente],Tabela1[[#This Row],[Paciente]],Tabela1[Código_Terapia],Tabela1[[#This Row],[Código_Terapia]])</f>
        <v>2</v>
      </c>
      <c r="M1710" s="4">
        <f>Tabela1[[#This Row],[Sessões Autrizadas]]-Tabela1[[#This Row],[Solicitado]]</f>
        <v>-17</v>
      </c>
    </row>
    <row r="1711" spans="1:13" hidden="1" x14ac:dyDescent="0.3">
      <c r="A1711" s="4">
        <f>INDEX(Tabela2[Id],MATCH(Tabela1[[#This Row],[Carteirinha]],Tabela2[Cart],0))</f>
        <v>2908</v>
      </c>
      <c r="B1711" s="5" t="s">
        <v>602</v>
      </c>
      <c r="C1711" s="5" t="s">
        <v>603</v>
      </c>
      <c r="D1711" s="5">
        <v>56005336</v>
      </c>
      <c r="E1711" s="6">
        <v>45544</v>
      </c>
      <c r="F1711" s="5">
        <v>943678579</v>
      </c>
      <c r="G1711" s="6">
        <v>46084</v>
      </c>
      <c r="H1711" s="5">
        <v>50001213</v>
      </c>
      <c r="I1711" s="5">
        <v>30</v>
      </c>
      <c r="J1711" s="5">
        <v>22</v>
      </c>
      <c r="K17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11" s="4">
        <f>COUNTIFS(Tabela1[Paciente],Tabela1[[#This Row],[Paciente]],Tabela1[Código_Terapia],Tabela1[[#This Row],[Código_Terapia]])</f>
        <v>2</v>
      </c>
      <c r="M1711" s="4">
        <f>Tabela1[[#This Row],[Sessões Autrizadas]]-Tabela1[[#This Row],[Solicitado]]</f>
        <v>-8</v>
      </c>
    </row>
    <row r="1712" spans="1:13" hidden="1" x14ac:dyDescent="0.3">
      <c r="A1712" s="4">
        <f>INDEX(Tabela2[Id],MATCH(Tabela1[[#This Row],[Carteirinha]],Tabela2[Cart],0))</f>
        <v>2908</v>
      </c>
      <c r="B1712" s="5" t="s">
        <v>602</v>
      </c>
      <c r="C1712" s="5" t="s">
        <v>603</v>
      </c>
      <c r="D1712" s="5">
        <v>56005335</v>
      </c>
      <c r="E1712" s="6">
        <v>45544</v>
      </c>
      <c r="F1712" s="5">
        <v>943678578</v>
      </c>
      <c r="G1712" s="6">
        <v>46504</v>
      </c>
      <c r="H1712" s="5">
        <v>2250005170</v>
      </c>
      <c r="I1712" s="5">
        <v>30</v>
      </c>
      <c r="J1712" s="5">
        <v>15</v>
      </c>
      <c r="K17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12" s="4">
        <f>COUNTIFS(Tabela1[Paciente],Tabela1[[#This Row],[Paciente]],Tabela1[Código_Terapia],Tabela1[[#This Row],[Código_Terapia]])</f>
        <v>2</v>
      </c>
      <c r="M1712" s="4">
        <f>Tabela1[[#This Row],[Sessões Autrizadas]]-Tabela1[[#This Row],[Solicitado]]</f>
        <v>-15</v>
      </c>
    </row>
    <row r="1713" spans="1:13" hidden="1" x14ac:dyDescent="0.3">
      <c r="A1713" s="4">
        <f>INDEX(Tabela2[Id],MATCH(Tabela1[[#This Row],[Carteirinha]],Tabela2[Cart],0))</f>
        <v>2908</v>
      </c>
      <c r="B1713" s="5" t="s">
        <v>602</v>
      </c>
      <c r="C1713" s="5" t="s">
        <v>603</v>
      </c>
      <c r="D1713" s="5">
        <v>56005334</v>
      </c>
      <c r="E1713" s="6">
        <v>45544</v>
      </c>
      <c r="F1713" s="5">
        <v>943678577</v>
      </c>
      <c r="G1713" s="6">
        <v>46084</v>
      </c>
      <c r="H1713" s="5">
        <v>2250005111</v>
      </c>
      <c r="I1713" s="5">
        <v>30</v>
      </c>
      <c r="J1713" s="5">
        <v>17</v>
      </c>
      <c r="K17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13" s="4">
        <f>COUNTIFS(Tabela1[Paciente],Tabela1[[#This Row],[Paciente]],Tabela1[Código_Terapia],Tabela1[[#This Row],[Código_Terapia]])</f>
        <v>2</v>
      </c>
      <c r="M1713" s="4">
        <f>Tabela1[[#This Row],[Sessões Autrizadas]]-Tabela1[[#This Row],[Solicitado]]</f>
        <v>-13</v>
      </c>
    </row>
    <row r="1714" spans="1:13" hidden="1" x14ac:dyDescent="0.3">
      <c r="A1714" s="4">
        <f>INDEX(Tabela2[Id],MATCH(Tabela1[[#This Row],[Carteirinha]],Tabela2[Cart],0))</f>
        <v>2559</v>
      </c>
      <c r="B1714" s="5" t="s">
        <v>88</v>
      </c>
      <c r="C1714" s="5" t="s">
        <v>89</v>
      </c>
      <c r="D1714" s="5">
        <v>58875781</v>
      </c>
      <c r="E1714" s="6">
        <v>45659</v>
      </c>
      <c r="F1714" s="5">
        <v>946324274</v>
      </c>
      <c r="G1714" s="6">
        <v>47579</v>
      </c>
      <c r="H1714" s="5">
        <v>2250005103</v>
      </c>
      <c r="I1714" s="5">
        <v>80</v>
      </c>
      <c r="J1714" s="5">
        <v>38</v>
      </c>
      <c r="K17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714" s="4">
        <f>COUNTIFS(Tabela1[Paciente],Tabela1[[#This Row],[Paciente]],Tabela1[Código_Terapia],Tabela1[[#This Row],[Código_Terapia]])</f>
        <v>2</v>
      </c>
      <c r="M1714" s="4">
        <f>Tabela1[[#This Row],[Sessões Autrizadas]]-Tabela1[[#This Row],[Solicitado]]</f>
        <v>-42</v>
      </c>
    </row>
    <row r="1715" spans="1:13" hidden="1" x14ac:dyDescent="0.3">
      <c r="A1715" s="4">
        <f>INDEX(Tabela2[Id],MATCH(Tabela1[[#This Row],[Carteirinha]],Tabela2[Cart],0))</f>
        <v>2559</v>
      </c>
      <c r="B1715" s="5" t="s">
        <v>88</v>
      </c>
      <c r="C1715" s="5" t="s">
        <v>89</v>
      </c>
      <c r="D1715" s="5">
        <v>58875780</v>
      </c>
      <c r="E1715" s="6">
        <v>45659</v>
      </c>
      <c r="F1715" s="5">
        <v>946324273</v>
      </c>
      <c r="G1715" s="6">
        <v>46979</v>
      </c>
      <c r="H1715" s="5">
        <v>2250005278</v>
      </c>
      <c r="I1715" s="5">
        <v>32</v>
      </c>
      <c r="J1715" s="5">
        <v>11</v>
      </c>
      <c r="K17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15" s="4">
        <f>COUNTIFS(Tabela1[Paciente],Tabela1[[#This Row],[Paciente]],Tabela1[Código_Terapia],Tabela1[[#This Row],[Código_Terapia]])</f>
        <v>2</v>
      </c>
      <c r="M1715" s="4">
        <f>Tabela1[[#This Row],[Sessões Autrizadas]]-Tabela1[[#This Row],[Solicitado]]</f>
        <v>-21</v>
      </c>
    </row>
    <row r="1716" spans="1:13" hidden="1" x14ac:dyDescent="0.3">
      <c r="A1716" s="4">
        <f>INDEX(Tabela2[Id],MATCH(Tabela1[[#This Row],[Carteirinha]],Tabela2[Cart],0))</f>
        <v>2559</v>
      </c>
      <c r="B1716" s="5" t="s">
        <v>88</v>
      </c>
      <c r="C1716" s="5" t="s">
        <v>89</v>
      </c>
      <c r="D1716" s="5">
        <v>58875779</v>
      </c>
      <c r="E1716" s="6">
        <v>45659</v>
      </c>
      <c r="F1716" s="5">
        <v>946324272</v>
      </c>
      <c r="G1716" s="6">
        <v>46379</v>
      </c>
      <c r="H1716" s="5">
        <v>50001213</v>
      </c>
      <c r="I1716" s="5">
        <v>16</v>
      </c>
      <c r="J1716" s="5">
        <v>5</v>
      </c>
      <c r="K17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16" s="4">
        <f>COUNTIFS(Tabela1[Paciente],Tabela1[[#This Row],[Paciente]],Tabela1[Código_Terapia],Tabela1[[#This Row],[Código_Terapia]])</f>
        <v>2</v>
      </c>
      <c r="M1716" s="4">
        <f>Tabela1[[#This Row],[Sessões Autrizadas]]-Tabela1[[#This Row],[Solicitado]]</f>
        <v>-11</v>
      </c>
    </row>
    <row r="1717" spans="1:13" hidden="1" x14ac:dyDescent="0.3">
      <c r="A1717" s="4">
        <f>INDEX(Tabela2[Id],MATCH(Tabela1[[#This Row],[Carteirinha]],Tabela2[Cart],0))</f>
        <v>2559</v>
      </c>
      <c r="B1717" s="5" t="s">
        <v>88</v>
      </c>
      <c r="C1717" s="5" t="s">
        <v>89</v>
      </c>
      <c r="D1717" s="5">
        <v>58875778</v>
      </c>
      <c r="E1717" s="6">
        <v>45659</v>
      </c>
      <c r="F1717" s="5">
        <v>946324271</v>
      </c>
      <c r="G1717" s="6">
        <v>46379</v>
      </c>
      <c r="H1717" s="5">
        <v>50000012</v>
      </c>
      <c r="I1717" s="5">
        <v>32</v>
      </c>
      <c r="J1717" s="5">
        <v>22</v>
      </c>
      <c r="K17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17" s="4">
        <f>COUNTIFS(Tabela1[Paciente],Tabela1[[#This Row],[Paciente]],Tabela1[Código_Terapia],Tabela1[[#This Row],[Código_Terapia]])</f>
        <v>2</v>
      </c>
      <c r="M1717" s="4">
        <f>Tabela1[[#This Row],[Sessões Autrizadas]]-Tabela1[[#This Row],[Solicitado]]</f>
        <v>-10</v>
      </c>
    </row>
    <row r="1718" spans="1:13" hidden="1" x14ac:dyDescent="0.3">
      <c r="A1718" s="4">
        <f>INDEX(Tabela2[Id],MATCH(Tabela1[[#This Row],[Carteirinha]],Tabela2[Cart],0))</f>
        <v>2559</v>
      </c>
      <c r="B1718" s="5" t="s">
        <v>88</v>
      </c>
      <c r="C1718" s="5" t="s">
        <v>89</v>
      </c>
      <c r="D1718" s="5">
        <v>58875777</v>
      </c>
      <c r="E1718" s="6">
        <v>45659</v>
      </c>
      <c r="F1718" s="5">
        <v>946324270</v>
      </c>
      <c r="G1718" s="6">
        <v>46739</v>
      </c>
      <c r="H1718" s="5">
        <v>2250005170</v>
      </c>
      <c r="I1718" s="5">
        <v>32</v>
      </c>
      <c r="J1718" s="5">
        <v>15</v>
      </c>
      <c r="K17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18" s="4">
        <f>COUNTIFS(Tabela1[Paciente],Tabela1[[#This Row],[Paciente]],Tabela1[Código_Terapia],Tabela1[[#This Row],[Código_Terapia]])</f>
        <v>2</v>
      </c>
      <c r="M1718" s="4">
        <f>Tabela1[[#This Row],[Sessões Autrizadas]]-Tabela1[[#This Row],[Solicitado]]</f>
        <v>-17</v>
      </c>
    </row>
    <row r="1719" spans="1:13" hidden="1" x14ac:dyDescent="0.3">
      <c r="A1719" s="4">
        <f>INDEX(Tabela2[Id],MATCH(Tabela1[[#This Row],[Carteirinha]],Tabela2[Cart],0))</f>
        <v>2559</v>
      </c>
      <c r="B1719" s="5" t="s">
        <v>88</v>
      </c>
      <c r="C1719" s="5" t="s">
        <v>89</v>
      </c>
      <c r="D1719" s="5">
        <v>58875775</v>
      </c>
      <c r="E1719" s="6">
        <v>45659</v>
      </c>
      <c r="F1719" s="5">
        <v>946324269</v>
      </c>
      <c r="G1719" s="6">
        <v>46379</v>
      </c>
      <c r="H1719" s="5">
        <v>2250005111</v>
      </c>
      <c r="I1719" s="5">
        <v>16</v>
      </c>
      <c r="J1719" s="5">
        <v>5</v>
      </c>
      <c r="K17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19" s="4">
        <f>COUNTIFS(Tabela1[Paciente],Tabela1[[#This Row],[Paciente]],Tabela1[Código_Terapia],Tabela1[[#This Row],[Código_Terapia]])</f>
        <v>2</v>
      </c>
      <c r="M1719" s="4">
        <f>Tabela1[[#This Row],[Sessões Autrizadas]]-Tabela1[[#This Row],[Solicitado]]</f>
        <v>-11</v>
      </c>
    </row>
    <row r="1720" spans="1:13" hidden="1" x14ac:dyDescent="0.3">
      <c r="A1720" s="4">
        <f>INDEX(Tabela2[Id],MATCH(Tabela1[[#This Row],[Carteirinha]],Tabela2[Cart],0))</f>
        <v>2559</v>
      </c>
      <c r="B1720" s="5" t="s">
        <v>88</v>
      </c>
      <c r="C1720" s="5" t="s">
        <v>89</v>
      </c>
      <c r="D1720" s="5">
        <v>56575186</v>
      </c>
      <c r="E1720" s="6">
        <v>45561</v>
      </c>
      <c r="F1720" s="5">
        <v>944204697</v>
      </c>
      <c r="G1720" s="6">
        <v>47121</v>
      </c>
      <c r="H1720" s="5">
        <v>2250005103</v>
      </c>
      <c r="I1720" s="5">
        <v>60</v>
      </c>
      <c r="J1720" s="5">
        <v>19</v>
      </c>
      <c r="K17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720" s="4">
        <f>COUNTIFS(Tabela1[Paciente],Tabela1[[#This Row],[Paciente]],Tabela1[Código_Terapia],Tabela1[[#This Row],[Código_Terapia]])</f>
        <v>2</v>
      </c>
      <c r="M1720" s="4">
        <f>Tabela1[[#This Row],[Sessões Autrizadas]]-Tabela1[[#This Row],[Solicitado]]</f>
        <v>-41</v>
      </c>
    </row>
    <row r="1721" spans="1:13" hidden="1" x14ac:dyDescent="0.3">
      <c r="A1721" s="4">
        <f>INDEX(Tabela2[Id],MATCH(Tabela1[[#This Row],[Carteirinha]],Tabela2[Cart],0))</f>
        <v>2559</v>
      </c>
      <c r="B1721" s="5" t="s">
        <v>88</v>
      </c>
      <c r="C1721" s="5" t="s">
        <v>89</v>
      </c>
      <c r="D1721" s="5">
        <v>56575185</v>
      </c>
      <c r="E1721" s="6">
        <v>45561</v>
      </c>
      <c r="F1721" s="5">
        <v>944204696</v>
      </c>
      <c r="G1721" s="6">
        <v>46401</v>
      </c>
      <c r="H1721" s="5">
        <v>2250005278</v>
      </c>
      <c r="I1721" s="5">
        <v>30</v>
      </c>
      <c r="J1721" s="5">
        <v>15</v>
      </c>
      <c r="K17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21" s="4">
        <f>COUNTIFS(Tabela1[Paciente],Tabela1[[#This Row],[Paciente]],Tabela1[Código_Terapia],Tabela1[[#This Row],[Código_Terapia]])</f>
        <v>2</v>
      </c>
      <c r="M1721" s="4">
        <f>Tabela1[[#This Row],[Sessões Autrizadas]]-Tabela1[[#This Row],[Solicitado]]</f>
        <v>-15</v>
      </c>
    </row>
    <row r="1722" spans="1:13" hidden="1" x14ac:dyDescent="0.3">
      <c r="A1722" s="4">
        <f>INDEX(Tabela2[Id],MATCH(Tabela1[[#This Row],[Carteirinha]],Tabela2[Cart],0))</f>
        <v>2559</v>
      </c>
      <c r="B1722" s="5" t="s">
        <v>88</v>
      </c>
      <c r="C1722" s="5" t="s">
        <v>89</v>
      </c>
      <c r="D1722" s="5">
        <v>56575184</v>
      </c>
      <c r="E1722" s="6">
        <v>45561</v>
      </c>
      <c r="F1722" s="5">
        <v>944204695</v>
      </c>
      <c r="G1722" s="6">
        <v>46221</v>
      </c>
      <c r="H1722" s="5">
        <v>50001213</v>
      </c>
      <c r="I1722" s="5">
        <v>15</v>
      </c>
      <c r="J1722" s="5">
        <v>5</v>
      </c>
      <c r="K17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722" s="4">
        <f>COUNTIFS(Tabela1[Paciente],Tabela1[[#This Row],[Paciente]],Tabela1[Código_Terapia],Tabela1[[#This Row],[Código_Terapia]])</f>
        <v>2</v>
      </c>
      <c r="M1722" s="4">
        <f>Tabela1[[#This Row],[Sessões Autrizadas]]-Tabela1[[#This Row],[Solicitado]]</f>
        <v>-10</v>
      </c>
    </row>
    <row r="1723" spans="1:13" hidden="1" x14ac:dyDescent="0.3">
      <c r="A1723" s="4">
        <f>INDEX(Tabela2[Id],MATCH(Tabela1[[#This Row],[Carteirinha]],Tabela2[Cart],0))</f>
        <v>2559</v>
      </c>
      <c r="B1723" s="5" t="s">
        <v>88</v>
      </c>
      <c r="C1723" s="5" t="s">
        <v>89</v>
      </c>
      <c r="D1723" s="5">
        <v>56575183</v>
      </c>
      <c r="E1723" s="6">
        <v>45561</v>
      </c>
      <c r="F1723" s="5">
        <v>944204694</v>
      </c>
      <c r="G1723" s="6">
        <v>46041</v>
      </c>
      <c r="H1723" s="5">
        <v>50000012</v>
      </c>
      <c r="I1723" s="5">
        <v>30</v>
      </c>
      <c r="J1723" s="5">
        <v>23</v>
      </c>
      <c r="K17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23" s="4">
        <f>COUNTIFS(Tabela1[Paciente],Tabela1[[#This Row],[Paciente]],Tabela1[Código_Terapia],Tabela1[[#This Row],[Código_Terapia]])</f>
        <v>2</v>
      </c>
      <c r="M1723" s="4">
        <f>Tabela1[[#This Row],[Sessões Autrizadas]]-Tabela1[[#This Row],[Solicitado]]</f>
        <v>-7</v>
      </c>
    </row>
    <row r="1724" spans="1:13" hidden="1" x14ac:dyDescent="0.3">
      <c r="A1724" s="4">
        <f>INDEX(Tabela2[Id],MATCH(Tabela1[[#This Row],[Carteirinha]],Tabela2[Cart],0))</f>
        <v>2559</v>
      </c>
      <c r="B1724" s="5" t="s">
        <v>88</v>
      </c>
      <c r="C1724" s="5" t="s">
        <v>89</v>
      </c>
      <c r="D1724" s="5">
        <v>56575182</v>
      </c>
      <c r="E1724" s="6">
        <v>45561</v>
      </c>
      <c r="F1724" s="5">
        <v>944204693</v>
      </c>
      <c r="G1724" s="6">
        <v>46281</v>
      </c>
      <c r="H1724" s="5">
        <v>2250005170</v>
      </c>
      <c r="I1724" s="5">
        <v>30</v>
      </c>
      <c r="J1724" s="5">
        <v>19</v>
      </c>
      <c r="K17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24" s="4">
        <f>COUNTIFS(Tabela1[Paciente],Tabela1[[#This Row],[Paciente]],Tabela1[Código_Terapia],Tabela1[[#This Row],[Código_Terapia]])</f>
        <v>2</v>
      </c>
      <c r="M1724" s="4">
        <f>Tabela1[[#This Row],[Sessões Autrizadas]]-Tabela1[[#This Row],[Solicitado]]</f>
        <v>-11</v>
      </c>
    </row>
    <row r="1725" spans="1:13" hidden="1" x14ac:dyDescent="0.3">
      <c r="A1725" s="4">
        <f>INDEX(Tabela2[Id],MATCH(Tabela1[[#This Row],[Carteirinha]],Tabela2[Cart],0))</f>
        <v>2559</v>
      </c>
      <c r="B1725" s="5" t="s">
        <v>88</v>
      </c>
      <c r="C1725" s="5" t="s">
        <v>89</v>
      </c>
      <c r="D1725" s="5">
        <v>56575181</v>
      </c>
      <c r="E1725" s="6">
        <v>45561</v>
      </c>
      <c r="F1725" s="5">
        <v>944204691</v>
      </c>
      <c r="G1725" s="6">
        <v>45981</v>
      </c>
      <c r="H1725" s="5">
        <v>2250005111</v>
      </c>
      <c r="I1725" s="5">
        <v>15</v>
      </c>
      <c r="J1725" s="5">
        <v>9</v>
      </c>
      <c r="K17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725" s="4">
        <f>COUNTIFS(Tabela1[Paciente],Tabela1[[#This Row],[Paciente]],Tabela1[Código_Terapia],Tabela1[[#This Row],[Código_Terapia]])</f>
        <v>2</v>
      </c>
      <c r="M1725" s="4">
        <f>Tabela1[[#This Row],[Sessões Autrizadas]]-Tabela1[[#This Row],[Solicitado]]</f>
        <v>-6</v>
      </c>
    </row>
    <row r="1726" spans="1:13" hidden="1" x14ac:dyDescent="0.3">
      <c r="A1726" s="4">
        <f>INDEX(Tabela2[Id],MATCH(Tabela1[[#This Row],[Carteirinha]],Tabela2[Cart],0))</f>
        <v>2908</v>
      </c>
      <c r="B1726" s="5" t="s">
        <v>2074</v>
      </c>
      <c r="C1726" s="5" t="s">
        <v>2075</v>
      </c>
      <c r="D1726" s="5">
        <v>56308749</v>
      </c>
      <c r="E1726" s="6">
        <v>45551</v>
      </c>
      <c r="F1726" s="5">
        <v>943958205</v>
      </c>
      <c r="G1726" s="6">
        <v>46271</v>
      </c>
      <c r="H1726" s="5">
        <v>2250005103</v>
      </c>
      <c r="I1726" s="5">
        <v>30</v>
      </c>
      <c r="J1726" s="5">
        <v>9</v>
      </c>
      <c r="K17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26" s="4">
        <f>COUNTIFS(Tabela1[Paciente],Tabela1[[#This Row],[Paciente]],Tabela1[Código_Terapia],Tabela1[[#This Row],[Código_Terapia]])</f>
        <v>1</v>
      </c>
      <c r="M1726" s="4">
        <f>Tabela1[[#This Row],[Sessões Autrizadas]]-Tabela1[[#This Row],[Solicitado]]</f>
        <v>-21</v>
      </c>
    </row>
    <row r="1727" spans="1:13" hidden="1" x14ac:dyDescent="0.3">
      <c r="A1727" s="4">
        <f>INDEX(Tabela2[Id],MATCH(Tabela1[[#This Row],[Carteirinha]],Tabela2[Cart],0))</f>
        <v>2908</v>
      </c>
      <c r="B1727" s="5" t="s">
        <v>2074</v>
      </c>
      <c r="C1727" s="5" t="s">
        <v>2075</v>
      </c>
      <c r="D1727" s="5">
        <v>56308748</v>
      </c>
      <c r="E1727" s="6">
        <v>45551</v>
      </c>
      <c r="F1727" s="5">
        <v>943958204</v>
      </c>
      <c r="G1727" s="6">
        <v>46271</v>
      </c>
      <c r="H1727" s="5">
        <v>2250005278</v>
      </c>
      <c r="I1727" s="5">
        <v>30</v>
      </c>
      <c r="J1727" s="5">
        <v>8</v>
      </c>
      <c r="K17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27" s="4">
        <f>COUNTIFS(Tabela1[Paciente],Tabela1[[#This Row],[Paciente]],Tabela1[Código_Terapia],Tabela1[[#This Row],[Código_Terapia]])</f>
        <v>1</v>
      </c>
      <c r="M1727" s="4">
        <f>Tabela1[[#This Row],[Sessões Autrizadas]]-Tabela1[[#This Row],[Solicitado]]</f>
        <v>-22</v>
      </c>
    </row>
    <row r="1728" spans="1:13" hidden="1" x14ac:dyDescent="0.3">
      <c r="A1728" s="4">
        <f>INDEX(Tabela2[Id],MATCH(Tabela1[[#This Row],[Carteirinha]],Tabela2[Cart],0))</f>
        <v>2908</v>
      </c>
      <c r="B1728" s="5" t="s">
        <v>2074</v>
      </c>
      <c r="C1728" s="5" t="s">
        <v>2075</v>
      </c>
      <c r="D1728" s="5">
        <v>56308747</v>
      </c>
      <c r="E1728" s="6">
        <v>45552</v>
      </c>
      <c r="F1728" s="5">
        <v>943958203</v>
      </c>
      <c r="G1728" s="6">
        <v>46272</v>
      </c>
      <c r="H1728" s="5">
        <v>50000012</v>
      </c>
      <c r="I1728" s="5">
        <v>15</v>
      </c>
      <c r="J1728" s="5">
        <v>4</v>
      </c>
      <c r="K17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728" s="4">
        <f>COUNTIFS(Tabela1[Paciente],Tabela1[[#This Row],[Paciente]],Tabela1[Código_Terapia],Tabela1[[#This Row],[Código_Terapia]])</f>
        <v>1</v>
      </c>
      <c r="M1728" s="4">
        <f>Tabela1[[#This Row],[Sessões Autrizadas]]-Tabela1[[#This Row],[Solicitado]]</f>
        <v>-11</v>
      </c>
    </row>
    <row r="1729" spans="1:13" hidden="1" x14ac:dyDescent="0.3">
      <c r="A1729" s="4">
        <f>INDEX(Tabela2[Id],MATCH(Tabela1[[#This Row],[Carteirinha]],Tabela2[Cart],0))</f>
        <v>2908</v>
      </c>
      <c r="B1729" s="5" t="s">
        <v>2074</v>
      </c>
      <c r="C1729" s="5" t="s">
        <v>2075</v>
      </c>
      <c r="D1729" s="5">
        <v>56308746</v>
      </c>
      <c r="E1729" s="6">
        <v>45551</v>
      </c>
      <c r="F1729" s="5">
        <v>943958202</v>
      </c>
      <c r="G1729" s="6">
        <v>45851</v>
      </c>
      <c r="H1729" s="5">
        <v>2250005170</v>
      </c>
      <c r="I1729" s="5">
        <v>15</v>
      </c>
      <c r="J1729" s="5">
        <v>11</v>
      </c>
      <c r="K17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729" s="4">
        <f>COUNTIFS(Tabela1[Paciente],Tabela1[[#This Row],[Paciente]],Tabela1[Código_Terapia],Tabela1[[#This Row],[Código_Terapia]])</f>
        <v>1</v>
      </c>
      <c r="M1729" s="4">
        <f>Tabela1[[#This Row],[Sessões Autrizadas]]-Tabela1[[#This Row],[Solicitado]]</f>
        <v>-4</v>
      </c>
    </row>
    <row r="1730" spans="1:13" hidden="1" x14ac:dyDescent="0.3">
      <c r="A1730" s="4">
        <f>INDEX(Tabela2[Id],MATCH(Tabela1[[#This Row],[Carteirinha]],Tabela2[Cart],0))</f>
        <v>2764</v>
      </c>
      <c r="B1730" s="5" t="s">
        <v>881</v>
      </c>
      <c r="C1730" s="5" t="s">
        <v>882</v>
      </c>
      <c r="D1730" s="5">
        <v>57683680</v>
      </c>
      <c r="E1730" s="6">
        <v>45604</v>
      </c>
      <c r="F1730" s="5">
        <v>945227483</v>
      </c>
      <c r="G1730" s="6">
        <v>46624</v>
      </c>
      <c r="H1730" s="5">
        <v>2250005189</v>
      </c>
      <c r="I1730" s="5">
        <v>32</v>
      </c>
      <c r="J1730" s="5">
        <v>16</v>
      </c>
      <c r="K17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30" s="4">
        <f>COUNTIFS(Tabela1[Paciente],Tabela1[[#This Row],[Paciente]],Tabela1[Código_Terapia],Tabela1[[#This Row],[Código_Terapia]])</f>
        <v>1</v>
      </c>
      <c r="M1730" s="4">
        <f>Tabela1[[#This Row],[Sessões Autrizadas]]-Tabela1[[#This Row],[Solicitado]]</f>
        <v>-16</v>
      </c>
    </row>
    <row r="1731" spans="1:13" hidden="1" x14ac:dyDescent="0.3">
      <c r="A1731" s="4">
        <f>INDEX(Tabela2[Id],MATCH(Tabela1[[#This Row],[Carteirinha]],Tabela2[Cart],0))</f>
        <v>2764</v>
      </c>
      <c r="B1731" s="5" t="s">
        <v>881</v>
      </c>
      <c r="C1731" s="5" t="s">
        <v>882</v>
      </c>
      <c r="D1731" s="5">
        <v>57683679</v>
      </c>
      <c r="E1731" s="6">
        <v>45604</v>
      </c>
      <c r="F1731" s="5">
        <v>945227482</v>
      </c>
      <c r="G1731" s="6">
        <v>46804</v>
      </c>
      <c r="H1731" s="5">
        <v>2250005103</v>
      </c>
      <c r="I1731" s="5">
        <v>32</v>
      </c>
      <c r="J1731" s="5">
        <v>1</v>
      </c>
      <c r="K17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31" s="4">
        <f>COUNTIFS(Tabela1[Paciente],Tabela1[[#This Row],[Paciente]],Tabela1[Código_Terapia],Tabela1[[#This Row],[Código_Terapia]])</f>
        <v>1</v>
      </c>
      <c r="M1731" s="4">
        <f>Tabela1[[#This Row],[Sessões Autrizadas]]-Tabela1[[#This Row],[Solicitado]]</f>
        <v>-31</v>
      </c>
    </row>
    <row r="1732" spans="1:13" hidden="1" x14ac:dyDescent="0.3">
      <c r="A1732" s="4">
        <f>INDEX(Tabela2[Id],MATCH(Tabela1[[#This Row],[Carteirinha]],Tabela2[Cart],0))</f>
        <v>2764</v>
      </c>
      <c r="B1732" s="5" t="s">
        <v>881</v>
      </c>
      <c r="C1732" s="5" t="s">
        <v>882</v>
      </c>
      <c r="D1732" s="5">
        <v>57683678</v>
      </c>
      <c r="E1732" s="6">
        <v>45604</v>
      </c>
      <c r="F1732" s="5">
        <v>945227481</v>
      </c>
      <c r="G1732" s="6">
        <v>46624</v>
      </c>
      <c r="H1732" s="5">
        <v>2250005278</v>
      </c>
      <c r="I1732" s="5">
        <v>32</v>
      </c>
      <c r="J1732" s="5">
        <v>16</v>
      </c>
      <c r="K17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32" s="4">
        <f>COUNTIFS(Tabela1[Paciente],Tabela1[[#This Row],[Paciente]],Tabela1[Código_Terapia],Tabela1[[#This Row],[Código_Terapia]])</f>
        <v>1</v>
      </c>
      <c r="M1732" s="4">
        <f>Tabela1[[#This Row],[Sessões Autrizadas]]-Tabela1[[#This Row],[Solicitado]]</f>
        <v>-16</v>
      </c>
    </row>
    <row r="1733" spans="1:13" hidden="1" x14ac:dyDescent="0.3">
      <c r="A1733" s="4">
        <f>INDEX(Tabela2[Id],MATCH(Tabela1[[#This Row],[Carteirinha]],Tabela2[Cart],0))</f>
        <v>1581</v>
      </c>
      <c r="B1733" s="5" t="s">
        <v>1273</v>
      </c>
      <c r="C1733" s="5" t="s">
        <v>1272</v>
      </c>
      <c r="D1733" s="5">
        <v>60791779</v>
      </c>
      <c r="E1733" s="6">
        <v>45730</v>
      </c>
      <c r="F1733" s="5">
        <v>948098815</v>
      </c>
      <c r="G1733" s="6">
        <v>46030</v>
      </c>
      <c r="H1733" s="5">
        <v>2250005103</v>
      </c>
      <c r="I1733" s="5">
        <v>80</v>
      </c>
      <c r="J1733" s="5">
        <v>74</v>
      </c>
      <c r="K17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733" s="4">
        <f>COUNTIFS(Tabela1[Paciente],Tabela1[[#This Row],[Paciente]],Tabela1[Código_Terapia],Tabela1[[#This Row],[Código_Terapia]])</f>
        <v>1</v>
      </c>
      <c r="M1733" s="4">
        <f>Tabela1[[#This Row],[Sessões Autrizadas]]-Tabela1[[#This Row],[Solicitado]]</f>
        <v>-6</v>
      </c>
    </row>
    <row r="1734" spans="1:13" hidden="1" x14ac:dyDescent="0.3">
      <c r="A1734" s="4">
        <f>INDEX(Tabela2[Id],MATCH(Tabela1[[#This Row],[Carteirinha]],Tabela2[Cart],0))</f>
        <v>1581</v>
      </c>
      <c r="B1734" s="5" t="s">
        <v>1273</v>
      </c>
      <c r="C1734" s="5" t="s">
        <v>1272</v>
      </c>
      <c r="D1734" s="5">
        <v>60791777</v>
      </c>
      <c r="E1734" s="6">
        <v>45730</v>
      </c>
      <c r="F1734" s="5">
        <v>948098814</v>
      </c>
      <c r="G1734" s="6">
        <v>45790</v>
      </c>
      <c r="H1734" s="5">
        <v>2250005278</v>
      </c>
      <c r="I1734" s="5">
        <v>80</v>
      </c>
      <c r="J1734" s="5">
        <v>80</v>
      </c>
      <c r="K17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734" s="4">
        <f>COUNTIFS(Tabela1[Paciente],Tabela1[[#This Row],[Paciente]],Tabela1[Código_Terapia],Tabela1[[#This Row],[Código_Terapia]])</f>
        <v>1</v>
      </c>
      <c r="M1734" s="4">
        <f>Tabela1[[#This Row],[Sessões Autrizadas]]-Tabela1[[#This Row],[Solicitado]]</f>
        <v>0</v>
      </c>
    </row>
    <row r="1735" spans="1:13" hidden="1" x14ac:dyDescent="0.3">
      <c r="A1735" s="4">
        <f>INDEX(Tabela2[Id],MATCH(Tabela1[[#This Row],[Carteirinha]],Tabela2[Cart],0))</f>
        <v>3117</v>
      </c>
      <c r="B1735" s="5" t="s">
        <v>871</v>
      </c>
      <c r="C1735" s="5" t="s">
        <v>872</v>
      </c>
      <c r="D1735" s="5">
        <v>58877867</v>
      </c>
      <c r="E1735" s="6">
        <v>45659</v>
      </c>
      <c r="F1735" s="5">
        <v>946326144</v>
      </c>
      <c r="G1735" s="6">
        <v>46319</v>
      </c>
      <c r="H1735" s="5">
        <v>2250005189</v>
      </c>
      <c r="I1735" s="5">
        <v>16</v>
      </c>
      <c r="J1735" s="5">
        <v>6</v>
      </c>
      <c r="K17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35" s="4">
        <f>COUNTIFS(Tabela1[Paciente],Tabela1[[#This Row],[Paciente]],Tabela1[Código_Terapia],Tabela1[[#This Row],[Código_Terapia]])</f>
        <v>3</v>
      </c>
      <c r="M1735" s="4">
        <f>Tabela1[[#This Row],[Sessões Autrizadas]]-Tabela1[[#This Row],[Solicitado]]</f>
        <v>-10</v>
      </c>
    </row>
    <row r="1736" spans="1:13" hidden="1" x14ac:dyDescent="0.3">
      <c r="A1736" s="4">
        <f>INDEX(Tabela2[Id],MATCH(Tabela1[[#This Row],[Carteirinha]],Tabela2[Cart],0))</f>
        <v>3117</v>
      </c>
      <c r="B1736" s="5" t="s">
        <v>871</v>
      </c>
      <c r="C1736" s="5" t="s">
        <v>872</v>
      </c>
      <c r="D1736" s="5">
        <v>58877866</v>
      </c>
      <c r="E1736" s="6">
        <v>45659</v>
      </c>
      <c r="F1736" s="5">
        <v>946326143</v>
      </c>
      <c r="G1736" s="6">
        <v>46319</v>
      </c>
      <c r="H1736" s="5">
        <v>2250005103</v>
      </c>
      <c r="I1736" s="5">
        <v>16</v>
      </c>
      <c r="J1736" s="5">
        <v>6</v>
      </c>
      <c r="K17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36" s="4">
        <f>COUNTIFS(Tabela1[Paciente],Tabela1[[#This Row],[Paciente]],Tabela1[Código_Terapia],Tabela1[[#This Row],[Código_Terapia]])</f>
        <v>2</v>
      </c>
      <c r="M1736" s="4">
        <f>Tabela1[[#This Row],[Sessões Autrizadas]]-Tabela1[[#This Row],[Solicitado]]</f>
        <v>-10</v>
      </c>
    </row>
    <row r="1737" spans="1:13" hidden="1" x14ac:dyDescent="0.3">
      <c r="A1737" s="4">
        <f>INDEX(Tabela2[Id],MATCH(Tabela1[[#This Row],[Carteirinha]],Tabela2[Cart],0))</f>
        <v>3117</v>
      </c>
      <c r="B1737" s="5" t="s">
        <v>871</v>
      </c>
      <c r="C1737" s="5" t="s">
        <v>872</v>
      </c>
      <c r="D1737" s="5">
        <v>58698255</v>
      </c>
      <c r="E1737" s="6">
        <v>45645</v>
      </c>
      <c r="F1737" s="5">
        <v>946163921</v>
      </c>
      <c r="G1737" s="6">
        <v>45765</v>
      </c>
      <c r="H1737" s="5">
        <v>2250005189</v>
      </c>
      <c r="I1737" s="5">
        <v>16</v>
      </c>
      <c r="J1737" s="5">
        <v>15</v>
      </c>
      <c r="K17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37" s="4">
        <f>COUNTIFS(Tabela1[Paciente],Tabela1[[#This Row],[Paciente]],Tabela1[Código_Terapia],Tabela1[[#This Row],[Código_Terapia]])</f>
        <v>3</v>
      </c>
      <c r="M1737" s="4">
        <f>Tabela1[[#This Row],[Sessões Autrizadas]]-Tabela1[[#This Row],[Solicitado]]</f>
        <v>-1</v>
      </c>
    </row>
    <row r="1738" spans="1:13" hidden="1" x14ac:dyDescent="0.3">
      <c r="A1738" s="4">
        <f>INDEX(Tabela2[Id],MATCH(Tabela1[[#This Row],[Carteirinha]],Tabela2[Cart],0))</f>
        <v>3117</v>
      </c>
      <c r="B1738" s="5" t="s">
        <v>871</v>
      </c>
      <c r="C1738" s="5" t="s">
        <v>872</v>
      </c>
      <c r="D1738" s="5">
        <v>56061279</v>
      </c>
      <c r="E1738" s="6">
        <v>45545</v>
      </c>
      <c r="F1738" s="5">
        <v>943730169</v>
      </c>
      <c r="G1738" s="6">
        <v>46265</v>
      </c>
      <c r="H1738" s="5">
        <v>2250005189</v>
      </c>
      <c r="I1738" s="5">
        <v>15</v>
      </c>
      <c r="J1738" s="5">
        <v>4</v>
      </c>
      <c r="K17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738" s="4">
        <f>COUNTIFS(Tabela1[Paciente],Tabela1[[#This Row],[Paciente]],Tabela1[Código_Terapia],Tabela1[[#This Row],[Código_Terapia]])</f>
        <v>3</v>
      </c>
      <c r="M1738" s="4">
        <f>Tabela1[[#This Row],[Sessões Autrizadas]]-Tabela1[[#This Row],[Solicitado]]</f>
        <v>-11</v>
      </c>
    </row>
    <row r="1739" spans="1:13" hidden="1" x14ac:dyDescent="0.3">
      <c r="A1739" s="4">
        <f>INDEX(Tabela2[Id],MATCH(Tabela1[[#This Row],[Carteirinha]],Tabela2[Cart],0))</f>
        <v>3117</v>
      </c>
      <c r="B1739" s="5" t="s">
        <v>871</v>
      </c>
      <c r="C1739" s="5" t="s">
        <v>872</v>
      </c>
      <c r="D1739" s="5">
        <v>56061278</v>
      </c>
      <c r="E1739" s="6">
        <v>45545</v>
      </c>
      <c r="F1739" s="5">
        <v>943730168</v>
      </c>
      <c r="G1739" s="6">
        <v>46205</v>
      </c>
      <c r="H1739" s="5">
        <v>2250005103</v>
      </c>
      <c r="I1739" s="5">
        <v>15</v>
      </c>
      <c r="J1739" s="5">
        <v>5</v>
      </c>
      <c r="K17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739" s="4">
        <f>COUNTIFS(Tabela1[Paciente],Tabela1[[#This Row],[Paciente]],Tabela1[Código_Terapia],Tabela1[[#This Row],[Código_Terapia]])</f>
        <v>2</v>
      </c>
      <c r="M1739" s="4">
        <f>Tabela1[[#This Row],[Sessões Autrizadas]]-Tabela1[[#This Row],[Solicitado]]</f>
        <v>-10</v>
      </c>
    </row>
    <row r="1740" spans="1:13" hidden="1" x14ac:dyDescent="0.3">
      <c r="A1740" s="4">
        <f>INDEX(Tabela2[Id],MATCH(Tabela1[[#This Row],[Carteirinha]],Tabela2[Cart],0))</f>
        <v>2663</v>
      </c>
      <c r="B1740" s="5" t="s">
        <v>873</v>
      </c>
      <c r="C1740" s="5" t="s">
        <v>874</v>
      </c>
      <c r="D1740" s="5">
        <v>58697086</v>
      </c>
      <c r="E1740" s="6">
        <v>45645</v>
      </c>
      <c r="F1740" s="5">
        <v>946162851</v>
      </c>
      <c r="G1740" s="6">
        <v>46365</v>
      </c>
      <c r="H1740" s="5">
        <v>2250005103</v>
      </c>
      <c r="I1740" s="5">
        <v>16</v>
      </c>
      <c r="J1740" s="5">
        <v>5</v>
      </c>
      <c r="K17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40" s="4">
        <f>COUNTIFS(Tabela1[Paciente],Tabela1[[#This Row],[Paciente]],Tabela1[Código_Terapia],Tabela1[[#This Row],[Código_Terapia]])</f>
        <v>1</v>
      </c>
      <c r="M1740" s="4">
        <f>Tabela1[[#This Row],[Sessões Autrizadas]]-Tabela1[[#This Row],[Solicitado]]</f>
        <v>-11</v>
      </c>
    </row>
    <row r="1741" spans="1:13" hidden="1" x14ac:dyDescent="0.3">
      <c r="A1741" s="4">
        <f>INDEX(Tabela2[Id],MATCH(Tabela1[[#This Row],[Carteirinha]],Tabela2[Cart],0))</f>
        <v>3924</v>
      </c>
      <c r="B1741" s="5" t="s">
        <v>851</v>
      </c>
      <c r="C1741" s="5" t="s">
        <v>852</v>
      </c>
      <c r="D1741" s="5">
        <v>60016380</v>
      </c>
      <c r="E1741" s="6">
        <v>45700</v>
      </c>
      <c r="F1741" s="5">
        <v>947380680</v>
      </c>
      <c r="G1741" s="6">
        <v>46000</v>
      </c>
      <c r="H1741" s="5">
        <v>2250005103</v>
      </c>
      <c r="I1741" s="5">
        <v>32</v>
      </c>
      <c r="J1741" s="5">
        <v>28</v>
      </c>
      <c r="K17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41" s="4">
        <f>COUNTIFS(Tabela1[Paciente],Tabela1[[#This Row],[Paciente]],Tabela1[Código_Terapia],Tabela1[[#This Row],[Código_Terapia]])</f>
        <v>2</v>
      </c>
      <c r="M1741" s="4">
        <f>Tabela1[[#This Row],[Sessões Autrizadas]]-Tabela1[[#This Row],[Solicitado]]</f>
        <v>-4</v>
      </c>
    </row>
    <row r="1742" spans="1:13" hidden="1" x14ac:dyDescent="0.3">
      <c r="A1742" s="4">
        <f>INDEX(Tabela2[Id],MATCH(Tabela1[[#This Row],[Carteirinha]],Tabela2[Cart],0))</f>
        <v>3924</v>
      </c>
      <c r="B1742" s="5" t="s">
        <v>851</v>
      </c>
      <c r="C1742" s="5" t="s">
        <v>852</v>
      </c>
      <c r="D1742" s="5">
        <v>60016379</v>
      </c>
      <c r="E1742" s="6">
        <v>45700</v>
      </c>
      <c r="F1742" s="5">
        <v>947380679</v>
      </c>
      <c r="G1742" s="6">
        <v>46060</v>
      </c>
      <c r="H1742" s="5">
        <v>2250005278</v>
      </c>
      <c r="I1742" s="5">
        <v>64</v>
      </c>
      <c r="J1742" s="5">
        <v>54</v>
      </c>
      <c r="K17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742" s="4">
        <f>COUNTIFS(Tabela1[Paciente],Tabela1[[#This Row],[Paciente]],Tabela1[Código_Terapia],Tabela1[[#This Row],[Código_Terapia]])</f>
        <v>2</v>
      </c>
      <c r="M1742" s="4">
        <f>Tabela1[[#This Row],[Sessões Autrizadas]]-Tabela1[[#This Row],[Solicitado]]</f>
        <v>-10</v>
      </c>
    </row>
    <row r="1743" spans="1:13" hidden="1" x14ac:dyDescent="0.3">
      <c r="A1743" s="4">
        <f>INDEX(Tabela2[Id],MATCH(Tabela1[[#This Row],[Carteirinha]],Tabela2[Cart],0))</f>
        <v>3924</v>
      </c>
      <c r="B1743" s="5" t="s">
        <v>851</v>
      </c>
      <c r="C1743" s="5" t="s">
        <v>852</v>
      </c>
      <c r="D1743" s="5">
        <v>56341893</v>
      </c>
      <c r="E1743" s="6">
        <v>45553</v>
      </c>
      <c r="F1743" s="5">
        <v>943989024</v>
      </c>
      <c r="G1743" s="6">
        <v>46453</v>
      </c>
      <c r="H1743" s="5">
        <v>2250005103</v>
      </c>
      <c r="I1743" s="5">
        <v>30</v>
      </c>
      <c r="J1743" s="5">
        <v>18</v>
      </c>
      <c r="K17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43" s="4">
        <f>COUNTIFS(Tabela1[Paciente],Tabela1[[#This Row],[Paciente]],Tabela1[Código_Terapia],Tabela1[[#This Row],[Código_Terapia]])</f>
        <v>2</v>
      </c>
      <c r="M1743" s="4">
        <f>Tabela1[[#This Row],[Sessões Autrizadas]]-Tabela1[[#This Row],[Solicitado]]</f>
        <v>-12</v>
      </c>
    </row>
    <row r="1744" spans="1:13" hidden="1" x14ac:dyDescent="0.3">
      <c r="A1744" s="4">
        <f>INDEX(Tabela2[Id],MATCH(Tabela1[[#This Row],[Carteirinha]],Tabela2[Cart],0))</f>
        <v>3924</v>
      </c>
      <c r="B1744" s="5" t="s">
        <v>851</v>
      </c>
      <c r="C1744" s="5" t="s">
        <v>852</v>
      </c>
      <c r="D1744" s="5">
        <v>56341892</v>
      </c>
      <c r="E1744" s="6">
        <v>45553</v>
      </c>
      <c r="F1744" s="5">
        <v>943989023</v>
      </c>
      <c r="G1744" s="6">
        <v>46573</v>
      </c>
      <c r="H1744" s="5">
        <v>2250005278</v>
      </c>
      <c r="I1744" s="5">
        <v>30</v>
      </c>
      <c r="J1744" s="5">
        <v>1</v>
      </c>
      <c r="K17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744" s="4">
        <f>COUNTIFS(Tabela1[Paciente],Tabela1[[#This Row],[Paciente]],Tabela1[Código_Terapia],Tabela1[[#This Row],[Código_Terapia]])</f>
        <v>2</v>
      </c>
      <c r="M1744" s="4">
        <f>Tabela1[[#This Row],[Sessões Autrizadas]]-Tabela1[[#This Row],[Solicitado]]</f>
        <v>-29</v>
      </c>
    </row>
    <row r="1745" spans="1:13" hidden="1" x14ac:dyDescent="0.3">
      <c r="A1745" s="4">
        <f>INDEX(Tabela2[Id],MATCH(Tabela1[[#This Row],[Carteirinha]],Tabela2[Cart],0))</f>
        <v>1534</v>
      </c>
      <c r="B1745" s="5" t="s">
        <v>849</v>
      </c>
      <c r="C1745" s="5" t="s">
        <v>850</v>
      </c>
      <c r="D1745" s="5">
        <v>59337874</v>
      </c>
      <c r="E1745" s="6">
        <v>45677</v>
      </c>
      <c r="F1745" s="5">
        <v>946752340</v>
      </c>
      <c r="G1745" s="6">
        <v>46457</v>
      </c>
      <c r="H1745" s="5">
        <v>50001213</v>
      </c>
      <c r="I1745" s="5">
        <v>32</v>
      </c>
      <c r="J1745" s="5">
        <v>20</v>
      </c>
      <c r="K17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45" s="4">
        <f>COUNTIFS(Tabela1[Paciente],Tabela1[[#This Row],[Paciente]],Tabela1[Código_Terapia],Tabela1[[#This Row],[Código_Terapia]])</f>
        <v>1</v>
      </c>
      <c r="M1745" s="4">
        <f>Tabela1[[#This Row],[Sessões Autrizadas]]-Tabela1[[#This Row],[Solicitado]]</f>
        <v>-12</v>
      </c>
    </row>
    <row r="1746" spans="1:13" hidden="1" x14ac:dyDescent="0.3">
      <c r="A1746" s="4">
        <f>INDEX(Tabela2[Id],MATCH(Tabela1[[#This Row],[Carteirinha]],Tabela2[Cart],0))</f>
        <v>1534</v>
      </c>
      <c r="B1746" s="5" t="s">
        <v>849</v>
      </c>
      <c r="C1746" s="5" t="s">
        <v>850</v>
      </c>
      <c r="D1746" s="5">
        <v>59286452</v>
      </c>
      <c r="E1746" s="6">
        <v>45674</v>
      </c>
      <c r="F1746" s="5">
        <v>946704809</v>
      </c>
      <c r="G1746" s="6">
        <v>46274</v>
      </c>
      <c r="H1746" s="5">
        <v>2250005189</v>
      </c>
      <c r="I1746" s="5">
        <v>32</v>
      </c>
      <c r="J1746" s="5">
        <v>23</v>
      </c>
      <c r="K17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46" s="4">
        <f>COUNTIFS(Tabela1[Paciente],Tabela1[[#This Row],[Paciente]],Tabela1[Código_Terapia],Tabela1[[#This Row],[Código_Terapia]])</f>
        <v>1</v>
      </c>
      <c r="M1746" s="4">
        <f>Tabela1[[#This Row],[Sessões Autrizadas]]-Tabela1[[#This Row],[Solicitado]]</f>
        <v>-9</v>
      </c>
    </row>
    <row r="1747" spans="1:13" hidden="1" x14ac:dyDescent="0.3">
      <c r="A1747" s="4">
        <f>INDEX(Tabela2[Id],MATCH(Tabela1[[#This Row],[Carteirinha]],Tabela2[Cart],0))</f>
        <v>1534</v>
      </c>
      <c r="B1747" s="5" t="s">
        <v>849</v>
      </c>
      <c r="C1747" s="5" t="s">
        <v>850</v>
      </c>
      <c r="D1747" s="5">
        <v>59286451</v>
      </c>
      <c r="E1747" s="6">
        <v>45674</v>
      </c>
      <c r="F1747" s="5">
        <v>946704808</v>
      </c>
      <c r="G1747" s="6">
        <v>47234</v>
      </c>
      <c r="H1747" s="5">
        <v>2250005103</v>
      </c>
      <c r="I1747" s="5">
        <v>80</v>
      </c>
      <c r="J1747" s="5">
        <v>34</v>
      </c>
      <c r="K17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747" s="4">
        <f>COUNTIFS(Tabela1[Paciente],Tabela1[[#This Row],[Paciente]],Tabela1[Código_Terapia],Tabela1[[#This Row],[Código_Terapia]])</f>
        <v>1</v>
      </c>
      <c r="M1747" s="4">
        <f>Tabela1[[#This Row],[Sessões Autrizadas]]-Tabela1[[#This Row],[Solicitado]]</f>
        <v>-46</v>
      </c>
    </row>
    <row r="1748" spans="1:13" hidden="1" x14ac:dyDescent="0.3">
      <c r="A1748" s="4">
        <f>INDEX(Tabela2[Id],MATCH(Tabela1[[#This Row],[Carteirinha]],Tabela2[Cart],0))</f>
        <v>4081</v>
      </c>
      <c r="B1748" s="5" t="s">
        <v>345</v>
      </c>
      <c r="C1748" s="5" t="s">
        <v>346</v>
      </c>
      <c r="D1748" s="5">
        <v>59829118</v>
      </c>
      <c r="E1748" s="6">
        <v>45693</v>
      </c>
      <c r="F1748" s="5">
        <v>947207257</v>
      </c>
      <c r="G1748" s="6">
        <v>46053</v>
      </c>
      <c r="H1748" s="5">
        <v>2250005189</v>
      </c>
      <c r="I1748" s="5">
        <v>32</v>
      </c>
      <c r="J1748" s="5">
        <v>23</v>
      </c>
      <c r="K17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48" s="4">
        <f>COUNTIFS(Tabela1[Paciente],Tabela1[[#This Row],[Paciente]],Tabela1[Código_Terapia],Tabela1[[#This Row],[Código_Terapia]])</f>
        <v>1</v>
      </c>
      <c r="M1748" s="4">
        <f>Tabela1[[#This Row],[Sessões Autrizadas]]-Tabela1[[#This Row],[Solicitado]]</f>
        <v>-9</v>
      </c>
    </row>
    <row r="1749" spans="1:13" hidden="1" x14ac:dyDescent="0.3">
      <c r="A1749" s="4">
        <f>INDEX(Tabela2[Id],MATCH(Tabela1[[#This Row],[Carteirinha]],Tabela2[Cart],0))</f>
        <v>4081</v>
      </c>
      <c r="B1749" s="5" t="s">
        <v>345</v>
      </c>
      <c r="C1749" s="5" t="s">
        <v>346</v>
      </c>
      <c r="D1749" s="5">
        <v>59829117</v>
      </c>
      <c r="E1749" s="6">
        <v>45693</v>
      </c>
      <c r="F1749" s="5">
        <v>947207256</v>
      </c>
      <c r="G1749" s="6">
        <v>46353</v>
      </c>
      <c r="H1749" s="5">
        <v>2250005103</v>
      </c>
      <c r="I1749" s="5">
        <v>32</v>
      </c>
      <c r="J1749" s="5">
        <v>22</v>
      </c>
      <c r="K17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49" s="4">
        <f>COUNTIFS(Tabela1[Paciente],Tabela1[[#This Row],[Paciente]],Tabela1[Código_Terapia],Tabela1[[#This Row],[Código_Terapia]])</f>
        <v>1</v>
      </c>
      <c r="M1749" s="4">
        <f>Tabela1[[#This Row],[Sessões Autrizadas]]-Tabela1[[#This Row],[Solicitado]]</f>
        <v>-10</v>
      </c>
    </row>
    <row r="1750" spans="1:13" hidden="1" x14ac:dyDescent="0.3">
      <c r="A1750" s="4">
        <f>INDEX(Tabela2[Id],MATCH(Tabela1[[#This Row],[Carteirinha]],Tabela2[Cart],0))</f>
        <v>4081</v>
      </c>
      <c r="B1750" s="5" t="s">
        <v>345</v>
      </c>
      <c r="C1750" s="5" t="s">
        <v>346</v>
      </c>
      <c r="D1750" s="5">
        <v>59829116</v>
      </c>
      <c r="E1750" s="6">
        <v>45693</v>
      </c>
      <c r="F1750" s="5">
        <v>947207255</v>
      </c>
      <c r="G1750" s="6">
        <v>45753</v>
      </c>
      <c r="H1750" s="5">
        <v>2250005170</v>
      </c>
      <c r="I1750" s="5">
        <v>32</v>
      </c>
      <c r="J1750" s="5">
        <v>32</v>
      </c>
      <c r="K17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50" s="4">
        <f>COUNTIFS(Tabela1[Paciente],Tabela1[[#This Row],[Paciente]],Tabela1[Código_Terapia],Tabela1[[#This Row],[Código_Terapia]])</f>
        <v>1</v>
      </c>
      <c r="M1750" s="4">
        <f>Tabela1[[#This Row],[Sessões Autrizadas]]-Tabela1[[#This Row],[Solicitado]]</f>
        <v>0</v>
      </c>
    </row>
    <row r="1751" spans="1:13" hidden="1" x14ac:dyDescent="0.3">
      <c r="A1751" s="4">
        <f>INDEX(Tabela2[Id],MATCH(Tabela1[[#This Row],[Carteirinha]],Tabela2[Cart],0))</f>
        <v>4081</v>
      </c>
      <c r="B1751" s="5" t="s">
        <v>345</v>
      </c>
      <c r="C1751" s="5" t="s">
        <v>346</v>
      </c>
      <c r="D1751" s="5">
        <v>57880399</v>
      </c>
      <c r="E1751" s="6">
        <v>45614</v>
      </c>
      <c r="F1751" s="5">
        <v>945408547</v>
      </c>
      <c r="G1751" s="6">
        <v>45854</v>
      </c>
      <c r="H1751" s="5">
        <v>50001213</v>
      </c>
      <c r="I1751" s="5">
        <v>32</v>
      </c>
      <c r="J1751" s="5">
        <v>29</v>
      </c>
      <c r="K17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51" s="4">
        <f>COUNTIFS(Tabela1[Paciente],Tabela1[[#This Row],[Paciente]],Tabela1[Código_Terapia],Tabela1[[#This Row],[Código_Terapia]])</f>
        <v>1</v>
      </c>
      <c r="M1751" s="4">
        <f>Tabela1[[#This Row],[Sessões Autrizadas]]-Tabela1[[#This Row],[Solicitado]]</f>
        <v>-3</v>
      </c>
    </row>
    <row r="1752" spans="1:13" hidden="1" x14ac:dyDescent="0.3">
      <c r="A1752" s="4">
        <f>INDEX(Tabela2[Id],MATCH(Tabela1[[#This Row],[Carteirinha]],Tabela2[Cart],0))</f>
        <v>3761</v>
      </c>
      <c r="B1752" s="5" t="s">
        <v>1432</v>
      </c>
      <c r="C1752" s="5" t="s">
        <v>1431</v>
      </c>
      <c r="D1752" s="5">
        <v>60892727</v>
      </c>
      <c r="E1752" s="6">
        <v>45734</v>
      </c>
      <c r="F1752" s="5">
        <v>948192495</v>
      </c>
      <c r="G1752" s="6">
        <v>45914</v>
      </c>
      <c r="H1752" s="5">
        <v>2250005103</v>
      </c>
      <c r="I1752" s="5">
        <v>80</v>
      </c>
      <c r="J1752" s="5">
        <v>71</v>
      </c>
      <c r="K17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752" s="4">
        <f>COUNTIFS(Tabela1[Paciente],Tabela1[[#This Row],[Paciente]],Tabela1[Código_Terapia],Tabela1[[#This Row],[Código_Terapia]])</f>
        <v>1</v>
      </c>
      <c r="M1752" s="4">
        <f>Tabela1[[#This Row],[Sessões Autrizadas]]-Tabela1[[#This Row],[Solicitado]]</f>
        <v>-9</v>
      </c>
    </row>
    <row r="1753" spans="1:13" hidden="1" x14ac:dyDescent="0.3">
      <c r="A1753" s="4">
        <f>INDEX(Tabela2[Id],MATCH(Tabela1[[#This Row],[Carteirinha]],Tabela2[Cart],0))</f>
        <v>3761</v>
      </c>
      <c r="B1753" s="5" t="s">
        <v>1432</v>
      </c>
      <c r="C1753" s="5" t="s">
        <v>1431</v>
      </c>
      <c r="D1753" s="5">
        <v>60892726</v>
      </c>
      <c r="E1753" s="6">
        <v>45734</v>
      </c>
      <c r="F1753" s="5">
        <v>948192494</v>
      </c>
      <c r="G1753" s="6">
        <v>45854</v>
      </c>
      <c r="H1753" s="5">
        <v>2250005278</v>
      </c>
      <c r="I1753" s="5">
        <v>16</v>
      </c>
      <c r="J1753" s="5">
        <v>15</v>
      </c>
      <c r="K17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53" s="4">
        <f>COUNTIFS(Tabela1[Paciente],Tabela1[[#This Row],[Paciente]],Tabela1[Código_Terapia],Tabela1[[#This Row],[Código_Terapia]])</f>
        <v>2</v>
      </c>
      <c r="M1753" s="4">
        <f>Tabela1[[#This Row],[Sessões Autrizadas]]-Tabela1[[#This Row],[Solicitado]]</f>
        <v>-1</v>
      </c>
    </row>
    <row r="1754" spans="1:13" hidden="1" x14ac:dyDescent="0.3">
      <c r="A1754" s="4">
        <f>INDEX(Tabela2[Id],MATCH(Tabela1[[#This Row],[Carteirinha]],Tabela2[Cart],0))</f>
        <v>3761</v>
      </c>
      <c r="B1754" s="5" t="s">
        <v>1432</v>
      </c>
      <c r="C1754" s="5" t="s">
        <v>1431</v>
      </c>
      <c r="D1754" s="5">
        <v>60892725</v>
      </c>
      <c r="E1754" s="6">
        <v>45734</v>
      </c>
      <c r="F1754" s="5">
        <v>948192493</v>
      </c>
      <c r="G1754" s="6">
        <v>45914</v>
      </c>
      <c r="H1754" s="5">
        <v>50000012</v>
      </c>
      <c r="I1754" s="5">
        <v>48</v>
      </c>
      <c r="J1754" s="5">
        <v>46</v>
      </c>
      <c r="K17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54" s="4">
        <f>COUNTIFS(Tabela1[Paciente],Tabela1[[#This Row],[Paciente]],Tabela1[Código_Terapia],Tabela1[[#This Row],[Código_Terapia]])</f>
        <v>2</v>
      </c>
      <c r="M1754" s="4">
        <f>Tabela1[[#This Row],[Sessões Autrizadas]]-Tabela1[[#This Row],[Solicitado]]</f>
        <v>-2</v>
      </c>
    </row>
    <row r="1755" spans="1:13" hidden="1" x14ac:dyDescent="0.3">
      <c r="A1755" s="4">
        <f>INDEX(Tabela2[Id],MATCH(Tabela1[[#This Row],[Carteirinha]],Tabela2[Cart],0))</f>
        <v>3761</v>
      </c>
      <c r="B1755" s="5" t="s">
        <v>1432</v>
      </c>
      <c r="C1755" s="5" t="s">
        <v>1431</v>
      </c>
      <c r="D1755" s="5">
        <v>60892724</v>
      </c>
      <c r="E1755" s="6">
        <v>45734</v>
      </c>
      <c r="F1755" s="5">
        <v>948192492</v>
      </c>
      <c r="G1755" s="6">
        <v>45794</v>
      </c>
      <c r="H1755" s="5">
        <v>2250005170</v>
      </c>
      <c r="I1755" s="5">
        <v>48</v>
      </c>
      <c r="J1755" s="5">
        <v>48</v>
      </c>
      <c r="K17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55" s="4">
        <f>COUNTIFS(Tabela1[Paciente],Tabela1[[#This Row],[Paciente]],Tabela1[Código_Terapia],Tabela1[[#This Row],[Código_Terapia]])</f>
        <v>1</v>
      </c>
      <c r="M1755" s="4">
        <f>Tabela1[[#This Row],[Sessões Autrizadas]]-Tabela1[[#This Row],[Solicitado]]</f>
        <v>0</v>
      </c>
    </row>
    <row r="1756" spans="1:13" hidden="1" x14ac:dyDescent="0.3">
      <c r="A1756" s="4">
        <f>INDEX(Tabela2[Id],MATCH(Tabela1[[#This Row],[Carteirinha]],Tabela2[Cart],0))</f>
        <v>3761</v>
      </c>
      <c r="B1756" s="5" t="s">
        <v>1432</v>
      </c>
      <c r="C1756" s="5" t="s">
        <v>1431</v>
      </c>
      <c r="D1756" s="5">
        <v>56061408</v>
      </c>
      <c r="E1756" s="6">
        <v>45545</v>
      </c>
      <c r="F1756" s="5">
        <v>943730285</v>
      </c>
      <c r="G1756" s="6">
        <v>46205</v>
      </c>
      <c r="H1756" s="5">
        <v>2250005278</v>
      </c>
      <c r="I1756" s="5">
        <v>75</v>
      </c>
      <c r="J1756" s="5">
        <v>66</v>
      </c>
      <c r="K17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756" s="4">
        <f>COUNTIFS(Tabela1[Paciente],Tabela1[[#This Row],[Paciente]],Tabela1[Código_Terapia],Tabela1[[#This Row],[Código_Terapia]])</f>
        <v>2</v>
      </c>
      <c r="M1756" s="4">
        <f>Tabela1[[#This Row],[Sessões Autrizadas]]-Tabela1[[#This Row],[Solicitado]]</f>
        <v>-9</v>
      </c>
    </row>
    <row r="1757" spans="1:13" hidden="1" x14ac:dyDescent="0.3">
      <c r="A1757" s="4">
        <f>INDEX(Tabela2[Id],MATCH(Tabela1[[#This Row],[Carteirinha]],Tabela2[Cart],0))</f>
        <v>3761</v>
      </c>
      <c r="B1757" s="5" t="s">
        <v>1432</v>
      </c>
      <c r="C1757" s="5" t="s">
        <v>1431</v>
      </c>
      <c r="D1757" s="5">
        <v>56060471</v>
      </c>
      <c r="E1757" s="6">
        <v>45545</v>
      </c>
      <c r="F1757" s="5">
        <v>943729439</v>
      </c>
      <c r="G1757" s="6">
        <v>46205</v>
      </c>
      <c r="H1757" s="5">
        <v>50000012</v>
      </c>
      <c r="I1757" s="5">
        <v>75</v>
      </c>
      <c r="J1757" s="5">
        <v>65</v>
      </c>
      <c r="K17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757" s="4">
        <f>COUNTIFS(Tabela1[Paciente],Tabela1[[#This Row],[Paciente]],Tabela1[Código_Terapia],Tabela1[[#This Row],[Código_Terapia]])</f>
        <v>2</v>
      </c>
      <c r="M1757" s="4">
        <f>Tabela1[[#This Row],[Sessões Autrizadas]]-Tabela1[[#This Row],[Solicitado]]</f>
        <v>-10</v>
      </c>
    </row>
    <row r="1758" spans="1:13" hidden="1" x14ac:dyDescent="0.3">
      <c r="A1758" s="4">
        <f>INDEX(Tabela2[Id],MATCH(Tabela1[[#This Row],[Carteirinha]],Tabela2[Cart],0))</f>
        <v>3872</v>
      </c>
      <c r="B1758" s="5" t="s">
        <v>949</v>
      </c>
      <c r="C1758" s="5" t="s">
        <v>950</v>
      </c>
      <c r="D1758" s="5">
        <v>58435800</v>
      </c>
      <c r="E1758" s="6">
        <v>45635</v>
      </c>
      <c r="F1758" s="5">
        <v>945922002</v>
      </c>
      <c r="G1758" s="6">
        <v>46415</v>
      </c>
      <c r="H1758" s="5">
        <v>2250005103</v>
      </c>
      <c r="I1758" s="5">
        <v>32</v>
      </c>
      <c r="J1758" s="5">
        <v>20</v>
      </c>
      <c r="K17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58" s="4">
        <f>COUNTIFS(Tabela1[Paciente],Tabela1[[#This Row],[Paciente]],Tabela1[Código_Terapia],Tabela1[[#This Row],[Código_Terapia]])</f>
        <v>1</v>
      </c>
      <c r="M1758" s="4">
        <f>Tabela1[[#This Row],[Sessões Autrizadas]]-Tabela1[[#This Row],[Solicitado]]</f>
        <v>-12</v>
      </c>
    </row>
    <row r="1759" spans="1:13" hidden="1" x14ac:dyDescent="0.3">
      <c r="A1759" s="4">
        <f>INDEX(Tabela2[Id],MATCH(Tabela1[[#This Row],[Carteirinha]],Tabela2[Cart],0))</f>
        <v>3872</v>
      </c>
      <c r="B1759" s="5" t="s">
        <v>949</v>
      </c>
      <c r="C1759" s="5" t="s">
        <v>950</v>
      </c>
      <c r="D1759" s="5">
        <v>58435799</v>
      </c>
      <c r="E1759" s="6">
        <v>45635</v>
      </c>
      <c r="F1759" s="5">
        <v>945922002</v>
      </c>
      <c r="G1759" s="6">
        <v>46475</v>
      </c>
      <c r="H1759" s="5">
        <v>2250005170</v>
      </c>
      <c r="I1759" s="5">
        <v>32</v>
      </c>
      <c r="J1759" s="5">
        <v>19</v>
      </c>
      <c r="K17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59" s="4">
        <f>COUNTIFS(Tabela1[Paciente],Tabela1[[#This Row],[Paciente]],Tabela1[Código_Terapia],Tabela1[[#This Row],[Código_Terapia]])</f>
        <v>1</v>
      </c>
      <c r="M1759" s="4">
        <f>Tabela1[[#This Row],[Sessões Autrizadas]]-Tabela1[[#This Row],[Solicitado]]</f>
        <v>-13</v>
      </c>
    </row>
    <row r="1760" spans="1:13" hidden="1" x14ac:dyDescent="0.3">
      <c r="A1760" s="4">
        <f>INDEX(Tabela2[Id],MATCH(Tabela1[[#This Row],[Carteirinha]],Tabela2[Cart],0))</f>
        <v>2574</v>
      </c>
      <c r="B1760" s="5" t="s">
        <v>965</v>
      </c>
      <c r="C1760" s="5" t="s">
        <v>966</v>
      </c>
      <c r="D1760" s="5">
        <v>58896841</v>
      </c>
      <c r="E1760" s="6">
        <v>45660</v>
      </c>
      <c r="F1760" s="5">
        <v>946343357</v>
      </c>
      <c r="G1760" s="6">
        <v>46560</v>
      </c>
      <c r="H1760" s="5">
        <v>2250005103</v>
      </c>
      <c r="I1760" s="5">
        <v>48</v>
      </c>
      <c r="J1760" s="5">
        <v>35</v>
      </c>
      <c r="K17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60" s="4">
        <f>COUNTIFS(Tabela1[Paciente],Tabela1[[#This Row],[Paciente]],Tabela1[Código_Terapia],Tabela1[[#This Row],[Código_Terapia]])</f>
        <v>1</v>
      </c>
      <c r="M1760" s="4">
        <f>Tabela1[[#This Row],[Sessões Autrizadas]]-Tabela1[[#This Row],[Solicitado]]</f>
        <v>-13</v>
      </c>
    </row>
    <row r="1761" spans="1:13" hidden="1" x14ac:dyDescent="0.3">
      <c r="A1761" s="4">
        <f>INDEX(Tabela2[Id],MATCH(Tabela1[[#This Row],[Carteirinha]],Tabela2[Cart],0))</f>
        <v>2574</v>
      </c>
      <c r="B1761" s="5" t="s">
        <v>965</v>
      </c>
      <c r="C1761" s="5" t="s">
        <v>966</v>
      </c>
      <c r="D1761" s="5">
        <v>58896840</v>
      </c>
      <c r="E1761" s="6">
        <v>45660</v>
      </c>
      <c r="F1761" s="5">
        <v>946343356</v>
      </c>
      <c r="G1761" s="6">
        <v>46260</v>
      </c>
      <c r="H1761" s="5">
        <v>2250005170</v>
      </c>
      <c r="I1761" s="5">
        <v>48</v>
      </c>
      <c r="J1761" s="5">
        <v>40</v>
      </c>
      <c r="K17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61" s="4">
        <f>COUNTIFS(Tabela1[Paciente],Tabela1[[#This Row],[Paciente]],Tabela1[Código_Terapia],Tabela1[[#This Row],[Código_Terapia]])</f>
        <v>1</v>
      </c>
      <c r="M1761" s="4">
        <f>Tabela1[[#This Row],[Sessões Autrizadas]]-Tabela1[[#This Row],[Solicitado]]</f>
        <v>-8</v>
      </c>
    </row>
    <row r="1762" spans="1:13" hidden="1" x14ac:dyDescent="0.3">
      <c r="A1762" s="4">
        <f>INDEX(Tabela2[Id],MATCH(Tabela1[[#This Row],[Carteirinha]],Tabela2[Cart],0))</f>
        <v>3998</v>
      </c>
      <c r="B1762" s="5" t="s">
        <v>297</v>
      </c>
      <c r="C1762" s="5" t="s">
        <v>298</v>
      </c>
      <c r="D1762" s="5">
        <v>61223192</v>
      </c>
      <c r="E1762" s="6">
        <v>45747</v>
      </c>
      <c r="F1762" s="5">
        <v>948498103</v>
      </c>
      <c r="G1762" s="6">
        <v>45867</v>
      </c>
      <c r="H1762" s="5">
        <v>2250005189</v>
      </c>
      <c r="I1762" s="5">
        <v>48</v>
      </c>
      <c r="J1762" s="5">
        <v>47</v>
      </c>
      <c r="K17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62" s="4">
        <f>COUNTIFS(Tabela1[Paciente],Tabela1[[#This Row],[Paciente]],Tabela1[Código_Terapia],Tabela1[[#This Row],[Código_Terapia]])</f>
        <v>3</v>
      </c>
      <c r="M1762" s="4">
        <f>Tabela1[[#This Row],[Sessões Autrizadas]]-Tabela1[[#This Row],[Solicitado]]</f>
        <v>-1</v>
      </c>
    </row>
    <row r="1763" spans="1:13" hidden="1" x14ac:dyDescent="0.3">
      <c r="A1763" s="4">
        <f>INDEX(Tabela2[Id],MATCH(Tabela1[[#This Row],[Carteirinha]],Tabela2[Cart],0))</f>
        <v>3998</v>
      </c>
      <c r="B1763" s="5" t="s">
        <v>297</v>
      </c>
      <c r="C1763" s="5" t="s">
        <v>298</v>
      </c>
      <c r="D1763" s="5">
        <v>61223191</v>
      </c>
      <c r="E1763" s="6">
        <v>45747</v>
      </c>
      <c r="F1763" s="5">
        <v>948498102</v>
      </c>
      <c r="G1763" s="6">
        <v>45867</v>
      </c>
      <c r="H1763" s="5">
        <v>2250005103</v>
      </c>
      <c r="I1763" s="5">
        <v>96</v>
      </c>
      <c r="J1763" s="5">
        <v>95</v>
      </c>
      <c r="K17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763" s="4">
        <f>COUNTIFS(Tabela1[Paciente],Tabela1[[#This Row],[Paciente]],Tabela1[Código_Terapia],Tabela1[[#This Row],[Código_Terapia]])</f>
        <v>3</v>
      </c>
      <c r="M1763" s="4">
        <f>Tabela1[[#This Row],[Sessões Autrizadas]]-Tabela1[[#This Row],[Solicitado]]</f>
        <v>-1</v>
      </c>
    </row>
    <row r="1764" spans="1:13" hidden="1" x14ac:dyDescent="0.3">
      <c r="A1764" s="4">
        <f>INDEX(Tabela2[Id],MATCH(Tabela1[[#This Row],[Carteirinha]],Tabela2[Cart],0))</f>
        <v>3998</v>
      </c>
      <c r="B1764" s="5" t="s">
        <v>297</v>
      </c>
      <c r="C1764" s="5" t="s">
        <v>298</v>
      </c>
      <c r="D1764" s="5">
        <v>61223190</v>
      </c>
      <c r="E1764" s="6">
        <v>45747</v>
      </c>
      <c r="F1764" s="5">
        <v>948498101</v>
      </c>
      <c r="G1764" s="6">
        <v>45867</v>
      </c>
      <c r="H1764" s="5">
        <v>50000012</v>
      </c>
      <c r="I1764" s="5">
        <v>32</v>
      </c>
      <c r="J1764" s="5">
        <v>31</v>
      </c>
      <c r="K17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64" s="4">
        <f>COUNTIFS(Tabela1[Paciente],Tabela1[[#This Row],[Paciente]],Tabela1[Código_Terapia],Tabela1[[#This Row],[Código_Terapia]])</f>
        <v>5</v>
      </c>
      <c r="M1764" s="4">
        <f>Tabela1[[#This Row],[Sessões Autrizadas]]-Tabela1[[#This Row],[Solicitado]]</f>
        <v>-1</v>
      </c>
    </row>
    <row r="1765" spans="1:13" hidden="1" x14ac:dyDescent="0.3">
      <c r="A1765" s="4">
        <f>INDEX(Tabela2[Id],MATCH(Tabela1[[#This Row],[Carteirinha]],Tabela2[Cart],0))</f>
        <v>3998</v>
      </c>
      <c r="B1765" s="5" t="s">
        <v>297</v>
      </c>
      <c r="C1765" s="5" t="s">
        <v>298</v>
      </c>
      <c r="D1765" s="5">
        <v>61223189</v>
      </c>
      <c r="E1765" s="6">
        <v>45747</v>
      </c>
      <c r="F1765" s="5">
        <v>948498100</v>
      </c>
      <c r="G1765" s="6">
        <v>45807</v>
      </c>
      <c r="H1765" s="5">
        <v>2250005170</v>
      </c>
      <c r="I1765" s="5">
        <v>48</v>
      </c>
      <c r="J1765" s="5">
        <v>48</v>
      </c>
      <c r="K17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65" s="4">
        <f>COUNTIFS(Tabela1[Paciente],Tabela1[[#This Row],[Paciente]],Tabela1[Código_Terapia],Tabela1[[#This Row],[Código_Terapia]])</f>
        <v>3</v>
      </c>
      <c r="M1765" s="4">
        <f>Tabela1[[#This Row],[Sessões Autrizadas]]-Tabela1[[#This Row],[Solicitado]]</f>
        <v>0</v>
      </c>
    </row>
    <row r="1766" spans="1:13" hidden="1" x14ac:dyDescent="0.3">
      <c r="A1766" s="4">
        <f>INDEX(Tabela2[Id],MATCH(Tabela1[[#This Row],[Carteirinha]],Tabela2[Cart],0))</f>
        <v>3998</v>
      </c>
      <c r="B1766" s="5" t="s">
        <v>297</v>
      </c>
      <c r="C1766" s="5" t="s">
        <v>298</v>
      </c>
      <c r="D1766" s="5">
        <v>61223188</v>
      </c>
      <c r="E1766" s="6">
        <v>45747</v>
      </c>
      <c r="F1766" s="5">
        <v>948498099</v>
      </c>
      <c r="G1766" s="6">
        <v>45807</v>
      </c>
      <c r="H1766" s="5">
        <v>2250005111</v>
      </c>
      <c r="I1766" s="5">
        <v>32</v>
      </c>
      <c r="J1766" s="5">
        <v>32</v>
      </c>
      <c r="K17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66" s="4">
        <f>COUNTIFS(Tabela1[Paciente],Tabela1[[#This Row],[Paciente]],Tabela1[Código_Terapia],Tabela1[[#This Row],[Código_Terapia]])</f>
        <v>4</v>
      </c>
      <c r="M1766" s="4">
        <f>Tabela1[[#This Row],[Sessões Autrizadas]]-Tabela1[[#This Row],[Solicitado]]</f>
        <v>0</v>
      </c>
    </row>
    <row r="1767" spans="1:13" hidden="1" x14ac:dyDescent="0.3">
      <c r="A1767" s="4">
        <f>INDEX(Tabela2[Id],MATCH(Tabela1[[#This Row],[Carteirinha]],Tabela2[Cart],0))</f>
        <v>3998</v>
      </c>
      <c r="B1767" s="5" t="s">
        <v>297</v>
      </c>
      <c r="C1767" s="5" t="s">
        <v>298</v>
      </c>
      <c r="D1767" s="5">
        <v>60432659</v>
      </c>
      <c r="E1767" s="6">
        <v>45714</v>
      </c>
      <c r="F1767" s="5">
        <v>947767040</v>
      </c>
      <c r="G1767" s="6">
        <v>46194</v>
      </c>
      <c r="H1767" s="5">
        <v>2250005189</v>
      </c>
      <c r="I1767" s="5">
        <v>48</v>
      </c>
      <c r="J1767" s="5">
        <v>41</v>
      </c>
      <c r="K17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67" s="4">
        <f>COUNTIFS(Tabela1[Paciente],Tabela1[[#This Row],[Paciente]],Tabela1[Código_Terapia],Tabela1[[#This Row],[Código_Terapia]])</f>
        <v>3</v>
      </c>
      <c r="M1767" s="4">
        <f>Tabela1[[#This Row],[Sessões Autrizadas]]-Tabela1[[#This Row],[Solicitado]]</f>
        <v>-7</v>
      </c>
    </row>
    <row r="1768" spans="1:13" hidden="1" x14ac:dyDescent="0.3">
      <c r="A1768" s="4">
        <f>INDEX(Tabela2[Id],MATCH(Tabela1[[#This Row],[Carteirinha]],Tabela2[Cart],0))</f>
        <v>3998</v>
      </c>
      <c r="B1768" s="5" t="s">
        <v>297</v>
      </c>
      <c r="C1768" s="5" t="s">
        <v>298</v>
      </c>
      <c r="D1768" s="5">
        <v>60432658</v>
      </c>
      <c r="E1768" s="6">
        <v>45714</v>
      </c>
      <c r="F1768" s="5">
        <v>947767039</v>
      </c>
      <c r="G1768" s="6">
        <v>46434</v>
      </c>
      <c r="H1768" s="5">
        <v>2250005103</v>
      </c>
      <c r="I1768" s="5">
        <v>48</v>
      </c>
      <c r="J1768" s="5">
        <v>37</v>
      </c>
      <c r="K17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68" s="4">
        <f>COUNTIFS(Tabela1[Paciente],Tabela1[[#This Row],[Paciente]],Tabela1[Código_Terapia],Tabela1[[#This Row],[Código_Terapia]])</f>
        <v>3</v>
      </c>
      <c r="M1768" s="4">
        <f>Tabela1[[#This Row],[Sessões Autrizadas]]-Tabela1[[#This Row],[Solicitado]]</f>
        <v>-11</v>
      </c>
    </row>
    <row r="1769" spans="1:13" hidden="1" x14ac:dyDescent="0.3">
      <c r="A1769" s="4">
        <f>INDEX(Tabela2[Id],MATCH(Tabela1[[#This Row],[Carteirinha]],Tabela2[Cart],0))</f>
        <v>3998</v>
      </c>
      <c r="B1769" s="5" t="s">
        <v>297</v>
      </c>
      <c r="C1769" s="5" t="s">
        <v>298</v>
      </c>
      <c r="D1769" s="5">
        <v>60432657</v>
      </c>
      <c r="E1769" s="6">
        <v>45715</v>
      </c>
      <c r="F1769" s="5">
        <v>947767038</v>
      </c>
      <c r="G1769" s="6">
        <v>46375</v>
      </c>
      <c r="H1769" s="5">
        <v>50000012</v>
      </c>
      <c r="I1769" s="5">
        <v>48</v>
      </c>
      <c r="J1769" s="5">
        <v>39</v>
      </c>
      <c r="K17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69" s="4">
        <f>COUNTIFS(Tabela1[Paciente],Tabela1[[#This Row],[Paciente]],Tabela1[Código_Terapia],Tabela1[[#This Row],[Código_Terapia]])</f>
        <v>5</v>
      </c>
      <c r="M1769" s="4">
        <f>Tabela1[[#This Row],[Sessões Autrizadas]]-Tabela1[[#This Row],[Solicitado]]</f>
        <v>-9</v>
      </c>
    </row>
    <row r="1770" spans="1:13" hidden="1" x14ac:dyDescent="0.3">
      <c r="A1770" s="4">
        <f>INDEX(Tabela2[Id],MATCH(Tabela1[[#This Row],[Carteirinha]],Tabela2[Cart],0))</f>
        <v>3998</v>
      </c>
      <c r="B1770" s="5" t="s">
        <v>297</v>
      </c>
      <c r="C1770" s="5" t="s">
        <v>298</v>
      </c>
      <c r="D1770" s="5">
        <v>60432656</v>
      </c>
      <c r="E1770" s="6">
        <v>45714</v>
      </c>
      <c r="F1770" s="5">
        <v>947767037</v>
      </c>
      <c r="G1770" s="6">
        <v>46254</v>
      </c>
      <c r="H1770" s="5">
        <v>50001213</v>
      </c>
      <c r="I1770" s="5">
        <v>32</v>
      </c>
      <c r="J1770" s="5">
        <v>24</v>
      </c>
      <c r="K17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70" s="4">
        <f>COUNTIFS(Tabela1[Paciente],Tabela1[[#This Row],[Paciente]],Tabela1[Código_Terapia],Tabela1[[#This Row],[Código_Terapia]])</f>
        <v>3</v>
      </c>
      <c r="M1770" s="4">
        <f>Tabela1[[#This Row],[Sessões Autrizadas]]-Tabela1[[#This Row],[Solicitado]]</f>
        <v>-8</v>
      </c>
    </row>
    <row r="1771" spans="1:13" hidden="1" x14ac:dyDescent="0.3">
      <c r="A1771" s="4">
        <f>INDEX(Tabela2[Id],MATCH(Tabela1[[#This Row],[Carteirinha]],Tabela2[Cart],0))</f>
        <v>3998</v>
      </c>
      <c r="B1771" s="5" t="s">
        <v>297</v>
      </c>
      <c r="C1771" s="5" t="s">
        <v>298</v>
      </c>
      <c r="D1771" s="5">
        <v>60432655</v>
      </c>
      <c r="E1771" s="6">
        <v>45714</v>
      </c>
      <c r="F1771" s="5">
        <v>947767036</v>
      </c>
      <c r="G1771" s="6">
        <v>45954</v>
      </c>
      <c r="H1771" s="5">
        <v>2250005170</v>
      </c>
      <c r="I1771" s="5">
        <v>48</v>
      </c>
      <c r="J1771" s="5">
        <v>43</v>
      </c>
      <c r="K17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71" s="4">
        <f>COUNTIFS(Tabela1[Paciente],Tabela1[[#This Row],[Paciente]],Tabela1[Código_Terapia],Tabela1[[#This Row],[Código_Terapia]])</f>
        <v>3</v>
      </c>
      <c r="M1771" s="4">
        <f>Tabela1[[#This Row],[Sessões Autrizadas]]-Tabela1[[#This Row],[Solicitado]]</f>
        <v>-5</v>
      </c>
    </row>
    <row r="1772" spans="1:13" hidden="1" x14ac:dyDescent="0.3">
      <c r="A1772" s="4">
        <f>INDEX(Tabela2[Id],MATCH(Tabela1[[#This Row],[Carteirinha]],Tabela2[Cart],0))</f>
        <v>3998</v>
      </c>
      <c r="B1772" s="5" t="s">
        <v>297</v>
      </c>
      <c r="C1772" s="5" t="s">
        <v>298</v>
      </c>
      <c r="D1772" s="5">
        <v>60432654</v>
      </c>
      <c r="E1772" s="6">
        <v>45715</v>
      </c>
      <c r="F1772" s="5">
        <v>947767034</v>
      </c>
      <c r="G1772" s="6">
        <v>46195</v>
      </c>
      <c r="H1772" s="5">
        <v>2250005111</v>
      </c>
      <c r="I1772" s="5">
        <v>32</v>
      </c>
      <c r="J1772" s="5">
        <v>25</v>
      </c>
      <c r="K17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72" s="4">
        <f>COUNTIFS(Tabela1[Paciente],Tabela1[[#This Row],[Paciente]],Tabela1[Código_Terapia],Tabela1[[#This Row],[Código_Terapia]])</f>
        <v>4</v>
      </c>
      <c r="M1772" s="4">
        <f>Tabela1[[#This Row],[Sessões Autrizadas]]-Tabela1[[#This Row],[Solicitado]]</f>
        <v>-7</v>
      </c>
    </row>
    <row r="1773" spans="1:13" hidden="1" x14ac:dyDescent="0.3">
      <c r="A1773" s="4">
        <f>INDEX(Tabela2[Id],MATCH(Tabela1[[#This Row],[Carteirinha]],Tabela2[Cart],0))</f>
        <v>3998</v>
      </c>
      <c r="B1773" s="5" t="s">
        <v>297</v>
      </c>
      <c r="C1773" s="5" t="s">
        <v>298</v>
      </c>
      <c r="D1773" s="5">
        <v>58737178</v>
      </c>
      <c r="E1773" s="6">
        <v>45649</v>
      </c>
      <c r="F1773" s="5">
        <v>946199795</v>
      </c>
      <c r="G1773" s="6">
        <v>46489</v>
      </c>
      <c r="H1773" s="5">
        <v>2250005189</v>
      </c>
      <c r="I1773" s="5">
        <v>48</v>
      </c>
      <c r="J1773" s="5">
        <v>29</v>
      </c>
      <c r="K17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73" s="4">
        <f>COUNTIFS(Tabela1[Paciente],Tabela1[[#This Row],[Paciente]],Tabela1[Código_Terapia],Tabela1[[#This Row],[Código_Terapia]])</f>
        <v>3</v>
      </c>
      <c r="M1773" s="4">
        <f>Tabela1[[#This Row],[Sessões Autrizadas]]-Tabela1[[#This Row],[Solicitado]]</f>
        <v>-19</v>
      </c>
    </row>
    <row r="1774" spans="1:13" hidden="1" x14ac:dyDescent="0.3">
      <c r="A1774" s="4">
        <f>INDEX(Tabela2[Id],MATCH(Tabela1[[#This Row],[Carteirinha]],Tabela2[Cart],0))</f>
        <v>3998</v>
      </c>
      <c r="B1774" s="5" t="s">
        <v>297</v>
      </c>
      <c r="C1774" s="5" t="s">
        <v>298</v>
      </c>
      <c r="D1774" s="5">
        <v>58737176</v>
      </c>
      <c r="E1774" s="6">
        <v>45649</v>
      </c>
      <c r="F1774" s="5">
        <v>946199794</v>
      </c>
      <c r="G1774" s="6">
        <v>46609</v>
      </c>
      <c r="H1774" s="5">
        <v>2250005103</v>
      </c>
      <c r="I1774" s="5">
        <v>48</v>
      </c>
      <c r="J1774" s="5">
        <v>29</v>
      </c>
      <c r="K17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74" s="4">
        <f>COUNTIFS(Tabela1[Paciente],Tabela1[[#This Row],[Paciente]],Tabela1[Código_Terapia],Tabela1[[#This Row],[Código_Terapia]])</f>
        <v>3</v>
      </c>
      <c r="M1774" s="4">
        <f>Tabela1[[#This Row],[Sessões Autrizadas]]-Tabela1[[#This Row],[Solicitado]]</f>
        <v>-19</v>
      </c>
    </row>
    <row r="1775" spans="1:13" hidden="1" x14ac:dyDescent="0.3">
      <c r="A1775" s="4">
        <f>INDEX(Tabela2[Id],MATCH(Tabela1[[#This Row],[Carteirinha]],Tabela2[Cart],0))</f>
        <v>3998</v>
      </c>
      <c r="B1775" s="5" t="s">
        <v>297</v>
      </c>
      <c r="C1775" s="5" t="s">
        <v>298</v>
      </c>
      <c r="D1775" s="5">
        <v>58737175</v>
      </c>
      <c r="E1775" s="6">
        <v>45649</v>
      </c>
      <c r="F1775" s="5">
        <v>946199793</v>
      </c>
      <c r="G1775" s="6">
        <v>46969</v>
      </c>
      <c r="H1775" s="5">
        <v>50000012</v>
      </c>
      <c r="I1775" s="5">
        <v>48</v>
      </c>
      <c r="J1775" s="5">
        <v>28</v>
      </c>
      <c r="K17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75" s="4">
        <f>COUNTIFS(Tabela1[Paciente],Tabela1[[#This Row],[Paciente]],Tabela1[Código_Terapia],Tabela1[[#This Row],[Código_Terapia]])</f>
        <v>5</v>
      </c>
      <c r="M1775" s="4">
        <f>Tabela1[[#This Row],[Sessões Autrizadas]]-Tabela1[[#This Row],[Solicitado]]</f>
        <v>-20</v>
      </c>
    </row>
    <row r="1776" spans="1:13" hidden="1" x14ac:dyDescent="0.3">
      <c r="A1776" s="4">
        <f>INDEX(Tabela2[Id],MATCH(Tabela1[[#This Row],[Carteirinha]],Tabela2[Cart],0))</f>
        <v>3998</v>
      </c>
      <c r="B1776" s="5" t="s">
        <v>297</v>
      </c>
      <c r="C1776" s="5" t="s">
        <v>298</v>
      </c>
      <c r="D1776" s="5">
        <v>58737174</v>
      </c>
      <c r="E1776" s="6">
        <v>45649</v>
      </c>
      <c r="F1776" s="5">
        <v>946199792</v>
      </c>
      <c r="G1776" s="6">
        <v>46549</v>
      </c>
      <c r="H1776" s="5">
        <v>50001213</v>
      </c>
      <c r="I1776" s="5">
        <v>32</v>
      </c>
      <c r="J1776" s="5">
        <v>18</v>
      </c>
      <c r="K17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76" s="4">
        <f>COUNTIFS(Tabela1[Paciente],Tabela1[[#This Row],[Paciente]],Tabela1[Código_Terapia],Tabela1[[#This Row],[Código_Terapia]])</f>
        <v>3</v>
      </c>
      <c r="M1776" s="4">
        <f>Tabela1[[#This Row],[Sessões Autrizadas]]-Tabela1[[#This Row],[Solicitado]]</f>
        <v>-14</v>
      </c>
    </row>
    <row r="1777" spans="1:13" hidden="1" x14ac:dyDescent="0.3">
      <c r="A1777" s="4">
        <f>INDEX(Tabela2[Id],MATCH(Tabela1[[#This Row],[Carteirinha]],Tabela2[Cart],0))</f>
        <v>3998</v>
      </c>
      <c r="B1777" s="5" t="s">
        <v>297</v>
      </c>
      <c r="C1777" s="5" t="s">
        <v>298</v>
      </c>
      <c r="D1777" s="5">
        <v>58737173</v>
      </c>
      <c r="E1777" s="6">
        <v>45649</v>
      </c>
      <c r="F1777" s="5">
        <v>946199791</v>
      </c>
      <c r="G1777" s="6">
        <v>45769</v>
      </c>
      <c r="H1777" s="5">
        <v>2250005170</v>
      </c>
      <c r="I1777" s="5">
        <v>48</v>
      </c>
      <c r="J1777" s="5">
        <v>47</v>
      </c>
      <c r="K17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77" s="4">
        <f>COUNTIFS(Tabela1[Paciente],Tabela1[[#This Row],[Paciente]],Tabela1[Código_Terapia],Tabela1[[#This Row],[Código_Terapia]])</f>
        <v>3</v>
      </c>
      <c r="M1777" s="4">
        <f>Tabela1[[#This Row],[Sessões Autrizadas]]-Tabela1[[#This Row],[Solicitado]]</f>
        <v>-1</v>
      </c>
    </row>
    <row r="1778" spans="1:13" hidden="1" x14ac:dyDescent="0.3">
      <c r="A1778" s="4">
        <f>INDEX(Tabela2[Id],MATCH(Tabela1[[#This Row],[Carteirinha]],Tabela2[Cart],0))</f>
        <v>3998</v>
      </c>
      <c r="B1778" s="5" t="s">
        <v>297</v>
      </c>
      <c r="C1778" s="5" t="s">
        <v>298</v>
      </c>
      <c r="D1778" s="5">
        <v>58737172</v>
      </c>
      <c r="E1778" s="6">
        <v>45649</v>
      </c>
      <c r="F1778" s="5">
        <v>946199790</v>
      </c>
      <c r="G1778" s="6">
        <v>46189</v>
      </c>
      <c r="H1778" s="5">
        <v>2250005111</v>
      </c>
      <c r="I1778" s="5">
        <v>32</v>
      </c>
      <c r="J1778" s="5">
        <v>24</v>
      </c>
      <c r="K17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78" s="4">
        <f>COUNTIFS(Tabela1[Paciente],Tabela1[[#This Row],[Paciente]],Tabela1[Código_Terapia],Tabela1[[#This Row],[Código_Terapia]])</f>
        <v>4</v>
      </c>
      <c r="M1778" s="4">
        <f>Tabela1[[#This Row],[Sessões Autrizadas]]-Tabela1[[#This Row],[Solicitado]]</f>
        <v>-8</v>
      </c>
    </row>
    <row r="1779" spans="1:13" hidden="1" x14ac:dyDescent="0.3">
      <c r="A1779" s="4">
        <f>INDEX(Tabela2[Id],MATCH(Tabela1[[#This Row],[Carteirinha]],Tabela2[Cart],0))</f>
        <v>3998</v>
      </c>
      <c r="B1779" s="5" t="s">
        <v>297</v>
      </c>
      <c r="C1779" s="5" t="s">
        <v>298</v>
      </c>
      <c r="D1779" s="5">
        <v>58174569</v>
      </c>
      <c r="E1779" s="6">
        <v>45624</v>
      </c>
      <c r="F1779" s="5">
        <v>945680127</v>
      </c>
      <c r="G1779" s="6">
        <v>45924</v>
      </c>
      <c r="H1779" s="5">
        <v>50000012</v>
      </c>
      <c r="I1779" s="5">
        <v>40</v>
      </c>
      <c r="J1779" s="5">
        <v>36</v>
      </c>
      <c r="K17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779" s="4">
        <f>COUNTIFS(Tabela1[Paciente],Tabela1[[#This Row],[Paciente]],Tabela1[Código_Terapia],Tabela1[[#This Row],[Código_Terapia]])</f>
        <v>5</v>
      </c>
      <c r="M1779" s="4">
        <f>Tabela1[[#This Row],[Sessões Autrizadas]]-Tabela1[[#This Row],[Solicitado]]</f>
        <v>-4</v>
      </c>
    </row>
    <row r="1780" spans="1:13" hidden="1" x14ac:dyDescent="0.3">
      <c r="A1780" s="4">
        <f>INDEX(Tabela2[Id],MATCH(Tabela1[[#This Row],[Carteirinha]],Tabela2[Cart],0))</f>
        <v>3998</v>
      </c>
      <c r="B1780" s="5" t="s">
        <v>297</v>
      </c>
      <c r="C1780" s="5" t="s">
        <v>298</v>
      </c>
      <c r="D1780" s="5">
        <v>56766818</v>
      </c>
      <c r="E1780" s="6">
        <v>45568</v>
      </c>
      <c r="F1780" s="5">
        <v>944381933</v>
      </c>
      <c r="G1780" s="6">
        <v>45868</v>
      </c>
      <c r="H1780" s="5">
        <v>50001213</v>
      </c>
      <c r="I1780" s="5">
        <v>40</v>
      </c>
      <c r="J1780" s="5">
        <v>36</v>
      </c>
      <c r="K17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780" s="4">
        <f>COUNTIFS(Tabela1[Paciente],Tabela1[[#This Row],[Paciente]],Tabela1[Código_Terapia],Tabela1[[#This Row],[Código_Terapia]])</f>
        <v>3</v>
      </c>
      <c r="M1780" s="4">
        <f>Tabela1[[#This Row],[Sessões Autrizadas]]-Tabela1[[#This Row],[Solicitado]]</f>
        <v>-4</v>
      </c>
    </row>
    <row r="1781" spans="1:13" hidden="1" x14ac:dyDescent="0.3">
      <c r="A1781" s="4">
        <f>INDEX(Tabela2[Id],MATCH(Tabela1[[#This Row],[Carteirinha]],Tabela2[Cart],0))</f>
        <v>3998</v>
      </c>
      <c r="B1781" s="5" t="s">
        <v>297</v>
      </c>
      <c r="C1781" s="5" t="s">
        <v>298</v>
      </c>
      <c r="D1781" s="5">
        <v>56681311</v>
      </c>
      <c r="E1781" s="6">
        <v>45566</v>
      </c>
      <c r="F1781" s="5">
        <v>944302723</v>
      </c>
      <c r="G1781" s="6">
        <v>46286</v>
      </c>
      <c r="H1781" s="5">
        <v>50000012</v>
      </c>
      <c r="I1781" s="5">
        <v>40</v>
      </c>
      <c r="J1781" s="5">
        <v>29</v>
      </c>
      <c r="K17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781" s="4">
        <f>COUNTIFS(Tabela1[Paciente],Tabela1[[#This Row],[Paciente]],Tabela1[Código_Terapia],Tabela1[[#This Row],[Código_Terapia]])</f>
        <v>5</v>
      </c>
      <c r="M1781" s="4">
        <f>Tabela1[[#This Row],[Sessões Autrizadas]]-Tabela1[[#This Row],[Solicitado]]</f>
        <v>-11</v>
      </c>
    </row>
    <row r="1782" spans="1:13" hidden="1" x14ac:dyDescent="0.3">
      <c r="A1782" s="4">
        <f>INDEX(Tabela2[Id],MATCH(Tabela1[[#This Row],[Carteirinha]],Tabela2[Cart],0))</f>
        <v>3998</v>
      </c>
      <c r="B1782" s="5" t="s">
        <v>297</v>
      </c>
      <c r="C1782" s="5" t="s">
        <v>298</v>
      </c>
      <c r="D1782" s="5">
        <v>56681308</v>
      </c>
      <c r="E1782" s="6">
        <v>45566</v>
      </c>
      <c r="F1782" s="5">
        <v>944302721</v>
      </c>
      <c r="G1782" s="6">
        <v>46046</v>
      </c>
      <c r="H1782" s="5">
        <v>2250005111</v>
      </c>
      <c r="I1782" s="5">
        <v>40</v>
      </c>
      <c r="J1782" s="5">
        <v>33</v>
      </c>
      <c r="K17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782" s="4">
        <f>COUNTIFS(Tabela1[Paciente],Tabela1[[#This Row],[Paciente]],Tabela1[Código_Terapia],Tabela1[[#This Row],[Código_Terapia]])</f>
        <v>4</v>
      </c>
      <c r="M1782" s="4">
        <f>Tabela1[[#This Row],[Sessões Autrizadas]]-Tabela1[[#This Row],[Solicitado]]</f>
        <v>-7</v>
      </c>
    </row>
    <row r="1783" spans="1:13" hidden="1" x14ac:dyDescent="0.3">
      <c r="A1783" s="4">
        <f>INDEX(Tabela2[Id],MATCH(Tabela1[[#This Row],[Carteirinha]],Tabela2[Cart],0))</f>
        <v>4305</v>
      </c>
      <c r="B1783" s="5" t="s">
        <v>895</v>
      </c>
      <c r="C1783" s="5" t="s">
        <v>896</v>
      </c>
      <c r="D1783" s="5">
        <v>57504742</v>
      </c>
      <c r="E1783" s="6">
        <v>45605</v>
      </c>
      <c r="F1783" s="5">
        <v>945064465</v>
      </c>
      <c r="G1783" s="6">
        <v>46505</v>
      </c>
      <c r="H1783" s="5">
        <v>2250005189</v>
      </c>
      <c r="I1783" s="5">
        <v>16</v>
      </c>
      <c r="J1783" s="5">
        <v>2</v>
      </c>
      <c r="K17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83" s="4">
        <f>COUNTIFS(Tabela1[Paciente],Tabela1[[#This Row],[Paciente]],Tabela1[Código_Terapia],Tabela1[[#This Row],[Código_Terapia]])</f>
        <v>1</v>
      </c>
      <c r="M1783" s="4">
        <f>Tabela1[[#This Row],[Sessões Autrizadas]]-Tabela1[[#This Row],[Solicitado]]</f>
        <v>-14</v>
      </c>
    </row>
    <row r="1784" spans="1:13" hidden="1" x14ac:dyDescent="0.3">
      <c r="A1784" s="4">
        <f>INDEX(Tabela2[Id],MATCH(Tabela1[[#This Row],[Carteirinha]],Tabela2[Cart],0))</f>
        <v>3105</v>
      </c>
      <c r="B1784" s="5" t="s">
        <v>900</v>
      </c>
      <c r="C1784" s="5" t="s">
        <v>901</v>
      </c>
      <c r="D1784" s="5">
        <v>58560548</v>
      </c>
      <c r="E1784" s="6">
        <v>45639</v>
      </c>
      <c r="F1784" s="5">
        <v>946037215</v>
      </c>
      <c r="G1784" s="6">
        <v>46539</v>
      </c>
      <c r="H1784" s="5">
        <v>2250005103</v>
      </c>
      <c r="I1784" s="5">
        <v>32</v>
      </c>
      <c r="J1784" s="5">
        <v>18</v>
      </c>
      <c r="K17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84" s="4">
        <f>COUNTIFS(Tabela1[Paciente],Tabela1[[#This Row],[Paciente]],Tabela1[Código_Terapia],Tabela1[[#This Row],[Código_Terapia]])</f>
        <v>1</v>
      </c>
      <c r="M1784" s="4">
        <f>Tabela1[[#This Row],[Sessões Autrizadas]]-Tabela1[[#This Row],[Solicitado]]</f>
        <v>-14</v>
      </c>
    </row>
    <row r="1785" spans="1:13" hidden="1" x14ac:dyDescent="0.3">
      <c r="A1785" s="4">
        <f>INDEX(Tabela2[Id],MATCH(Tabela1[[#This Row],[Carteirinha]],Tabela2[Cart],0))</f>
        <v>1501</v>
      </c>
      <c r="B1785" s="5" t="s">
        <v>716</v>
      </c>
      <c r="C1785" s="5" t="s">
        <v>717</v>
      </c>
      <c r="D1785" s="5">
        <v>57846586</v>
      </c>
      <c r="E1785" s="6">
        <v>45610</v>
      </c>
      <c r="F1785" s="5">
        <v>945377416</v>
      </c>
      <c r="G1785" s="6">
        <v>46570</v>
      </c>
      <c r="H1785" s="5">
        <v>2250005189</v>
      </c>
      <c r="I1785" s="5">
        <v>32</v>
      </c>
      <c r="J1785" s="5">
        <v>17</v>
      </c>
      <c r="K17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85" s="4">
        <f>COUNTIFS(Tabela1[Paciente],Tabela1[[#This Row],[Paciente]],Tabela1[Código_Terapia],Tabela1[[#This Row],[Código_Terapia]])</f>
        <v>1</v>
      </c>
      <c r="M1785" s="4">
        <f>Tabela1[[#This Row],[Sessões Autrizadas]]-Tabela1[[#This Row],[Solicitado]]</f>
        <v>-15</v>
      </c>
    </row>
    <row r="1786" spans="1:13" hidden="1" x14ac:dyDescent="0.3">
      <c r="A1786" s="4">
        <f>INDEX(Tabela2[Id],MATCH(Tabela1[[#This Row],[Carteirinha]],Tabela2[Cart],0))</f>
        <v>1501</v>
      </c>
      <c r="B1786" s="5" t="s">
        <v>716</v>
      </c>
      <c r="C1786" s="5" t="s">
        <v>717</v>
      </c>
      <c r="D1786" s="5">
        <v>57846585</v>
      </c>
      <c r="E1786" s="6">
        <v>45624</v>
      </c>
      <c r="F1786" s="5">
        <v>945377415</v>
      </c>
      <c r="G1786" s="6">
        <v>46284</v>
      </c>
      <c r="H1786" s="5">
        <v>2250005103</v>
      </c>
      <c r="I1786" s="5">
        <v>16</v>
      </c>
      <c r="J1786" s="5">
        <v>7</v>
      </c>
      <c r="K17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86" s="4">
        <f>COUNTIFS(Tabela1[Paciente],Tabela1[[#This Row],[Paciente]],Tabela1[Código_Terapia],Tabela1[[#This Row],[Código_Terapia]])</f>
        <v>2</v>
      </c>
      <c r="M1786" s="4">
        <f>Tabela1[[#This Row],[Sessões Autrizadas]]-Tabela1[[#This Row],[Solicitado]]</f>
        <v>-9</v>
      </c>
    </row>
    <row r="1787" spans="1:13" hidden="1" x14ac:dyDescent="0.3">
      <c r="A1787" s="4">
        <f>INDEX(Tabela2[Id],MATCH(Tabela1[[#This Row],[Carteirinha]],Tabela2[Cart],0))</f>
        <v>1501</v>
      </c>
      <c r="B1787" s="5" t="s">
        <v>716</v>
      </c>
      <c r="C1787" s="5" t="s">
        <v>717</v>
      </c>
      <c r="D1787" s="5">
        <v>57846584</v>
      </c>
      <c r="E1787" s="6">
        <v>45610</v>
      </c>
      <c r="F1787" s="5">
        <v>945377414</v>
      </c>
      <c r="G1787" s="6">
        <v>47290</v>
      </c>
      <c r="H1787" s="5">
        <v>2250005278</v>
      </c>
      <c r="I1787" s="5">
        <v>64</v>
      </c>
      <c r="J1787" s="5">
        <v>21</v>
      </c>
      <c r="K17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787" s="4">
        <f>COUNTIFS(Tabela1[Paciente],Tabela1[[#This Row],[Paciente]],Tabela1[Código_Terapia],Tabela1[[#This Row],[Código_Terapia]])</f>
        <v>1</v>
      </c>
      <c r="M1787" s="4">
        <f>Tabela1[[#This Row],[Sessões Autrizadas]]-Tabela1[[#This Row],[Solicitado]]</f>
        <v>-43</v>
      </c>
    </row>
    <row r="1788" spans="1:13" hidden="1" x14ac:dyDescent="0.3">
      <c r="A1788" s="4">
        <f>INDEX(Tabela2[Id],MATCH(Tabela1[[#This Row],[Carteirinha]],Tabela2[Cart],0))</f>
        <v>1501</v>
      </c>
      <c r="B1788" s="5" t="s">
        <v>716</v>
      </c>
      <c r="C1788" s="5" t="s">
        <v>717</v>
      </c>
      <c r="D1788" s="5">
        <v>57846583</v>
      </c>
      <c r="E1788" s="6">
        <v>45624</v>
      </c>
      <c r="F1788" s="5">
        <v>945377413</v>
      </c>
      <c r="G1788" s="6">
        <v>46524</v>
      </c>
      <c r="H1788" s="5">
        <v>50000012</v>
      </c>
      <c r="I1788" s="5">
        <v>48</v>
      </c>
      <c r="J1788" s="5">
        <v>33</v>
      </c>
      <c r="K17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88" s="4">
        <f>COUNTIFS(Tabela1[Paciente],Tabela1[[#This Row],[Paciente]],Tabela1[Código_Terapia],Tabela1[[#This Row],[Código_Terapia]])</f>
        <v>2</v>
      </c>
      <c r="M1788" s="4">
        <f>Tabela1[[#This Row],[Sessões Autrizadas]]-Tabela1[[#This Row],[Solicitado]]</f>
        <v>-15</v>
      </c>
    </row>
    <row r="1789" spans="1:13" hidden="1" x14ac:dyDescent="0.3">
      <c r="A1789" s="4">
        <f>INDEX(Tabela2[Id],MATCH(Tabela1[[#This Row],[Carteirinha]],Tabela2[Cart],0))</f>
        <v>1501</v>
      </c>
      <c r="B1789" s="5" t="s">
        <v>716</v>
      </c>
      <c r="C1789" s="5" t="s">
        <v>717</v>
      </c>
      <c r="D1789" s="5">
        <v>57846581</v>
      </c>
      <c r="E1789" s="6">
        <v>45610</v>
      </c>
      <c r="F1789" s="5">
        <v>945377412</v>
      </c>
      <c r="G1789" s="6">
        <v>45850</v>
      </c>
      <c r="H1789" s="5">
        <v>2250005170</v>
      </c>
      <c r="I1789" s="5">
        <v>16</v>
      </c>
      <c r="J1789" s="5">
        <v>13</v>
      </c>
      <c r="K17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89" s="4">
        <f>COUNTIFS(Tabela1[Paciente],Tabela1[[#This Row],[Paciente]],Tabela1[Código_Terapia],Tabela1[[#This Row],[Código_Terapia]])</f>
        <v>1</v>
      </c>
      <c r="M1789" s="4">
        <f>Tabela1[[#This Row],[Sessões Autrizadas]]-Tabela1[[#This Row],[Solicitado]]</f>
        <v>-3</v>
      </c>
    </row>
    <row r="1790" spans="1:13" hidden="1" x14ac:dyDescent="0.3">
      <c r="A1790" s="4">
        <f>INDEX(Tabela2[Id],MATCH(Tabela1[[#This Row],[Carteirinha]],Tabela2[Cart],0))</f>
        <v>1501</v>
      </c>
      <c r="B1790" s="5" t="s">
        <v>716</v>
      </c>
      <c r="C1790" s="5" t="s">
        <v>717</v>
      </c>
      <c r="D1790" s="5">
        <v>57164540</v>
      </c>
      <c r="E1790" s="6">
        <v>45583</v>
      </c>
      <c r="F1790" s="5">
        <v>944750433</v>
      </c>
      <c r="G1790" s="6">
        <v>46363</v>
      </c>
      <c r="H1790" s="5">
        <v>2250005103</v>
      </c>
      <c r="I1790" s="5">
        <v>16</v>
      </c>
      <c r="J1790" s="5">
        <v>4</v>
      </c>
      <c r="K17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90" s="4">
        <f>COUNTIFS(Tabela1[Paciente],Tabela1[[#This Row],[Paciente]],Tabela1[Código_Terapia],Tabela1[[#This Row],[Código_Terapia]])</f>
        <v>2</v>
      </c>
      <c r="M1790" s="4">
        <f>Tabela1[[#This Row],[Sessões Autrizadas]]-Tabela1[[#This Row],[Solicitado]]</f>
        <v>-12</v>
      </c>
    </row>
    <row r="1791" spans="1:13" hidden="1" x14ac:dyDescent="0.3">
      <c r="A1791" s="4">
        <f>INDEX(Tabela2[Id],MATCH(Tabela1[[#This Row],[Carteirinha]],Tabela2[Cart],0))</f>
        <v>1501</v>
      </c>
      <c r="B1791" s="5" t="s">
        <v>716</v>
      </c>
      <c r="C1791" s="5" t="s">
        <v>717</v>
      </c>
      <c r="D1791" s="5">
        <v>57164539</v>
      </c>
      <c r="E1791" s="6">
        <v>45583</v>
      </c>
      <c r="F1791" s="5">
        <v>944750432</v>
      </c>
      <c r="G1791" s="6">
        <v>45823</v>
      </c>
      <c r="H1791" s="5">
        <v>50000012</v>
      </c>
      <c r="I1791" s="5">
        <v>48</v>
      </c>
      <c r="J1791" s="5">
        <v>45</v>
      </c>
      <c r="K17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91" s="4">
        <f>COUNTIFS(Tabela1[Paciente],Tabela1[[#This Row],[Paciente]],Tabela1[Código_Terapia],Tabela1[[#This Row],[Código_Terapia]])</f>
        <v>2</v>
      </c>
      <c r="M1791" s="4">
        <f>Tabela1[[#This Row],[Sessões Autrizadas]]-Tabela1[[#This Row],[Solicitado]]</f>
        <v>-3</v>
      </c>
    </row>
    <row r="1792" spans="1:13" hidden="1" x14ac:dyDescent="0.3">
      <c r="A1792" s="4">
        <f>INDEX(Tabela2[Id],MATCH(Tabela1[[#This Row],[Carteirinha]],Tabela2[Cart],0))</f>
        <v>2896</v>
      </c>
      <c r="B1792" s="5" t="s">
        <v>855</v>
      </c>
      <c r="C1792" s="5" t="s">
        <v>856</v>
      </c>
      <c r="D1792" s="5">
        <v>61239896</v>
      </c>
      <c r="E1792" s="6">
        <v>45747</v>
      </c>
      <c r="F1792" s="5">
        <v>948513487</v>
      </c>
      <c r="G1792" s="6">
        <v>45807</v>
      </c>
      <c r="H1792" s="5">
        <v>2250005189</v>
      </c>
      <c r="I1792" s="5">
        <v>48</v>
      </c>
      <c r="J1792" s="5">
        <v>48</v>
      </c>
      <c r="K17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792" s="4">
        <f>COUNTIFS(Tabela1[Paciente],Tabela1[[#This Row],[Paciente]],Tabela1[Código_Terapia],Tabela1[[#This Row],[Código_Terapia]])</f>
        <v>2</v>
      </c>
      <c r="M1792" s="4">
        <f>Tabela1[[#This Row],[Sessões Autrizadas]]-Tabela1[[#This Row],[Solicitado]]</f>
        <v>0</v>
      </c>
    </row>
    <row r="1793" spans="1:13" hidden="1" x14ac:dyDescent="0.3">
      <c r="A1793" s="4">
        <f>INDEX(Tabela2[Id],MATCH(Tabela1[[#This Row],[Carteirinha]],Tabela2[Cart],0))</f>
        <v>2896</v>
      </c>
      <c r="B1793" s="5" t="s">
        <v>855</v>
      </c>
      <c r="C1793" s="5" t="s">
        <v>856</v>
      </c>
      <c r="D1793" s="5">
        <v>61239895</v>
      </c>
      <c r="E1793" s="6">
        <v>45747</v>
      </c>
      <c r="F1793" s="5">
        <v>948513486</v>
      </c>
      <c r="G1793" s="6">
        <v>45807</v>
      </c>
      <c r="H1793" s="5">
        <v>2250005103</v>
      </c>
      <c r="I1793" s="5">
        <v>32</v>
      </c>
      <c r="J1793" s="5">
        <v>32</v>
      </c>
      <c r="K17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93" s="4">
        <f>COUNTIFS(Tabela1[Paciente],Tabela1[[#This Row],[Paciente]],Tabela1[Código_Terapia],Tabela1[[#This Row],[Código_Terapia]])</f>
        <v>2</v>
      </c>
      <c r="M1793" s="4">
        <f>Tabela1[[#This Row],[Sessões Autrizadas]]-Tabela1[[#This Row],[Solicitado]]</f>
        <v>0</v>
      </c>
    </row>
    <row r="1794" spans="1:13" hidden="1" x14ac:dyDescent="0.3">
      <c r="A1794" s="4">
        <f>INDEX(Tabela2[Id],MATCH(Tabela1[[#This Row],[Carteirinha]],Tabela2[Cart],0))</f>
        <v>2896</v>
      </c>
      <c r="B1794" s="5" t="s">
        <v>855</v>
      </c>
      <c r="C1794" s="5" t="s">
        <v>856</v>
      </c>
      <c r="D1794" s="5">
        <v>61239894</v>
      </c>
      <c r="E1794" s="6">
        <v>45747</v>
      </c>
      <c r="F1794" s="5">
        <v>948513485</v>
      </c>
      <c r="G1794" s="6">
        <v>45807</v>
      </c>
      <c r="H1794" s="5">
        <v>2250005278</v>
      </c>
      <c r="I1794" s="5">
        <v>32</v>
      </c>
      <c r="J1794" s="5">
        <v>32</v>
      </c>
      <c r="K17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94" s="4">
        <f>COUNTIFS(Tabela1[Paciente],Tabela1[[#This Row],[Paciente]],Tabela1[Código_Terapia],Tabela1[[#This Row],[Código_Terapia]])</f>
        <v>2</v>
      </c>
      <c r="M1794" s="4">
        <f>Tabela1[[#This Row],[Sessões Autrizadas]]-Tabela1[[#This Row],[Solicitado]]</f>
        <v>0</v>
      </c>
    </row>
    <row r="1795" spans="1:13" hidden="1" x14ac:dyDescent="0.3">
      <c r="A1795" s="4">
        <f>INDEX(Tabela2[Id],MATCH(Tabela1[[#This Row],[Carteirinha]],Tabela2[Cart],0))</f>
        <v>2896</v>
      </c>
      <c r="B1795" s="5" t="s">
        <v>855</v>
      </c>
      <c r="C1795" s="5" t="s">
        <v>856</v>
      </c>
      <c r="D1795" s="5">
        <v>61239893</v>
      </c>
      <c r="E1795" s="6">
        <v>45747</v>
      </c>
      <c r="F1795" s="5">
        <v>948513484</v>
      </c>
      <c r="G1795" s="6">
        <v>45807</v>
      </c>
      <c r="H1795" s="5">
        <v>50001213</v>
      </c>
      <c r="I1795" s="5">
        <v>16</v>
      </c>
      <c r="J1795" s="5">
        <v>16</v>
      </c>
      <c r="K17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95" s="4">
        <f>COUNTIFS(Tabela1[Paciente],Tabela1[[#This Row],[Paciente]],Tabela1[Código_Terapia],Tabela1[[#This Row],[Código_Terapia]])</f>
        <v>1</v>
      </c>
      <c r="M1795" s="4">
        <f>Tabela1[[#This Row],[Sessões Autrizadas]]-Tabela1[[#This Row],[Solicitado]]</f>
        <v>0</v>
      </c>
    </row>
    <row r="1796" spans="1:13" hidden="1" x14ac:dyDescent="0.3">
      <c r="A1796" s="4">
        <f>INDEX(Tabela2[Id],MATCH(Tabela1[[#This Row],[Carteirinha]],Tabela2[Cart],0))</f>
        <v>2896</v>
      </c>
      <c r="B1796" s="5" t="s">
        <v>855</v>
      </c>
      <c r="C1796" s="5" t="s">
        <v>856</v>
      </c>
      <c r="D1796" s="5">
        <v>61239892</v>
      </c>
      <c r="E1796" s="6">
        <v>45747</v>
      </c>
      <c r="F1796" s="5">
        <v>948513483</v>
      </c>
      <c r="G1796" s="6">
        <v>45807</v>
      </c>
      <c r="H1796" s="5">
        <v>50000012</v>
      </c>
      <c r="I1796" s="5">
        <v>16</v>
      </c>
      <c r="J1796" s="5">
        <v>16</v>
      </c>
      <c r="K17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96" s="4">
        <f>COUNTIFS(Tabela1[Paciente],Tabela1[[#This Row],[Paciente]],Tabela1[Código_Terapia],Tabela1[[#This Row],[Código_Terapia]])</f>
        <v>1</v>
      </c>
      <c r="M1796" s="4">
        <f>Tabela1[[#This Row],[Sessões Autrizadas]]-Tabela1[[#This Row],[Solicitado]]</f>
        <v>0</v>
      </c>
    </row>
    <row r="1797" spans="1:13" hidden="1" x14ac:dyDescent="0.3">
      <c r="A1797" s="4">
        <f>INDEX(Tabela2[Id],MATCH(Tabela1[[#This Row],[Carteirinha]],Tabela2[Cart],0))</f>
        <v>2896</v>
      </c>
      <c r="B1797" s="5" t="s">
        <v>855</v>
      </c>
      <c r="C1797" s="5" t="s">
        <v>856</v>
      </c>
      <c r="D1797" s="5">
        <v>61239889</v>
      </c>
      <c r="E1797" s="6">
        <v>45747</v>
      </c>
      <c r="F1797" s="5">
        <v>948513482</v>
      </c>
      <c r="G1797" s="6">
        <v>45807</v>
      </c>
      <c r="H1797" s="5">
        <v>2250005170</v>
      </c>
      <c r="I1797" s="5">
        <v>32</v>
      </c>
      <c r="J1797" s="5">
        <v>32</v>
      </c>
      <c r="K17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797" s="4">
        <f>COUNTIFS(Tabela1[Paciente],Tabela1[[#This Row],[Paciente]],Tabela1[Código_Terapia],Tabela1[[#This Row],[Código_Terapia]])</f>
        <v>2</v>
      </c>
      <c r="M1797" s="4">
        <f>Tabela1[[#This Row],[Sessões Autrizadas]]-Tabela1[[#This Row],[Solicitado]]</f>
        <v>0</v>
      </c>
    </row>
    <row r="1798" spans="1:13" hidden="1" x14ac:dyDescent="0.3">
      <c r="A1798" s="4">
        <f>INDEX(Tabela2[Id],MATCH(Tabela1[[#This Row],[Carteirinha]],Tabela2[Cart],0))</f>
        <v>2896</v>
      </c>
      <c r="B1798" s="5" t="s">
        <v>855</v>
      </c>
      <c r="C1798" s="5" t="s">
        <v>856</v>
      </c>
      <c r="D1798" s="5">
        <v>57969299</v>
      </c>
      <c r="E1798" s="6">
        <v>45618</v>
      </c>
      <c r="F1798" s="5">
        <v>945490329</v>
      </c>
      <c r="G1798" s="6">
        <v>46518</v>
      </c>
      <c r="H1798" s="5">
        <v>2250005170</v>
      </c>
      <c r="I1798" s="5">
        <v>16</v>
      </c>
      <c r="J1798" s="5">
        <v>2</v>
      </c>
      <c r="K17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798" s="4">
        <f>COUNTIFS(Tabela1[Paciente],Tabela1[[#This Row],[Paciente]],Tabela1[Código_Terapia],Tabela1[[#This Row],[Código_Terapia]])</f>
        <v>2</v>
      </c>
      <c r="M1798" s="4">
        <f>Tabela1[[#This Row],[Sessões Autrizadas]]-Tabela1[[#This Row],[Solicitado]]</f>
        <v>-14</v>
      </c>
    </row>
    <row r="1799" spans="1:13" hidden="1" x14ac:dyDescent="0.3">
      <c r="A1799" s="4">
        <f>INDEX(Tabela2[Id],MATCH(Tabela1[[#This Row],[Carteirinha]],Tabela2[Cart],0))</f>
        <v>2896</v>
      </c>
      <c r="B1799" s="5" t="s">
        <v>855</v>
      </c>
      <c r="C1799" s="5" t="s">
        <v>856</v>
      </c>
      <c r="D1799" s="5">
        <v>56800429</v>
      </c>
      <c r="E1799" s="6">
        <v>45569</v>
      </c>
      <c r="F1799" s="5">
        <v>944413022</v>
      </c>
      <c r="G1799" s="6">
        <v>46949</v>
      </c>
      <c r="H1799" s="5">
        <v>2250005189</v>
      </c>
      <c r="I1799" s="5">
        <v>40</v>
      </c>
      <c r="J1799" s="5">
        <v>3</v>
      </c>
      <c r="K17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799" s="4">
        <f>COUNTIFS(Tabela1[Paciente],Tabela1[[#This Row],[Paciente]],Tabela1[Código_Terapia],Tabela1[[#This Row],[Código_Terapia]])</f>
        <v>2</v>
      </c>
      <c r="M1799" s="4">
        <f>Tabela1[[#This Row],[Sessões Autrizadas]]-Tabela1[[#This Row],[Solicitado]]</f>
        <v>-37</v>
      </c>
    </row>
    <row r="1800" spans="1:13" hidden="1" x14ac:dyDescent="0.3">
      <c r="A1800" s="4">
        <f>INDEX(Tabela2[Id],MATCH(Tabela1[[#This Row],[Carteirinha]],Tabela2[Cart],0))</f>
        <v>2896</v>
      </c>
      <c r="B1800" s="5" t="s">
        <v>855</v>
      </c>
      <c r="C1800" s="5" t="s">
        <v>856</v>
      </c>
      <c r="D1800" s="5">
        <v>56800428</v>
      </c>
      <c r="E1800" s="6">
        <v>45569</v>
      </c>
      <c r="F1800" s="5">
        <v>944413021</v>
      </c>
      <c r="G1800" s="6">
        <v>46829</v>
      </c>
      <c r="H1800" s="5">
        <v>2250005103</v>
      </c>
      <c r="I1800" s="5">
        <v>60</v>
      </c>
      <c r="J1800" s="5">
        <v>5</v>
      </c>
      <c r="K18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800" s="4">
        <f>COUNTIFS(Tabela1[Paciente],Tabela1[[#This Row],[Paciente]],Tabela1[Código_Terapia],Tabela1[[#This Row],[Código_Terapia]])</f>
        <v>2</v>
      </c>
      <c r="M1800" s="4">
        <f>Tabela1[[#This Row],[Sessões Autrizadas]]-Tabela1[[#This Row],[Solicitado]]</f>
        <v>-55</v>
      </c>
    </row>
    <row r="1801" spans="1:13" hidden="1" x14ac:dyDescent="0.3">
      <c r="A1801" s="4">
        <f>INDEX(Tabela2[Id],MATCH(Tabela1[[#This Row],[Carteirinha]],Tabela2[Cart],0))</f>
        <v>2896</v>
      </c>
      <c r="B1801" s="5" t="s">
        <v>855</v>
      </c>
      <c r="C1801" s="5" t="s">
        <v>856</v>
      </c>
      <c r="D1801" s="5">
        <v>56800427</v>
      </c>
      <c r="E1801" s="6">
        <v>45569</v>
      </c>
      <c r="F1801" s="5">
        <v>944413020</v>
      </c>
      <c r="G1801" s="6">
        <v>46649</v>
      </c>
      <c r="H1801" s="5">
        <v>2250005278</v>
      </c>
      <c r="I1801" s="5">
        <v>20</v>
      </c>
      <c r="J1801" s="5">
        <v>5</v>
      </c>
      <c r="K18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801" s="4">
        <f>COUNTIFS(Tabela1[Paciente],Tabela1[[#This Row],[Paciente]],Tabela1[Código_Terapia],Tabela1[[#This Row],[Código_Terapia]])</f>
        <v>2</v>
      </c>
      <c r="M1801" s="4">
        <f>Tabela1[[#This Row],[Sessões Autrizadas]]-Tabela1[[#This Row],[Solicitado]]</f>
        <v>-15</v>
      </c>
    </row>
    <row r="1802" spans="1:13" hidden="1" x14ac:dyDescent="0.3">
      <c r="A1802" s="4">
        <f>INDEX(Tabela2[Id],MATCH(Tabela1[[#This Row],[Carteirinha]],Tabela2[Cart],0))</f>
        <v>3556</v>
      </c>
      <c r="B1802" s="5" t="s">
        <v>826</v>
      </c>
      <c r="C1802" s="5" t="s">
        <v>827</v>
      </c>
      <c r="D1802" s="5">
        <v>60256101</v>
      </c>
      <c r="E1802" s="6">
        <v>45708</v>
      </c>
      <c r="F1802" s="5">
        <v>82714240</v>
      </c>
      <c r="G1802" s="6">
        <v>45768</v>
      </c>
      <c r="H1802" s="5">
        <v>2250005170</v>
      </c>
      <c r="I1802" s="5">
        <v>8</v>
      </c>
      <c r="J1802" s="5">
        <v>7</v>
      </c>
      <c r="K18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02" s="4">
        <f>COUNTIFS(Tabela1[Paciente],Tabela1[[#This Row],[Paciente]],Tabela1[Código_Terapia],Tabela1[[#This Row],[Código_Terapia]])</f>
        <v>1</v>
      </c>
      <c r="M1802" s="4">
        <f>Tabela1[[#This Row],[Sessões Autrizadas]]-Tabela1[[#This Row],[Solicitado]]</f>
        <v>-1</v>
      </c>
    </row>
    <row r="1803" spans="1:13" hidden="1" x14ac:dyDescent="0.3">
      <c r="A1803" s="4">
        <f>INDEX(Tabela2[Id],MATCH(Tabela1[[#This Row],[Carteirinha]],Tabela2[Cart],0))</f>
        <v>3556</v>
      </c>
      <c r="B1803" s="5" t="s">
        <v>826</v>
      </c>
      <c r="C1803" s="5" t="s">
        <v>827</v>
      </c>
      <c r="D1803" s="5">
        <v>60256102</v>
      </c>
      <c r="E1803" s="6">
        <v>45708</v>
      </c>
      <c r="F1803" s="5">
        <v>82714212</v>
      </c>
      <c r="G1803" s="6">
        <v>45768</v>
      </c>
      <c r="H1803" s="5">
        <v>50000012</v>
      </c>
      <c r="I1803" s="5">
        <v>8</v>
      </c>
      <c r="J1803" s="5">
        <v>6</v>
      </c>
      <c r="K18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03" s="4">
        <f>COUNTIFS(Tabela1[Paciente],Tabela1[[#This Row],[Paciente]],Tabela1[Código_Terapia],Tabela1[[#This Row],[Código_Terapia]])</f>
        <v>1</v>
      </c>
      <c r="M1803" s="4">
        <f>Tabela1[[#This Row],[Sessões Autrizadas]]-Tabela1[[#This Row],[Solicitado]]</f>
        <v>-2</v>
      </c>
    </row>
    <row r="1804" spans="1:13" hidden="1" x14ac:dyDescent="0.3">
      <c r="A1804" s="4">
        <f>INDEX(Tabela2[Id],MATCH(Tabela1[[#This Row],[Carteirinha]],Tabela2[Cart],0))</f>
        <v>3556</v>
      </c>
      <c r="B1804" s="5" t="s">
        <v>826</v>
      </c>
      <c r="C1804" s="5" t="s">
        <v>827</v>
      </c>
      <c r="D1804" s="5">
        <v>59930959</v>
      </c>
      <c r="E1804" s="6">
        <v>45698</v>
      </c>
      <c r="F1804" s="5">
        <v>82340581</v>
      </c>
      <c r="G1804" s="6">
        <v>45758</v>
      </c>
      <c r="H1804" s="5">
        <v>2250005103</v>
      </c>
      <c r="I1804" s="5">
        <v>24</v>
      </c>
      <c r="J1804" s="5">
        <v>8</v>
      </c>
      <c r="K18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804" s="4">
        <f>COUNTIFS(Tabela1[Paciente],Tabela1[[#This Row],[Paciente]],Tabela1[Código_Terapia],Tabela1[[#This Row],[Código_Terapia]])</f>
        <v>2</v>
      </c>
      <c r="M1804" s="4">
        <f>Tabela1[[#This Row],[Sessões Autrizadas]]-Tabela1[[#This Row],[Solicitado]]</f>
        <v>-16</v>
      </c>
    </row>
    <row r="1805" spans="1:13" hidden="1" x14ac:dyDescent="0.3">
      <c r="A1805" s="4">
        <f>INDEX(Tabela2[Id],MATCH(Tabela1[[#This Row],[Carteirinha]],Tabela2[Cart],0))</f>
        <v>1526</v>
      </c>
      <c r="B1805" s="5" t="s">
        <v>757</v>
      </c>
      <c r="C1805" s="5" t="s">
        <v>758</v>
      </c>
      <c r="D1805" s="5">
        <v>60062321</v>
      </c>
      <c r="E1805" s="6">
        <v>45714</v>
      </c>
      <c r="F1805" s="5">
        <v>2500658683</v>
      </c>
      <c r="G1805" s="6">
        <v>45774</v>
      </c>
      <c r="H1805" s="5">
        <v>2250005189</v>
      </c>
      <c r="I1805" s="5">
        <v>16</v>
      </c>
      <c r="J1805" s="5">
        <v>8</v>
      </c>
      <c r="K18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805" s="4">
        <f>COUNTIFS(Tabela1[Paciente],Tabela1[[#This Row],[Paciente]],Tabela1[Código_Terapia],Tabela1[[#This Row],[Código_Terapia]])</f>
        <v>2</v>
      </c>
      <c r="M1805" s="4">
        <f>Tabela1[[#This Row],[Sessões Autrizadas]]-Tabela1[[#This Row],[Solicitado]]</f>
        <v>-8</v>
      </c>
    </row>
    <row r="1806" spans="1:13" hidden="1" x14ac:dyDescent="0.3">
      <c r="A1806" s="4">
        <f>INDEX(Tabela2[Id],MATCH(Tabela1[[#This Row],[Carteirinha]],Tabela2[Cart],0))</f>
        <v>1526</v>
      </c>
      <c r="B1806" s="5" t="s">
        <v>757</v>
      </c>
      <c r="C1806" s="5" t="s">
        <v>758</v>
      </c>
      <c r="D1806" s="5">
        <v>60062319</v>
      </c>
      <c r="E1806" s="6">
        <v>45719</v>
      </c>
      <c r="F1806" s="5">
        <v>2500658644</v>
      </c>
      <c r="G1806" s="6">
        <v>45779</v>
      </c>
      <c r="H1806" s="5">
        <v>2250005103</v>
      </c>
      <c r="I1806" s="5">
        <v>24</v>
      </c>
      <c r="J1806" s="5">
        <v>8</v>
      </c>
      <c r="K18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806" s="4">
        <f>COUNTIFS(Tabela1[Paciente],Tabela1[[#This Row],[Paciente]],Tabela1[Código_Terapia],Tabela1[[#This Row],[Código_Terapia]])</f>
        <v>1</v>
      </c>
      <c r="M1806" s="4">
        <f>Tabela1[[#This Row],[Sessões Autrizadas]]-Tabela1[[#This Row],[Solicitado]]</f>
        <v>-16</v>
      </c>
    </row>
    <row r="1807" spans="1:13" hidden="1" x14ac:dyDescent="0.3">
      <c r="A1807" s="4">
        <f>INDEX(Tabela2[Id],MATCH(Tabela1[[#This Row],[Carteirinha]],Tabela2[Cart],0))</f>
        <v>1526</v>
      </c>
      <c r="B1807" s="5" t="s">
        <v>757</v>
      </c>
      <c r="C1807" s="5" t="s">
        <v>758</v>
      </c>
      <c r="D1807" s="5">
        <v>60062317</v>
      </c>
      <c r="E1807" s="6">
        <v>45714</v>
      </c>
      <c r="F1807" s="5">
        <v>2500658628</v>
      </c>
      <c r="G1807" s="6">
        <v>45774</v>
      </c>
      <c r="H1807" s="5">
        <v>2250005278</v>
      </c>
      <c r="I1807" s="5">
        <v>24</v>
      </c>
      <c r="J1807" s="5">
        <v>9</v>
      </c>
      <c r="K18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807" s="4">
        <f>COUNTIFS(Tabela1[Paciente],Tabela1[[#This Row],[Paciente]],Tabela1[Código_Terapia],Tabela1[[#This Row],[Código_Terapia]])</f>
        <v>1</v>
      </c>
      <c r="M1807" s="4">
        <f>Tabela1[[#This Row],[Sessões Autrizadas]]-Tabela1[[#This Row],[Solicitado]]</f>
        <v>-15</v>
      </c>
    </row>
    <row r="1808" spans="1:13" hidden="1" x14ac:dyDescent="0.3">
      <c r="A1808" s="4">
        <f>INDEX(Tabela2[Id],MATCH(Tabela1[[#This Row],[Carteirinha]],Tabela2[Cart],0))</f>
        <v>1526</v>
      </c>
      <c r="B1808" s="5" t="s">
        <v>757</v>
      </c>
      <c r="C1808" s="5" t="s">
        <v>758</v>
      </c>
      <c r="D1808" s="5">
        <v>60062315</v>
      </c>
      <c r="E1808" s="6">
        <v>45712</v>
      </c>
      <c r="F1808" s="5">
        <v>2500658605</v>
      </c>
      <c r="G1808" s="6">
        <v>45772</v>
      </c>
      <c r="H1808" s="5">
        <v>2250005170</v>
      </c>
      <c r="I1808" s="5">
        <v>8</v>
      </c>
      <c r="J1808" s="5">
        <v>8</v>
      </c>
      <c r="K18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08" s="4">
        <f>COUNTIFS(Tabela1[Paciente],Tabela1[[#This Row],[Paciente]],Tabela1[Código_Terapia],Tabela1[[#This Row],[Código_Terapia]])</f>
        <v>2</v>
      </c>
      <c r="M1808" s="4">
        <f>Tabela1[[#This Row],[Sessões Autrizadas]]-Tabela1[[#This Row],[Solicitado]]</f>
        <v>0</v>
      </c>
    </row>
    <row r="1809" spans="1:13" hidden="1" x14ac:dyDescent="0.3">
      <c r="A1809" s="4">
        <f>INDEX(Tabela2[Id],MATCH(Tabela1[[#This Row],[Carteirinha]],Tabela2[Cart],0))</f>
        <v>4268</v>
      </c>
      <c r="B1809" s="5" t="s">
        <v>691</v>
      </c>
      <c r="C1809" s="5" t="s">
        <v>692</v>
      </c>
      <c r="D1809" s="5">
        <v>59028336</v>
      </c>
      <c r="E1809" s="6">
        <v>45665</v>
      </c>
      <c r="F1809" s="5">
        <v>946465338</v>
      </c>
      <c r="G1809" s="6">
        <v>46385</v>
      </c>
      <c r="H1809" s="5">
        <v>2250005189</v>
      </c>
      <c r="I1809" s="5">
        <v>32</v>
      </c>
      <c r="J1809" s="5">
        <v>21</v>
      </c>
      <c r="K18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09" s="4">
        <f>COUNTIFS(Tabela1[Paciente],Tabela1[[#This Row],[Paciente]],Tabela1[Código_Terapia],Tabela1[[#This Row],[Código_Terapia]])</f>
        <v>1</v>
      </c>
      <c r="M1809" s="4">
        <f>Tabela1[[#This Row],[Sessões Autrizadas]]-Tabela1[[#This Row],[Solicitado]]</f>
        <v>-11</v>
      </c>
    </row>
    <row r="1810" spans="1:13" hidden="1" x14ac:dyDescent="0.3">
      <c r="A1810" s="4">
        <f>INDEX(Tabela2[Id],MATCH(Tabela1[[#This Row],[Carteirinha]],Tabela2[Cart],0))</f>
        <v>4268</v>
      </c>
      <c r="B1810" s="5" t="s">
        <v>691</v>
      </c>
      <c r="C1810" s="5" t="s">
        <v>692</v>
      </c>
      <c r="D1810" s="5">
        <v>59028335</v>
      </c>
      <c r="E1810" s="6">
        <v>45665</v>
      </c>
      <c r="F1810" s="5">
        <v>946465337</v>
      </c>
      <c r="G1810" s="6">
        <v>46265</v>
      </c>
      <c r="H1810" s="5">
        <v>2250005103</v>
      </c>
      <c r="I1810" s="5">
        <v>32</v>
      </c>
      <c r="J1810" s="5">
        <v>21</v>
      </c>
      <c r="K18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10" s="4">
        <f>COUNTIFS(Tabela1[Paciente],Tabela1[[#This Row],[Paciente]],Tabela1[Código_Terapia],Tabela1[[#This Row],[Código_Terapia]])</f>
        <v>2</v>
      </c>
      <c r="M1810" s="4">
        <f>Tabela1[[#This Row],[Sessões Autrizadas]]-Tabela1[[#This Row],[Solicitado]]</f>
        <v>-11</v>
      </c>
    </row>
    <row r="1811" spans="1:13" hidden="1" x14ac:dyDescent="0.3">
      <c r="A1811" s="4">
        <f>INDEX(Tabela2[Id],MATCH(Tabela1[[#This Row],[Carteirinha]],Tabela2[Cart],0))</f>
        <v>4268</v>
      </c>
      <c r="B1811" s="5" t="s">
        <v>691</v>
      </c>
      <c r="C1811" s="5" t="s">
        <v>692</v>
      </c>
      <c r="D1811" s="5">
        <v>56261857</v>
      </c>
      <c r="E1811" s="6">
        <v>45551</v>
      </c>
      <c r="F1811" s="5">
        <v>943914840</v>
      </c>
      <c r="G1811" s="6">
        <v>45851</v>
      </c>
      <c r="H1811" s="5">
        <v>2250005103</v>
      </c>
      <c r="I1811" s="5">
        <v>30</v>
      </c>
      <c r="J1811" s="5">
        <v>27</v>
      </c>
      <c r="K18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11" s="4">
        <f>COUNTIFS(Tabela1[Paciente],Tabela1[[#This Row],[Paciente]],Tabela1[Código_Terapia],Tabela1[[#This Row],[Código_Terapia]])</f>
        <v>2</v>
      </c>
      <c r="M1811" s="4">
        <f>Tabela1[[#This Row],[Sessões Autrizadas]]-Tabela1[[#This Row],[Solicitado]]</f>
        <v>-3</v>
      </c>
    </row>
    <row r="1812" spans="1:13" hidden="1" x14ac:dyDescent="0.3">
      <c r="A1812" s="4">
        <f>INDEX(Tabela2[Id],MATCH(Tabela1[[#This Row],[Carteirinha]],Tabela2[Cart],0))</f>
        <v>3597</v>
      </c>
      <c r="B1812" s="5" t="s">
        <v>1791</v>
      </c>
      <c r="C1812" s="5" t="s">
        <v>1792</v>
      </c>
      <c r="D1812" s="5">
        <v>61203484</v>
      </c>
      <c r="E1812" s="6">
        <v>45744</v>
      </c>
      <c r="F1812" s="5">
        <v>948479968</v>
      </c>
      <c r="G1812" s="6">
        <v>45804</v>
      </c>
      <c r="H1812" s="5">
        <v>2250005189</v>
      </c>
      <c r="I1812" s="5">
        <v>32</v>
      </c>
      <c r="J1812" s="5">
        <v>32</v>
      </c>
      <c r="K18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12" s="4">
        <f>COUNTIFS(Tabela1[Paciente],Tabela1[[#This Row],[Paciente]],Tabela1[Código_Terapia],Tabela1[[#This Row],[Código_Terapia]])</f>
        <v>4</v>
      </c>
      <c r="M1812" s="4">
        <f>Tabela1[[#This Row],[Sessões Autrizadas]]-Tabela1[[#This Row],[Solicitado]]</f>
        <v>0</v>
      </c>
    </row>
    <row r="1813" spans="1:13" hidden="1" x14ac:dyDescent="0.3">
      <c r="A1813" s="4">
        <f>INDEX(Tabela2[Id],MATCH(Tabela1[[#This Row],[Carteirinha]],Tabela2[Cart],0))</f>
        <v>3597</v>
      </c>
      <c r="B1813" s="5" t="s">
        <v>1791</v>
      </c>
      <c r="C1813" s="5" t="s">
        <v>1792</v>
      </c>
      <c r="D1813" s="5">
        <v>61203483</v>
      </c>
      <c r="E1813" s="6">
        <v>45744</v>
      </c>
      <c r="F1813" s="5">
        <v>948479967</v>
      </c>
      <c r="G1813" s="6">
        <v>45804</v>
      </c>
      <c r="H1813" s="5">
        <v>2250005103</v>
      </c>
      <c r="I1813" s="5">
        <v>48</v>
      </c>
      <c r="J1813" s="5">
        <v>48</v>
      </c>
      <c r="K18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813" s="4">
        <f>COUNTIFS(Tabela1[Paciente],Tabela1[[#This Row],[Paciente]],Tabela1[Código_Terapia],Tabela1[[#This Row],[Código_Terapia]])</f>
        <v>2</v>
      </c>
      <c r="M1813" s="4">
        <f>Tabela1[[#This Row],[Sessões Autrizadas]]-Tabela1[[#This Row],[Solicitado]]</f>
        <v>0</v>
      </c>
    </row>
    <row r="1814" spans="1:13" hidden="1" x14ac:dyDescent="0.3">
      <c r="A1814" s="4">
        <f>INDEX(Tabela2[Id],MATCH(Tabela1[[#This Row],[Carteirinha]],Tabela2[Cart],0))</f>
        <v>3597</v>
      </c>
      <c r="B1814" s="5" t="s">
        <v>1791</v>
      </c>
      <c r="C1814" s="5" t="s">
        <v>1792</v>
      </c>
      <c r="D1814" s="5">
        <v>61203482</v>
      </c>
      <c r="E1814" s="6">
        <v>45744</v>
      </c>
      <c r="F1814" s="5">
        <v>948479966</v>
      </c>
      <c r="G1814" s="6">
        <v>45804</v>
      </c>
      <c r="H1814" s="5">
        <v>2250005278</v>
      </c>
      <c r="I1814" s="5">
        <v>16</v>
      </c>
      <c r="J1814" s="5">
        <v>16</v>
      </c>
      <c r="K18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14" s="4">
        <f>COUNTIFS(Tabela1[Paciente],Tabela1[[#This Row],[Paciente]],Tabela1[Código_Terapia],Tabela1[[#This Row],[Código_Terapia]])</f>
        <v>4</v>
      </c>
      <c r="M1814" s="4">
        <f>Tabela1[[#This Row],[Sessões Autrizadas]]-Tabela1[[#This Row],[Solicitado]]</f>
        <v>0</v>
      </c>
    </row>
    <row r="1815" spans="1:13" hidden="1" x14ac:dyDescent="0.3">
      <c r="A1815" s="4">
        <f>INDEX(Tabela2[Id],MATCH(Tabela1[[#This Row],[Carteirinha]],Tabela2[Cart],0))</f>
        <v>3597</v>
      </c>
      <c r="B1815" s="5" t="s">
        <v>1791</v>
      </c>
      <c r="C1815" s="5" t="s">
        <v>1792</v>
      </c>
      <c r="D1815" s="5">
        <v>61203481</v>
      </c>
      <c r="E1815" s="6">
        <v>45744</v>
      </c>
      <c r="F1815" s="5">
        <v>948479965</v>
      </c>
      <c r="G1815" s="6">
        <v>45804</v>
      </c>
      <c r="H1815" s="5">
        <v>2250005170</v>
      </c>
      <c r="I1815" s="5">
        <v>16</v>
      </c>
      <c r="J1815" s="5">
        <v>16</v>
      </c>
      <c r="K18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15" s="4">
        <f>COUNTIFS(Tabela1[Paciente],Tabela1[[#This Row],[Paciente]],Tabela1[Código_Terapia],Tabela1[[#This Row],[Código_Terapia]])</f>
        <v>3</v>
      </c>
      <c r="M1815" s="4">
        <f>Tabela1[[#This Row],[Sessões Autrizadas]]-Tabela1[[#This Row],[Solicitado]]</f>
        <v>0</v>
      </c>
    </row>
    <row r="1816" spans="1:13" hidden="1" x14ac:dyDescent="0.3">
      <c r="A1816" s="4">
        <f>INDEX(Tabela2[Id],MATCH(Tabela1[[#This Row],[Carteirinha]],Tabela2[Cart],0))</f>
        <v>3597</v>
      </c>
      <c r="B1816" s="5" t="s">
        <v>1791</v>
      </c>
      <c r="C1816" s="5" t="s">
        <v>1792</v>
      </c>
      <c r="D1816" s="5">
        <v>60238226</v>
      </c>
      <c r="E1816" s="6">
        <v>45708</v>
      </c>
      <c r="F1816" s="5">
        <v>947587088</v>
      </c>
      <c r="G1816" s="6">
        <v>45828</v>
      </c>
      <c r="H1816" s="5">
        <v>2250005189</v>
      </c>
      <c r="I1816" s="5">
        <v>32</v>
      </c>
      <c r="J1816" s="5">
        <v>30</v>
      </c>
      <c r="K18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16" s="4">
        <f>COUNTIFS(Tabela1[Paciente],Tabela1[[#This Row],[Paciente]],Tabela1[Código_Terapia],Tabela1[[#This Row],[Código_Terapia]])</f>
        <v>4</v>
      </c>
      <c r="M1816" s="4">
        <f>Tabela1[[#This Row],[Sessões Autrizadas]]-Tabela1[[#This Row],[Solicitado]]</f>
        <v>-2</v>
      </c>
    </row>
    <row r="1817" spans="1:13" hidden="1" x14ac:dyDescent="0.3">
      <c r="A1817" s="4">
        <f>INDEX(Tabela2[Id],MATCH(Tabela1[[#This Row],[Carteirinha]],Tabela2[Cart],0))</f>
        <v>3597</v>
      </c>
      <c r="B1817" s="5" t="s">
        <v>1791</v>
      </c>
      <c r="C1817" s="5" t="s">
        <v>1792</v>
      </c>
      <c r="D1817" s="5">
        <v>60238225</v>
      </c>
      <c r="E1817" s="6">
        <v>45708</v>
      </c>
      <c r="F1817" s="5">
        <v>947587087</v>
      </c>
      <c r="G1817" s="6">
        <v>45948</v>
      </c>
      <c r="H1817" s="5">
        <v>2250005103</v>
      </c>
      <c r="I1817" s="5">
        <v>32</v>
      </c>
      <c r="J1817" s="5">
        <v>26</v>
      </c>
      <c r="K18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17" s="4">
        <f>COUNTIFS(Tabela1[Paciente],Tabela1[[#This Row],[Paciente]],Tabela1[Código_Terapia],Tabela1[[#This Row],[Código_Terapia]])</f>
        <v>2</v>
      </c>
      <c r="M1817" s="4">
        <f>Tabela1[[#This Row],[Sessões Autrizadas]]-Tabela1[[#This Row],[Solicitado]]</f>
        <v>-6</v>
      </c>
    </row>
    <row r="1818" spans="1:13" hidden="1" x14ac:dyDescent="0.3">
      <c r="A1818" s="4">
        <f>INDEX(Tabela2[Id],MATCH(Tabela1[[#This Row],[Carteirinha]],Tabela2[Cart],0))</f>
        <v>3597</v>
      </c>
      <c r="B1818" s="5" t="s">
        <v>1791</v>
      </c>
      <c r="C1818" s="5" t="s">
        <v>1792</v>
      </c>
      <c r="D1818" s="5">
        <v>60238224</v>
      </c>
      <c r="E1818" s="6">
        <v>45708</v>
      </c>
      <c r="F1818" s="5">
        <v>947587086</v>
      </c>
      <c r="G1818" s="6">
        <v>46008</v>
      </c>
      <c r="H1818" s="5">
        <v>2250005278</v>
      </c>
      <c r="I1818" s="5">
        <v>16</v>
      </c>
      <c r="J1818" s="5">
        <v>12</v>
      </c>
      <c r="K18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18" s="4">
        <f>COUNTIFS(Tabela1[Paciente],Tabela1[[#This Row],[Paciente]],Tabela1[Código_Terapia],Tabela1[[#This Row],[Código_Terapia]])</f>
        <v>4</v>
      </c>
      <c r="M1818" s="4">
        <f>Tabela1[[#This Row],[Sessões Autrizadas]]-Tabela1[[#This Row],[Solicitado]]</f>
        <v>-4</v>
      </c>
    </row>
    <row r="1819" spans="1:13" hidden="1" x14ac:dyDescent="0.3">
      <c r="A1819" s="4">
        <f>INDEX(Tabela2[Id],MATCH(Tabela1[[#This Row],[Carteirinha]],Tabela2[Cart],0))</f>
        <v>3597</v>
      </c>
      <c r="B1819" s="5" t="s">
        <v>1791</v>
      </c>
      <c r="C1819" s="5" t="s">
        <v>1792</v>
      </c>
      <c r="D1819" s="5">
        <v>60238223</v>
      </c>
      <c r="E1819" s="6">
        <v>45708</v>
      </c>
      <c r="F1819" s="5">
        <v>947587085</v>
      </c>
      <c r="G1819" s="6">
        <v>45948</v>
      </c>
      <c r="H1819" s="5">
        <v>2250005170</v>
      </c>
      <c r="I1819" s="5">
        <v>32</v>
      </c>
      <c r="J1819" s="5">
        <v>30</v>
      </c>
      <c r="K18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19" s="4">
        <f>COUNTIFS(Tabela1[Paciente],Tabela1[[#This Row],[Paciente]],Tabela1[Código_Terapia],Tabela1[[#This Row],[Código_Terapia]])</f>
        <v>3</v>
      </c>
      <c r="M1819" s="4">
        <f>Tabela1[[#This Row],[Sessões Autrizadas]]-Tabela1[[#This Row],[Solicitado]]</f>
        <v>-2</v>
      </c>
    </row>
    <row r="1820" spans="1:13" hidden="1" x14ac:dyDescent="0.3">
      <c r="A1820" s="4">
        <f>INDEX(Tabela2[Id],MATCH(Tabela1[[#This Row],[Carteirinha]],Tabela2[Cart],0))</f>
        <v>3597</v>
      </c>
      <c r="B1820" s="5" t="s">
        <v>1791</v>
      </c>
      <c r="C1820" s="5" t="s">
        <v>1792</v>
      </c>
      <c r="D1820" s="5">
        <v>60128944</v>
      </c>
      <c r="E1820" s="6">
        <v>45706</v>
      </c>
      <c r="F1820" s="5">
        <v>947485156</v>
      </c>
      <c r="G1820" s="6">
        <v>45765</v>
      </c>
      <c r="H1820" s="5">
        <v>2250005189</v>
      </c>
      <c r="I1820" s="5">
        <v>64</v>
      </c>
      <c r="J1820" s="5">
        <v>32</v>
      </c>
      <c r="K18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820" s="4">
        <f>COUNTIFS(Tabela1[Paciente],Tabela1[[#This Row],[Paciente]],Tabela1[Código_Terapia],Tabela1[[#This Row],[Código_Terapia]])</f>
        <v>4</v>
      </c>
      <c r="M1820" s="4">
        <f>Tabela1[[#This Row],[Sessões Autrizadas]]-Tabela1[[#This Row],[Solicitado]]</f>
        <v>-32</v>
      </c>
    </row>
    <row r="1821" spans="1:13" hidden="1" x14ac:dyDescent="0.3">
      <c r="A1821" s="4">
        <f>INDEX(Tabela2[Id],MATCH(Tabela1[[#This Row],[Carteirinha]],Tabela2[Cart],0))</f>
        <v>3597</v>
      </c>
      <c r="B1821" s="5" t="s">
        <v>1791</v>
      </c>
      <c r="C1821" s="5" t="s">
        <v>1792</v>
      </c>
      <c r="D1821" s="5">
        <v>60128943</v>
      </c>
      <c r="E1821" s="6">
        <v>45706</v>
      </c>
      <c r="F1821" s="5">
        <v>947485160</v>
      </c>
      <c r="G1821" s="6">
        <v>45766</v>
      </c>
      <c r="H1821" s="5">
        <v>2250005278</v>
      </c>
      <c r="I1821" s="5">
        <v>16</v>
      </c>
      <c r="J1821" s="5">
        <v>16</v>
      </c>
      <c r="K18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21" s="4">
        <f>COUNTIFS(Tabela1[Paciente],Tabela1[[#This Row],[Paciente]],Tabela1[Código_Terapia],Tabela1[[#This Row],[Código_Terapia]])</f>
        <v>4</v>
      </c>
      <c r="M1821" s="4">
        <f>Tabela1[[#This Row],[Sessões Autrizadas]]-Tabela1[[#This Row],[Solicitado]]</f>
        <v>0</v>
      </c>
    </row>
    <row r="1822" spans="1:13" hidden="1" x14ac:dyDescent="0.3">
      <c r="A1822" s="4">
        <f>INDEX(Tabela2[Id],MATCH(Tabela1[[#This Row],[Carteirinha]],Tabela2[Cart],0))</f>
        <v>3597</v>
      </c>
      <c r="B1822" s="5" t="s">
        <v>1791</v>
      </c>
      <c r="C1822" s="5" t="s">
        <v>1792</v>
      </c>
      <c r="D1822" s="5">
        <v>60128939</v>
      </c>
      <c r="E1822" s="6">
        <v>45706</v>
      </c>
      <c r="F1822" s="5">
        <v>947485156</v>
      </c>
      <c r="G1822" s="6">
        <v>45766</v>
      </c>
      <c r="H1822" s="5">
        <v>2250005170</v>
      </c>
      <c r="I1822" s="5">
        <v>16</v>
      </c>
      <c r="J1822" s="5">
        <v>16</v>
      </c>
      <c r="K18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22" s="4">
        <f>COUNTIFS(Tabela1[Paciente],Tabela1[[#This Row],[Paciente]],Tabela1[Código_Terapia],Tabela1[[#This Row],[Código_Terapia]])</f>
        <v>3</v>
      </c>
      <c r="M1822" s="4">
        <f>Tabela1[[#This Row],[Sessões Autrizadas]]-Tabela1[[#This Row],[Solicitado]]</f>
        <v>0</v>
      </c>
    </row>
    <row r="1823" spans="1:13" hidden="1" x14ac:dyDescent="0.3">
      <c r="A1823" s="4">
        <f>INDEX(Tabela2[Id],MATCH(Tabela1[[#This Row],[Carteirinha]],Tabela2[Cart],0))</f>
        <v>3597</v>
      </c>
      <c r="B1823" s="5" t="s">
        <v>1791</v>
      </c>
      <c r="C1823" s="5" t="s">
        <v>1792</v>
      </c>
      <c r="D1823" s="5">
        <v>59342110</v>
      </c>
      <c r="E1823" s="6">
        <v>45677</v>
      </c>
      <c r="F1823" s="5">
        <v>946756146</v>
      </c>
      <c r="G1823" s="6">
        <v>46157</v>
      </c>
      <c r="H1823" s="5">
        <v>2250005189</v>
      </c>
      <c r="I1823" s="5">
        <v>32</v>
      </c>
      <c r="J1823" s="5">
        <v>24</v>
      </c>
      <c r="K18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23" s="4">
        <f>COUNTIFS(Tabela1[Paciente],Tabela1[[#This Row],[Paciente]],Tabela1[Código_Terapia],Tabela1[[#This Row],[Código_Terapia]])</f>
        <v>4</v>
      </c>
      <c r="M1823" s="4">
        <f>Tabela1[[#This Row],[Sessões Autrizadas]]-Tabela1[[#This Row],[Solicitado]]</f>
        <v>-8</v>
      </c>
    </row>
    <row r="1824" spans="1:13" hidden="1" x14ac:dyDescent="0.3">
      <c r="A1824" s="4">
        <f>INDEX(Tabela2[Id],MATCH(Tabela1[[#This Row],[Carteirinha]],Tabela2[Cart],0))</f>
        <v>3597</v>
      </c>
      <c r="B1824" s="5" t="s">
        <v>1791</v>
      </c>
      <c r="C1824" s="5" t="s">
        <v>1792</v>
      </c>
      <c r="D1824" s="5">
        <v>59342109</v>
      </c>
      <c r="E1824" s="6">
        <v>45677</v>
      </c>
      <c r="F1824" s="5">
        <v>946756145</v>
      </c>
      <c r="G1824" s="6">
        <v>45917</v>
      </c>
      <c r="H1824" s="5">
        <v>2250005278</v>
      </c>
      <c r="I1824" s="5">
        <v>16</v>
      </c>
      <c r="J1824" s="5">
        <v>13</v>
      </c>
      <c r="K18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24" s="4">
        <f>COUNTIFS(Tabela1[Paciente],Tabela1[[#This Row],[Paciente]],Tabela1[Código_Terapia],Tabela1[[#This Row],[Código_Terapia]])</f>
        <v>4</v>
      </c>
      <c r="M1824" s="4">
        <f>Tabela1[[#This Row],[Sessões Autrizadas]]-Tabela1[[#This Row],[Solicitado]]</f>
        <v>-3</v>
      </c>
    </row>
    <row r="1825" spans="1:13" hidden="1" x14ac:dyDescent="0.3">
      <c r="A1825" s="4">
        <f>INDEX(Tabela2[Id],MATCH(Tabela1[[#This Row],[Carteirinha]],Tabela2[Cart],0))</f>
        <v>932</v>
      </c>
      <c r="B1825" s="5" t="s">
        <v>594</v>
      </c>
      <c r="C1825" s="5" t="s">
        <v>595</v>
      </c>
      <c r="D1825" s="5">
        <v>58008865</v>
      </c>
      <c r="E1825" s="6">
        <v>45618</v>
      </c>
      <c r="F1825" s="5">
        <v>945526884</v>
      </c>
      <c r="G1825" s="6">
        <v>46398</v>
      </c>
      <c r="H1825" s="5">
        <v>2250005103</v>
      </c>
      <c r="I1825" s="5">
        <v>64</v>
      </c>
      <c r="J1825" s="5">
        <v>43</v>
      </c>
      <c r="K18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825" s="4">
        <f>COUNTIFS(Tabela1[Paciente],Tabela1[[#This Row],[Paciente]],Tabela1[Código_Terapia],Tabela1[[#This Row],[Código_Terapia]])</f>
        <v>2</v>
      </c>
      <c r="M1825" s="4">
        <f>Tabela1[[#This Row],[Sessões Autrizadas]]-Tabela1[[#This Row],[Solicitado]]</f>
        <v>-21</v>
      </c>
    </row>
    <row r="1826" spans="1:13" hidden="1" x14ac:dyDescent="0.3">
      <c r="A1826" s="4">
        <f>INDEX(Tabela2[Id],MATCH(Tabela1[[#This Row],[Carteirinha]],Tabela2[Cart],0))</f>
        <v>932</v>
      </c>
      <c r="B1826" s="5" t="s">
        <v>594</v>
      </c>
      <c r="C1826" s="5" t="s">
        <v>595</v>
      </c>
      <c r="D1826" s="5">
        <v>58008863</v>
      </c>
      <c r="E1826" s="6">
        <v>45618</v>
      </c>
      <c r="F1826" s="5">
        <v>945526882</v>
      </c>
      <c r="G1826" s="6">
        <v>46458</v>
      </c>
      <c r="H1826" s="5">
        <v>50000012</v>
      </c>
      <c r="I1826" s="5">
        <v>48</v>
      </c>
      <c r="J1826" s="5">
        <v>35</v>
      </c>
      <c r="K18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826" s="4">
        <f>COUNTIFS(Tabela1[Paciente],Tabela1[[#This Row],[Paciente]],Tabela1[Código_Terapia],Tabela1[[#This Row],[Código_Terapia]])</f>
        <v>1</v>
      </c>
      <c r="M1826" s="4">
        <f>Tabela1[[#This Row],[Sessões Autrizadas]]-Tabela1[[#This Row],[Solicitado]]</f>
        <v>-13</v>
      </c>
    </row>
    <row r="1827" spans="1:13" hidden="1" x14ac:dyDescent="0.3">
      <c r="A1827" s="4">
        <f>INDEX(Tabela2[Id],MATCH(Tabela1[[#This Row],[Carteirinha]],Tabela2[Cart],0))</f>
        <v>932</v>
      </c>
      <c r="B1827" s="5" t="s">
        <v>594</v>
      </c>
      <c r="C1827" s="5" t="s">
        <v>595</v>
      </c>
      <c r="D1827" s="5">
        <v>56605561</v>
      </c>
      <c r="E1827" s="6">
        <v>45562</v>
      </c>
      <c r="F1827" s="5">
        <v>944232761</v>
      </c>
      <c r="G1827" s="6">
        <v>46642</v>
      </c>
      <c r="H1827" s="5">
        <v>2250005189</v>
      </c>
      <c r="I1827" s="5">
        <v>30</v>
      </c>
      <c r="J1827" s="5">
        <v>13</v>
      </c>
      <c r="K18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27" s="4">
        <f>COUNTIFS(Tabela1[Paciente],Tabela1[[#This Row],[Paciente]],Tabela1[Código_Terapia],Tabela1[[#This Row],[Código_Terapia]])</f>
        <v>1</v>
      </c>
      <c r="M1827" s="4">
        <f>Tabela1[[#This Row],[Sessões Autrizadas]]-Tabela1[[#This Row],[Solicitado]]</f>
        <v>-17</v>
      </c>
    </row>
    <row r="1828" spans="1:13" hidden="1" x14ac:dyDescent="0.3">
      <c r="A1828" s="4">
        <f>INDEX(Tabela2[Id],MATCH(Tabela1[[#This Row],[Carteirinha]],Tabela2[Cart],0))</f>
        <v>932</v>
      </c>
      <c r="B1828" s="5" t="s">
        <v>594</v>
      </c>
      <c r="C1828" s="5" t="s">
        <v>595</v>
      </c>
      <c r="D1828" s="5">
        <v>56605560</v>
      </c>
      <c r="E1828" s="6">
        <v>45562</v>
      </c>
      <c r="F1828" s="5">
        <v>944232760</v>
      </c>
      <c r="G1828" s="6">
        <v>46102</v>
      </c>
      <c r="H1828" s="5">
        <v>2250005103</v>
      </c>
      <c r="I1828" s="5">
        <v>30</v>
      </c>
      <c r="J1828" s="5">
        <v>16</v>
      </c>
      <c r="K18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28" s="4">
        <f>COUNTIFS(Tabela1[Paciente],Tabela1[[#This Row],[Paciente]],Tabela1[Código_Terapia],Tabela1[[#This Row],[Código_Terapia]])</f>
        <v>2</v>
      </c>
      <c r="M1828" s="4">
        <f>Tabela1[[#This Row],[Sessões Autrizadas]]-Tabela1[[#This Row],[Solicitado]]</f>
        <v>-14</v>
      </c>
    </row>
    <row r="1829" spans="1:13" hidden="1" x14ac:dyDescent="0.3">
      <c r="A1829" s="4">
        <f>INDEX(Tabela2[Id],MATCH(Tabela1[[#This Row],[Carteirinha]],Tabela2[Cart],0))</f>
        <v>932</v>
      </c>
      <c r="B1829" s="5" t="s">
        <v>594</v>
      </c>
      <c r="C1829" s="5" t="s">
        <v>595</v>
      </c>
      <c r="D1829" s="5">
        <v>56605559</v>
      </c>
      <c r="E1829" s="6">
        <v>45562</v>
      </c>
      <c r="F1829" s="5">
        <v>944232759</v>
      </c>
      <c r="G1829" s="6">
        <v>46402</v>
      </c>
      <c r="H1829" s="5">
        <v>2250005278</v>
      </c>
      <c r="I1829" s="5">
        <v>30</v>
      </c>
      <c r="J1829" s="5">
        <v>15</v>
      </c>
      <c r="K18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29" s="4">
        <f>COUNTIFS(Tabela1[Paciente],Tabela1[[#This Row],[Paciente]],Tabela1[Código_Terapia],Tabela1[[#This Row],[Código_Terapia]])</f>
        <v>1</v>
      </c>
      <c r="M1829" s="4">
        <f>Tabela1[[#This Row],[Sessões Autrizadas]]-Tabela1[[#This Row],[Solicitado]]</f>
        <v>-15</v>
      </c>
    </row>
    <row r="1830" spans="1:13" hidden="1" x14ac:dyDescent="0.3">
      <c r="A1830" s="4">
        <f>INDEX(Tabela2[Id],MATCH(Tabela1[[#This Row],[Carteirinha]],Tabela2[Cart],0))</f>
        <v>2837</v>
      </c>
      <c r="B1830" s="5" t="s">
        <v>935</v>
      </c>
      <c r="C1830" s="5" t="s">
        <v>936</v>
      </c>
      <c r="D1830" s="5">
        <v>60298036</v>
      </c>
      <c r="E1830" s="6">
        <v>45709</v>
      </c>
      <c r="F1830" s="5">
        <v>82763659</v>
      </c>
      <c r="G1830" s="6">
        <v>45769</v>
      </c>
      <c r="H1830" s="5">
        <v>2250005189</v>
      </c>
      <c r="I1830" s="5">
        <v>20</v>
      </c>
      <c r="J1830" s="5">
        <v>4</v>
      </c>
      <c r="K18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830" s="4">
        <f>COUNTIFS(Tabela1[Paciente],Tabela1[[#This Row],[Paciente]],Tabela1[Código_Terapia],Tabela1[[#This Row],[Código_Terapia]])</f>
        <v>2</v>
      </c>
      <c r="M1830" s="4">
        <f>Tabela1[[#This Row],[Sessões Autrizadas]]-Tabela1[[#This Row],[Solicitado]]</f>
        <v>-16</v>
      </c>
    </row>
    <row r="1831" spans="1:13" hidden="1" x14ac:dyDescent="0.3">
      <c r="A1831" s="4">
        <f>INDEX(Tabela2[Id],MATCH(Tabela1[[#This Row],[Carteirinha]],Tabela2[Cart],0))</f>
        <v>2837</v>
      </c>
      <c r="B1831" s="5" t="s">
        <v>935</v>
      </c>
      <c r="C1831" s="5" t="s">
        <v>936</v>
      </c>
      <c r="D1831" s="5">
        <v>60298035</v>
      </c>
      <c r="E1831" s="6">
        <v>45712</v>
      </c>
      <c r="F1831" s="5">
        <v>82763552</v>
      </c>
      <c r="G1831" s="6">
        <v>45772</v>
      </c>
      <c r="H1831" s="5">
        <v>2250005278</v>
      </c>
      <c r="I1831" s="5">
        <v>20</v>
      </c>
      <c r="J1831" s="5">
        <v>5</v>
      </c>
      <c r="K18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831" s="4">
        <f>COUNTIFS(Tabela1[Paciente],Tabela1[[#This Row],[Paciente]],Tabela1[Código_Terapia],Tabela1[[#This Row],[Código_Terapia]])</f>
        <v>1</v>
      </c>
      <c r="M1831" s="4">
        <f>Tabela1[[#This Row],[Sessões Autrizadas]]-Tabela1[[#This Row],[Solicitado]]</f>
        <v>-15</v>
      </c>
    </row>
    <row r="1832" spans="1:13" hidden="1" x14ac:dyDescent="0.3">
      <c r="A1832" s="4">
        <f>INDEX(Tabela2[Id],MATCH(Tabela1[[#This Row],[Carteirinha]],Tabela2[Cart],0))</f>
        <v>2051</v>
      </c>
      <c r="B1832" s="5" t="s">
        <v>766</v>
      </c>
      <c r="C1832" s="5" t="s">
        <v>767</v>
      </c>
      <c r="D1832" s="5">
        <v>58154596</v>
      </c>
      <c r="E1832" s="6">
        <v>45623</v>
      </c>
      <c r="F1832" s="5">
        <v>945661541</v>
      </c>
      <c r="G1832" s="6">
        <v>46343</v>
      </c>
      <c r="H1832" s="5">
        <v>2250005189</v>
      </c>
      <c r="I1832" s="5">
        <v>32</v>
      </c>
      <c r="J1832" s="5">
        <v>21</v>
      </c>
      <c r="K18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32" s="4">
        <f>COUNTIFS(Tabela1[Paciente],Tabela1[[#This Row],[Paciente]],Tabela1[Código_Terapia],Tabela1[[#This Row],[Código_Terapia]])</f>
        <v>1</v>
      </c>
      <c r="M1832" s="4">
        <f>Tabela1[[#This Row],[Sessões Autrizadas]]-Tabela1[[#This Row],[Solicitado]]</f>
        <v>-11</v>
      </c>
    </row>
    <row r="1833" spans="1:13" hidden="1" x14ac:dyDescent="0.3">
      <c r="A1833" s="4">
        <f>INDEX(Tabela2[Id],MATCH(Tabela1[[#This Row],[Carteirinha]],Tabela2[Cart],0))</f>
        <v>2051</v>
      </c>
      <c r="B1833" s="5" t="s">
        <v>766</v>
      </c>
      <c r="C1833" s="5" t="s">
        <v>767</v>
      </c>
      <c r="D1833" s="5">
        <v>58154595</v>
      </c>
      <c r="E1833" s="6">
        <v>45623</v>
      </c>
      <c r="F1833" s="5">
        <v>945661540</v>
      </c>
      <c r="G1833" s="6">
        <v>47183</v>
      </c>
      <c r="H1833" s="5">
        <v>2250005103</v>
      </c>
      <c r="I1833" s="5">
        <v>48</v>
      </c>
      <c r="J1833" s="5">
        <v>14</v>
      </c>
      <c r="K18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833" s="4">
        <f>COUNTIFS(Tabela1[Paciente],Tabela1[[#This Row],[Paciente]],Tabela1[Código_Terapia],Tabela1[[#This Row],[Código_Terapia]])</f>
        <v>1</v>
      </c>
      <c r="M1833" s="4">
        <f>Tabela1[[#This Row],[Sessões Autrizadas]]-Tabela1[[#This Row],[Solicitado]]</f>
        <v>-34</v>
      </c>
    </row>
    <row r="1834" spans="1:13" hidden="1" x14ac:dyDescent="0.3">
      <c r="A1834" s="4">
        <f>INDEX(Tabela2[Id],MATCH(Tabela1[[#This Row],[Carteirinha]],Tabela2[Cart],0))</f>
        <v>2051</v>
      </c>
      <c r="B1834" s="5" t="s">
        <v>766</v>
      </c>
      <c r="C1834" s="5" t="s">
        <v>767</v>
      </c>
      <c r="D1834" s="5">
        <v>58154594</v>
      </c>
      <c r="E1834" s="6">
        <v>45623</v>
      </c>
      <c r="F1834" s="5">
        <v>945661539</v>
      </c>
      <c r="G1834" s="6">
        <v>46523</v>
      </c>
      <c r="H1834" s="5">
        <v>2250005278</v>
      </c>
      <c r="I1834" s="5">
        <v>16</v>
      </c>
      <c r="J1834" s="5">
        <v>4</v>
      </c>
      <c r="K18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34" s="4">
        <f>COUNTIFS(Tabela1[Paciente],Tabela1[[#This Row],[Paciente]],Tabela1[Código_Terapia],Tabela1[[#This Row],[Código_Terapia]])</f>
        <v>1</v>
      </c>
      <c r="M1834" s="4">
        <f>Tabela1[[#This Row],[Sessões Autrizadas]]-Tabela1[[#This Row],[Solicitado]]</f>
        <v>-12</v>
      </c>
    </row>
    <row r="1835" spans="1:13" hidden="1" x14ac:dyDescent="0.3">
      <c r="A1835" s="4">
        <f>INDEX(Tabela2[Id],MATCH(Tabela1[[#This Row],[Carteirinha]],Tabela2[Cart],0))</f>
        <v>2051</v>
      </c>
      <c r="B1835" s="5" t="s">
        <v>766</v>
      </c>
      <c r="C1835" s="5" t="s">
        <v>767</v>
      </c>
      <c r="D1835" s="5">
        <v>58154593</v>
      </c>
      <c r="E1835" s="6">
        <v>45624</v>
      </c>
      <c r="F1835" s="5">
        <v>945661538</v>
      </c>
      <c r="G1835" s="6">
        <v>46224</v>
      </c>
      <c r="H1835" s="5">
        <v>50000012</v>
      </c>
      <c r="I1835" s="5">
        <v>16</v>
      </c>
      <c r="J1835" s="5">
        <v>7</v>
      </c>
      <c r="K18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35" s="4">
        <f>COUNTIFS(Tabela1[Paciente],Tabela1[[#This Row],[Paciente]],Tabela1[Código_Terapia],Tabela1[[#This Row],[Código_Terapia]])</f>
        <v>1</v>
      </c>
      <c r="M1835" s="4">
        <f>Tabela1[[#This Row],[Sessões Autrizadas]]-Tabela1[[#This Row],[Solicitado]]</f>
        <v>-9</v>
      </c>
    </row>
    <row r="1836" spans="1:13" hidden="1" x14ac:dyDescent="0.3">
      <c r="A1836" s="4">
        <f>INDEX(Tabela2[Id],MATCH(Tabela1[[#This Row],[Carteirinha]],Tabela2[Cart],0))</f>
        <v>2051</v>
      </c>
      <c r="B1836" s="5" t="s">
        <v>766</v>
      </c>
      <c r="C1836" s="5" t="s">
        <v>767</v>
      </c>
      <c r="D1836" s="5">
        <v>57528884</v>
      </c>
      <c r="E1836" s="6">
        <v>45600</v>
      </c>
      <c r="F1836" s="5">
        <v>945086098</v>
      </c>
      <c r="G1836" s="6">
        <v>46380</v>
      </c>
      <c r="H1836" s="5">
        <v>2250005111</v>
      </c>
      <c r="I1836" s="5">
        <v>32</v>
      </c>
      <c r="J1836" s="5">
        <v>20</v>
      </c>
      <c r="K18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36" s="4">
        <f>COUNTIFS(Tabela1[Paciente],Tabela1[[#This Row],[Paciente]],Tabela1[Código_Terapia],Tabela1[[#This Row],[Código_Terapia]])</f>
        <v>1</v>
      </c>
      <c r="M1836" s="4">
        <f>Tabela1[[#This Row],[Sessões Autrizadas]]-Tabela1[[#This Row],[Solicitado]]</f>
        <v>-12</v>
      </c>
    </row>
    <row r="1837" spans="1:13" hidden="1" x14ac:dyDescent="0.3">
      <c r="A1837" s="4">
        <f>INDEX(Tabela2[Id],MATCH(Tabela1[[#This Row],[Carteirinha]],Tabela2[Cart],0))</f>
        <v>681</v>
      </c>
      <c r="B1837" s="5" t="s">
        <v>727</v>
      </c>
      <c r="C1837" s="5" t="s">
        <v>728</v>
      </c>
      <c r="D1837" s="5">
        <v>58182674</v>
      </c>
      <c r="E1837" s="6">
        <v>45624</v>
      </c>
      <c r="F1837" s="5">
        <v>945687581</v>
      </c>
      <c r="G1837" s="6">
        <v>47904</v>
      </c>
      <c r="H1837" s="5">
        <v>2250005189</v>
      </c>
      <c r="I1837" s="5">
        <v>64</v>
      </c>
      <c r="J1837" s="5">
        <v>22</v>
      </c>
      <c r="K18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837" s="4">
        <f>COUNTIFS(Tabela1[Paciente],Tabela1[[#This Row],[Paciente]],Tabela1[Código_Terapia],Tabela1[[#This Row],[Código_Terapia]])</f>
        <v>1</v>
      </c>
      <c r="M1837" s="4">
        <f>Tabela1[[#This Row],[Sessões Autrizadas]]-Tabela1[[#This Row],[Solicitado]]</f>
        <v>-42</v>
      </c>
    </row>
    <row r="1838" spans="1:13" hidden="1" x14ac:dyDescent="0.3">
      <c r="A1838" s="4">
        <f>INDEX(Tabela2[Id],MATCH(Tabela1[[#This Row],[Carteirinha]],Tabela2[Cart],0))</f>
        <v>681</v>
      </c>
      <c r="B1838" s="5" t="s">
        <v>727</v>
      </c>
      <c r="C1838" s="5" t="s">
        <v>728</v>
      </c>
      <c r="D1838" s="5">
        <v>58182673</v>
      </c>
      <c r="E1838" s="6">
        <v>45624</v>
      </c>
      <c r="F1838" s="5">
        <v>945687580</v>
      </c>
      <c r="G1838" s="6">
        <v>46584</v>
      </c>
      <c r="H1838" s="5">
        <v>2250005103</v>
      </c>
      <c r="I1838" s="5">
        <v>160</v>
      </c>
      <c r="J1838" s="5">
        <v>121</v>
      </c>
      <c r="K18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838" s="4">
        <f>COUNTIFS(Tabela1[Paciente],Tabela1[[#This Row],[Paciente]],Tabela1[Código_Terapia],Tabela1[[#This Row],[Código_Terapia]])</f>
        <v>1</v>
      </c>
      <c r="M1838" s="4">
        <f>Tabela1[[#This Row],[Sessões Autrizadas]]-Tabela1[[#This Row],[Solicitado]]</f>
        <v>-39</v>
      </c>
    </row>
    <row r="1839" spans="1:13" hidden="1" x14ac:dyDescent="0.3">
      <c r="A1839" s="4">
        <f>INDEX(Tabela2[Id],MATCH(Tabela1[[#This Row],[Carteirinha]],Tabela2[Cart],0))</f>
        <v>681</v>
      </c>
      <c r="B1839" s="5" t="s">
        <v>727</v>
      </c>
      <c r="C1839" s="5" t="s">
        <v>728</v>
      </c>
      <c r="D1839" s="5">
        <v>58182672</v>
      </c>
      <c r="E1839" s="6">
        <v>45624</v>
      </c>
      <c r="F1839" s="5">
        <v>945687579</v>
      </c>
      <c r="G1839" s="6">
        <v>46584</v>
      </c>
      <c r="H1839" s="5">
        <v>50001213</v>
      </c>
      <c r="I1839" s="5">
        <v>32</v>
      </c>
      <c r="J1839" s="5">
        <v>17</v>
      </c>
      <c r="K18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39" s="4">
        <f>COUNTIFS(Tabela1[Paciente],Tabela1[[#This Row],[Paciente]],Tabela1[Código_Terapia],Tabela1[[#This Row],[Código_Terapia]])</f>
        <v>1</v>
      </c>
      <c r="M1839" s="4">
        <f>Tabela1[[#This Row],[Sessões Autrizadas]]-Tabela1[[#This Row],[Solicitado]]</f>
        <v>-15</v>
      </c>
    </row>
    <row r="1840" spans="1:13" hidden="1" x14ac:dyDescent="0.3">
      <c r="A1840" s="4">
        <f>INDEX(Tabela2[Id],MATCH(Tabela1[[#This Row],[Carteirinha]],Tabela2[Cart],0))</f>
        <v>3443</v>
      </c>
      <c r="B1840" s="5" t="s">
        <v>887</v>
      </c>
      <c r="C1840" s="5" t="s">
        <v>888</v>
      </c>
      <c r="D1840" s="5">
        <v>61010419</v>
      </c>
      <c r="E1840" s="6">
        <v>45740</v>
      </c>
      <c r="F1840" s="5">
        <v>83604552</v>
      </c>
      <c r="G1840" s="6">
        <v>45800</v>
      </c>
      <c r="H1840" s="5">
        <v>2250005189</v>
      </c>
      <c r="I1840" s="5">
        <v>8</v>
      </c>
      <c r="J1840" s="5">
        <v>8</v>
      </c>
      <c r="K18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40" s="4">
        <f>COUNTIFS(Tabela1[Paciente],Tabela1[[#This Row],[Paciente]],Tabela1[Código_Terapia],Tabela1[[#This Row],[Código_Terapia]])</f>
        <v>2</v>
      </c>
      <c r="M1840" s="4">
        <f>Tabela1[[#This Row],[Sessões Autrizadas]]-Tabela1[[#This Row],[Solicitado]]</f>
        <v>0</v>
      </c>
    </row>
    <row r="1841" spans="1:13" hidden="1" x14ac:dyDescent="0.3">
      <c r="A1841" s="4">
        <f>INDEX(Tabela2[Id],MATCH(Tabela1[[#This Row],[Carteirinha]],Tabela2[Cart],0))</f>
        <v>3443</v>
      </c>
      <c r="B1841" s="5" t="s">
        <v>887</v>
      </c>
      <c r="C1841" s="5" t="s">
        <v>888</v>
      </c>
      <c r="D1841" s="5">
        <v>61010418</v>
      </c>
      <c r="E1841" s="6">
        <v>45737</v>
      </c>
      <c r="F1841" s="5">
        <v>83604492</v>
      </c>
      <c r="G1841" s="6">
        <v>45797</v>
      </c>
      <c r="H1841" s="5">
        <v>2250005103</v>
      </c>
      <c r="I1841" s="5">
        <v>8</v>
      </c>
      <c r="J1841" s="5">
        <v>8</v>
      </c>
      <c r="K18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41" s="4">
        <f>COUNTIFS(Tabela1[Paciente],Tabela1[[#This Row],[Paciente]],Tabela1[Código_Terapia],Tabela1[[#This Row],[Código_Terapia]])</f>
        <v>2</v>
      </c>
      <c r="M1841" s="4">
        <f>Tabela1[[#This Row],[Sessões Autrizadas]]-Tabela1[[#This Row],[Solicitado]]</f>
        <v>0</v>
      </c>
    </row>
    <row r="1842" spans="1:13" hidden="1" x14ac:dyDescent="0.3">
      <c r="A1842" s="4">
        <f>INDEX(Tabela2[Id],MATCH(Tabela1[[#This Row],[Carteirinha]],Tabela2[Cart],0))</f>
        <v>3443</v>
      </c>
      <c r="B1842" s="5" t="s">
        <v>887</v>
      </c>
      <c r="C1842" s="5" t="s">
        <v>888</v>
      </c>
      <c r="D1842" s="5">
        <v>61010417</v>
      </c>
      <c r="E1842" s="6">
        <v>45737</v>
      </c>
      <c r="F1842" s="5">
        <v>83604463</v>
      </c>
      <c r="G1842" s="6">
        <v>45797</v>
      </c>
      <c r="H1842" s="5">
        <v>2250005278</v>
      </c>
      <c r="I1842" s="5">
        <v>8</v>
      </c>
      <c r="J1842" s="5">
        <v>8</v>
      </c>
      <c r="K18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42" s="4">
        <f>COUNTIFS(Tabela1[Paciente],Tabela1[[#This Row],[Paciente]],Tabela1[Código_Terapia],Tabela1[[#This Row],[Código_Terapia]])</f>
        <v>2</v>
      </c>
      <c r="M1842" s="4">
        <f>Tabela1[[#This Row],[Sessões Autrizadas]]-Tabela1[[#This Row],[Solicitado]]</f>
        <v>0</v>
      </c>
    </row>
    <row r="1843" spans="1:13" hidden="1" x14ac:dyDescent="0.3">
      <c r="A1843" s="4">
        <f>INDEX(Tabela2[Id],MATCH(Tabela1[[#This Row],[Carteirinha]],Tabela2[Cart],0))</f>
        <v>3443</v>
      </c>
      <c r="B1843" s="5" t="s">
        <v>887</v>
      </c>
      <c r="C1843" s="5" t="s">
        <v>888</v>
      </c>
      <c r="D1843" s="5">
        <v>61010415</v>
      </c>
      <c r="E1843" s="6">
        <v>45737</v>
      </c>
      <c r="F1843" s="5">
        <v>83604423</v>
      </c>
      <c r="G1843" s="6">
        <v>45797</v>
      </c>
      <c r="H1843" s="5">
        <v>50001213</v>
      </c>
      <c r="I1843" s="5">
        <v>16</v>
      </c>
      <c r="J1843" s="5">
        <v>15</v>
      </c>
      <c r="K18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843" s="4">
        <f>COUNTIFS(Tabela1[Paciente],Tabela1[[#This Row],[Paciente]],Tabela1[Código_Terapia],Tabela1[[#This Row],[Código_Terapia]])</f>
        <v>2</v>
      </c>
      <c r="M1843" s="4">
        <f>Tabela1[[#This Row],[Sessões Autrizadas]]-Tabela1[[#This Row],[Solicitado]]</f>
        <v>-1</v>
      </c>
    </row>
    <row r="1844" spans="1:13" hidden="1" x14ac:dyDescent="0.3">
      <c r="A1844" s="4">
        <f>INDEX(Tabela2[Id],MATCH(Tabela1[[#This Row],[Carteirinha]],Tabela2[Cart],0))</f>
        <v>3443</v>
      </c>
      <c r="B1844" s="5" t="s">
        <v>887</v>
      </c>
      <c r="C1844" s="5" t="s">
        <v>888</v>
      </c>
      <c r="D1844" s="5">
        <v>61010414</v>
      </c>
      <c r="E1844" s="6">
        <v>45737</v>
      </c>
      <c r="F1844" s="5">
        <v>83604389</v>
      </c>
      <c r="G1844" s="6">
        <v>45797</v>
      </c>
      <c r="H1844" s="5">
        <v>2250005170</v>
      </c>
      <c r="I1844" s="5">
        <v>8</v>
      </c>
      <c r="J1844" s="5">
        <v>8</v>
      </c>
      <c r="K18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44" s="4">
        <f>COUNTIFS(Tabela1[Paciente],Tabela1[[#This Row],[Paciente]],Tabela1[Código_Terapia],Tabela1[[#This Row],[Código_Terapia]])</f>
        <v>2</v>
      </c>
      <c r="M1844" s="4">
        <f>Tabela1[[#This Row],[Sessões Autrizadas]]-Tabela1[[#This Row],[Solicitado]]</f>
        <v>0</v>
      </c>
    </row>
    <row r="1845" spans="1:13" hidden="1" x14ac:dyDescent="0.3">
      <c r="A1845" s="4">
        <f>INDEX(Tabela2[Id],MATCH(Tabela1[[#This Row],[Carteirinha]],Tabela2[Cart],0))</f>
        <v>3443</v>
      </c>
      <c r="B1845" s="5" t="s">
        <v>887</v>
      </c>
      <c r="C1845" s="5" t="s">
        <v>888</v>
      </c>
      <c r="D1845" s="5">
        <v>61010416</v>
      </c>
      <c r="E1845" s="6">
        <v>45737</v>
      </c>
      <c r="F1845" s="5">
        <v>83604298</v>
      </c>
      <c r="G1845" s="6">
        <v>45797</v>
      </c>
      <c r="H1845" s="5">
        <v>50000012</v>
      </c>
      <c r="I1845" s="5">
        <v>8</v>
      </c>
      <c r="J1845" s="5">
        <v>7</v>
      </c>
      <c r="K18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45" s="4">
        <f>COUNTIFS(Tabela1[Paciente],Tabela1[[#This Row],[Paciente]],Tabela1[Código_Terapia],Tabela1[[#This Row],[Código_Terapia]])</f>
        <v>1</v>
      </c>
      <c r="M1845" s="4">
        <f>Tabela1[[#This Row],[Sessões Autrizadas]]-Tabela1[[#This Row],[Solicitado]]</f>
        <v>-1</v>
      </c>
    </row>
    <row r="1846" spans="1:13" hidden="1" x14ac:dyDescent="0.3">
      <c r="A1846" s="4">
        <f>INDEX(Tabela2[Id],MATCH(Tabela1[[#This Row],[Carteirinha]],Tabela2[Cart],0))</f>
        <v>530</v>
      </c>
      <c r="B1846" s="5" t="s">
        <v>572</v>
      </c>
      <c r="C1846" s="5" t="s">
        <v>573</v>
      </c>
      <c r="D1846" s="5">
        <v>58007809</v>
      </c>
      <c r="E1846" s="6">
        <v>45621</v>
      </c>
      <c r="F1846" s="5">
        <v>945525906</v>
      </c>
      <c r="G1846" s="6">
        <v>46521</v>
      </c>
      <c r="H1846" s="5">
        <v>2250005103</v>
      </c>
      <c r="I1846" s="5">
        <v>64</v>
      </c>
      <c r="J1846" s="5">
        <v>36</v>
      </c>
      <c r="K18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846" s="4">
        <f>COUNTIFS(Tabela1[Paciente],Tabela1[[#This Row],[Paciente]],Tabela1[Código_Terapia],Tabela1[[#This Row],[Código_Terapia]])</f>
        <v>2</v>
      </c>
      <c r="M1846" s="4">
        <f>Tabela1[[#This Row],[Sessões Autrizadas]]-Tabela1[[#This Row],[Solicitado]]</f>
        <v>-28</v>
      </c>
    </row>
    <row r="1847" spans="1:13" hidden="1" x14ac:dyDescent="0.3">
      <c r="A1847" s="4">
        <f>INDEX(Tabela2[Id],MATCH(Tabela1[[#This Row],[Carteirinha]],Tabela2[Cart],0))</f>
        <v>530</v>
      </c>
      <c r="B1847" s="5" t="s">
        <v>572</v>
      </c>
      <c r="C1847" s="5" t="s">
        <v>573</v>
      </c>
      <c r="D1847" s="5">
        <v>58007808</v>
      </c>
      <c r="E1847" s="6">
        <v>45621</v>
      </c>
      <c r="F1847" s="5">
        <v>945525905</v>
      </c>
      <c r="G1847" s="6">
        <v>46521</v>
      </c>
      <c r="H1847" s="5">
        <v>2250005278</v>
      </c>
      <c r="I1847" s="5">
        <v>64</v>
      </c>
      <c r="J1847" s="5">
        <v>50</v>
      </c>
      <c r="K18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847" s="4">
        <f>COUNTIFS(Tabela1[Paciente],Tabela1[[#This Row],[Paciente]],Tabela1[Código_Terapia],Tabela1[[#This Row],[Código_Terapia]])</f>
        <v>1</v>
      </c>
      <c r="M1847" s="4">
        <f>Tabela1[[#This Row],[Sessões Autrizadas]]-Tabela1[[#This Row],[Solicitado]]</f>
        <v>-14</v>
      </c>
    </row>
    <row r="1848" spans="1:13" hidden="1" x14ac:dyDescent="0.3">
      <c r="A1848" s="4">
        <f>INDEX(Tabela2[Id],MATCH(Tabela1[[#This Row],[Carteirinha]],Tabela2[Cart],0))</f>
        <v>530</v>
      </c>
      <c r="B1848" s="5" t="s">
        <v>572</v>
      </c>
      <c r="C1848" s="5" t="s">
        <v>573</v>
      </c>
      <c r="D1848" s="5">
        <v>58007807</v>
      </c>
      <c r="E1848" s="6">
        <v>45621</v>
      </c>
      <c r="F1848" s="5">
        <v>945525904</v>
      </c>
      <c r="G1848" s="6">
        <v>46461</v>
      </c>
      <c r="H1848" s="5">
        <v>50000012</v>
      </c>
      <c r="I1848" s="5">
        <v>48</v>
      </c>
      <c r="J1848" s="5">
        <v>35</v>
      </c>
      <c r="K18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848" s="4">
        <f>COUNTIFS(Tabela1[Paciente],Tabela1[[#This Row],[Paciente]],Tabela1[Código_Terapia],Tabela1[[#This Row],[Código_Terapia]])</f>
        <v>1</v>
      </c>
      <c r="M1848" s="4">
        <f>Tabela1[[#This Row],[Sessões Autrizadas]]-Tabela1[[#This Row],[Solicitado]]</f>
        <v>-13</v>
      </c>
    </row>
    <row r="1849" spans="1:13" hidden="1" x14ac:dyDescent="0.3">
      <c r="A1849" s="4">
        <f>INDEX(Tabela2[Id],MATCH(Tabela1[[#This Row],[Carteirinha]],Tabela2[Cart],0))</f>
        <v>530</v>
      </c>
      <c r="B1849" s="5" t="s">
        <v>572</v>
      </c>
      <c r="C1849" s="5" t="s">
        <v>573</v>
      </c>
      <c r="D1849" s="5">
        <v>56603925</v>
      </c>
      <c r="E1849" s="6">
        <v>45562</v>
      </c>
      <c r="F1849" s="5">
        <v>944231237</v>
      </c>
      <c r="G1849" s="6">
        <v>45922</v>
      </c>
      <c r="H1849" s="5">
        <v>2250005103</v>
      </c>
      <c r="I1849" s="5">
        <v>30</v>
      </c>
      <c r="J1849" s="5">
        <v>20</v>
      </c>
      <c r="K18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49" s="4">
        <f>COUNTIFS(Tabela1[Paciente],Tabela1[[#This Row],[Paciente]],Tabela1[Código_Terapia],Tabela1[[#This Row],[Código_Terapia]])</f>
        <v>2</v>
      </c>
      <c r="M1849" s="4">
        <f>Tabela1[[#This Row],[Sessões Autrizadas]]-Tabela1[[#This Row],[Solicitado]]</f>
        <v>-10</v>
      </c>
    </row>
    <row r="1850" spans="1:13" hidden="1" x14ac:dyDescent="0.3">
      <c r="A1850" s="4">
        <f>INDEX(Tabela2[Id],MATCH(Tabela1[[#This Row],[Carteirinha]],Tabela2[Cart],0))</f>
        <v>3697</v>
      </c>
      <c r="B1850" s="5" t="s">
        <v>663</v>
      </c>
      <c r="C1850" s="5" t="s">
        <v>664</v>
      </c>
      <c r="D1850" s="5">
        <v>59002167</v>
      </c>
      <c r="E1850" s="6">
        <v>45666</v>
      </c>
      <c r="F1850" s="5">
        <v>946440930</v>
      </c>
      <c r="G1850" s="6">
        <v>46206</v>
      </c>
      <c r="H1850" s="5">
        <v>2250005189</v>
      </c>
      <c r="I1850" s="5">
        <v>32</v>
      </c>
      <c r="J1850" s="5">
        <v>24</v>
      </c>
      <c r="K18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50" s="4">
        <f>COUNTIFS(Tabela1[Paciente],Tabela1[[#This Row],[Paciente]],Tabela1[Código_Terapia],Tabela1[[#This Row],[Código_Terapia]])</f>
        <v>1</v>
      </c>
      <c r="M1850" s="4">
        <f>Tabela1[[#This Row],[Sessões Autrizadas]]-Tabela1[[#This Row],[Solicitado]]</f>
        <v>-8</v>
      </c>
    </row>
    <row r="1851" spans="1:13" hidden="1" x14ac:dyDescent="0.3">
      <c r="A1851" s="4">
        <f>INDEX(Tabela2[Id],MATCH(Tabela1[[#This Row],[Carteirinha]],Tabela2[Cart],0))</f>
        <v>3697</v>
      </c>
      <c r="B1851" s="5" t="s">
        <v>663</v>
      </c>
      <c r="C1851" s="5" t="s">
        <v>664</v>
      </c>
      <c r="D1851" s="5">
        <v>59002166</v>
      </c>
      <c r="E1851" s="6">
        <v>45666</v>
      </c>
      <c r="F1851" s="5">
        <v>946440929</v>
      </c>
      <c r="G1851" s="6">
        <v>46146</v>
      </c>
      <c r="H1851" s="5">
        <v>2250005103</v>
      </c>
      <c r="I1851" s="5">
        <v>32</v>
      </c>
      <c r="J1851" s="5">
        <v>25</v>
      </c>
      <c r="K18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51" s="4">
        <f>COUNTIFS(Tabela1[Paciente],Tabela1[[#This Row],[Paciente]],Tabela1[Código_Terapia],Tabela1[[#This Row],[Código_Terapia]])</f>
        <v>1</v>
      </c>
      <c r="M1851" s="4">
        <f>Tabela1[[#This Row],[Sessões Autrizadas]]-Tabela1[[#This Row],[Solicitado]]</f>
        <v>-7</v>
      </c>
    </row>
    <row r="1852" spans="1:13" hidden="1" x14ac:dyDescent="0.3">
      <c r="A1852" s="4">
        <f>INDEX(Tabela2[Id],MATCH(Tabela1[[#This Row],[Carteirinha]],Tabela2[Cart],0))</f>
        <v>3697</v>
      </c>
      <c r="B1852" s="5" t="s">
        <v>663</v>
      </c>
      <c r="C1852" s="5" t="s">
        <v>664</v>
      </c>
      <c r="D1852" s="5">
        <v>59002165</v>
      </c>
      <c r="E1852" s="6">
        <v>45665</v>
      </c>
      <c r="F1852" s="5">
        <v>946440928</v>
      </c>
      <c r="G1852" s="6">
        <v>46205</v>
      </c>
      <c r="H1852" s="5">
        <v>50000012</v>
      </c>
      <c r="I1852" s="5">
        <v>16</v>
      </c>
      <c r="J1852" s="5">
        <v>8</v>
      </c>
      <c r="K18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52" s="4">
        <f>COUNTIFS(Tabela1[Paciente],Tabela1[[#This Row],[Paciente]],Tabela1[Código_Terapia],Tabela1[[#This Row],[Código_Terapia]])</f>
        <v>1</v>
      </c>
      <c r="M1852" s="4">
        <f>Tabela1[[#This Row],[Sessões Autrizadas]]-Tabela1[[#This Row],[Solicitado]]</f>
        <v>-8</v>
      </c>
    </row>
    <row r="1853" spans="1:13" hidden="1" x14ac:dyDescent="0.3">
      <c r="A1853" s="4">
        <f>INDEX(Tabela2[Id],MATCH(Tabela1[[#This Row],[Carteirinha]],Tabela2[Cart],0))</f>
        <v>3697</v>
      </c>
      <c r="B1853" s="5" t="s">
        <v>663</v>
      </c>
      <c r="C1853" s="5" t="s">
        <v>664</v>
      </c>
      <c r="D1853" s="5">
        <v>59002164</v>
      </c>
      <c r="E1853" s="6">
        <v>45666</v>
      </c>
      <c r="F1853" s="5">
        <v>946440927</v>
      </c>
      <c r="G1853" s="6">
        <v>45804</v>
      </c>
      <c r="H1853" s="5">
        <v>2250005170</v>
      </c>
      <c r="I1853" s="5">
        <v>16</v>
      </c>
      <c r="J1853" s="5">
        <v>16</v>
      </c>
      <c r="K18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53" s="4">
        <f>COUNTIFS(Tabela1[Paciente],Tabela1[[#This Row],[Paciente]],Tabela1[Código_Terapia],Tabela1[[#This Row],[Código_Terapia]])</f>
        <v>1</v>
      </c>
      <c r="M1853" s="4">
        <f>Tabela1[[#This Row],[Sessões Autrizadas]]-Tabela1[[#This Row],[Solicitado]]</f>
        <v>0</v>
      </c>
    </row>
    <row r="1854" spans="1:13" hidden="1" x14ac:dyDescent="0.3">
      <c r="A1854" s="4">
        <f>INDEX(Tabela2[Id],MATCH(Tabela1[[#This Row],[Carteirinha]],Tabela2[Cart],0))</f>
        <v>950</v>
      </c>
      <c r="B1854" s="5" t="s">
        <v>305</v>
      </c>
      <c r="C1854" s="5" t="s">
        <v>306</v>
      </c>
      <c r="D1854" s="5">
        <v>60121545</v>
      </c>
      <c r="E1854" s="6">
        <v>45705</v>
      </c>
      <c r="F1854" s="5">
        <v>947478227</v>
      </c>
      <c r="G1854" s="6">
        <v>46845</v>
      </c>
      <c r="H1854" s="5">
        <v>2250005103</v>
      </c>
      <c r="I1854" s="5">
        <v>160</v>
      </c>
      <c r="J1854" s="5">
        <v>130</v>
      </c>
      <c r="K18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854" s="4">
        <f>COUNTIFS(Tabela1[Paciente],Tabela1[[#This Row],[Paciente]],Tabela1[Código_Terapia],Tabela1[[#This Row],[Código_Terapia]])</f>
        <v>2</v>
      </c>
      <c r="M1854" s="4">
        <f>Tabela1[[#This Row],[Sessões Autrizadas]]-Tabela1[[#This Row],[Solicitado]]</f>
        <v>-30</v>
      </c>
    </row>
    <row r="1855" spans="1:13" hidden="1" x14ac:dyDescent="0.3">
      <c r="A1855" s="4">
        <f>INDEX(Tabela2[Id],MATCH(Tabela1[[#This Row],[Carteirinha]],Tabela2[Cart],0))</f>
        <v>950</v>
      </c>
      <c r="B1855" s="5" t="s">
        <v>305</v>
      </c>
      <c r="C1855" s="5" t="s">
        <v>306</v>
      </c>
      <c r="D1855" s="5">
        <v>60121544</v>
      </c>
      <c r="E1855" s="6">
        <v>45705</v>
      </c>
      <c r="F1855" s="5">
        <v>947478226</v>
      </c>
      <c r="G1855" s="6">
        <v>46125</v>
      </c>
      <c r="H1855" s="5">
        <v>2250005278</v>
      </c>
      <c r="I1855" s="5">
        <v>96</v>
      </c>
      <c r="J1855" s="5">
        <v>89</v>
      </c>
      <c r="K18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855" s="4">
        <f>COUNTIFS(Tabela1[Paciente],Tabela1[[#This Row],[Paciente]],Tabela1[Código_Terapia],Tabela1[[#This Row],[Código_Terapia]])</f>
        <v>2</v>
      </c>
      <c r="M1855" s="4">
        <f>Tabela1[[#This Row],[Sessões Autrizadas]]-Tabela1[[#This Row],[Solicitado]]</f>
        <v>-7</v>
      </c>
    </row>
    <row r="1856" spans="1:13" hidden="1" x14ac:dyDescent="0.3">
      <c r="A1856" s="4">
        <f>INDEX(Tabela2[Id],MATCH(Tabela1[[#This Row],[Carteirinha]],Tabela2[Cart],0))</f>
        <v>950</v>
      </c>
      <c r="B1856" s="5" t="s">
        <v>305</v>
      </c>
      <c r="C1856" s="5" t="s">
        <v>306</v>
      </c>
      <c r="D1856" s="5">
        <v>60121539</v>
      </c>
      <c r="E1856" s="6">
        <v>45705</v>
      </c>
      <c r="F1856" s="5">
        <v>947478225</v>
      </c>
      <c r="G1856" s="6">
        <v>45765</v>
      </c>
      <c r="H1856" s="5">
        <v>2250005170</v>
      </c>
      <c r="I1856" s="5">
        <v>96</v>
      </c>
      <c r="J1856" s="5">
        <v>96</v>
      </c>
      <c r="K18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856" s="4">
        <f>COUNTIFS(Tabela1[Paciente],Tabela1[[#This Row],[Paciente]],Tabela1[Código_Terapia],Tabela1[[#This Row],[Código_Terapia]])</f>
        <v>1</v>
      </c>
      <c r="M1856" s="4">
        <f>Tabela1[[#This Row],[Sessões Autrizadas]]-Tabela1[[#This Row],[Solicitado]]</f>
        <v>0</v>
      </c>
    </row>
    <row r="1857" spans="1:13" hidden="1" x14ac:dyDescent="0.3">
      <c r="A1857" s="4">
        <f>INDEX(Tabela2[Id],MATCH(Tabela1[[#This Row],[Carteirinha]],Tabela2[Cart],0))</f>
        <v>950</v>
      </c>
      <c r="B1857" s="5" t="s">
        <v>305</v>
      </c>
      <c r="C1857" s="5" t="s">
        <v>306</v>
      </c>
      <c r="D1857" s="5">
        <v>58845911</v>
      </c>
      <c r="E1857" s="6">
        <v>45664</v>
      </c>
      <c r="F1857" s="5">
        <v>946297689</v>
      </c>
      <c r="G1857" s="6">
        <v>46564</v>
      </c>
      <c r="H1857" s="5">
        <v>2250005103</v>
      </c>
      <c r="I1857" s="5">
        <v>160</v>
      </c>
      <c r="J1857" s="5">
        <v>41</v>
      </c>
      <c r="K18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1857" s="4">
        <f>COUNTIFS(Tabela1[Paciente],Tabela1[[#This Row],[Paciente]],Tabela1[Código_Terapia],Tabela1[[#This Row],[Código_Terapia]])</f>
        <v>2</v>
      </c>
      <c r="M1857" s="4">
        <f>Tabela1[[#This Row],[Sessões Autrizadas]]-Tabela1[[#This Row],[Solicitado]]</f>
        <v>-119</v>
      </c>
    </row>
    <row r="1858" spans="1:13" hidden="1" x14ac:dyDescent="0.3">
      <c r="A1858" s="4">
        <f>INDEX(Tabela2[Id],MATCH(Tabela1[[#This Row],[Carteirinha]],Tabela2[Cart],0))</f>
        <v>950</v>
      </c>
      <c r="B1858" s="5" t="s">
        <v>305</v>
      </c>
      <c r="C1858" s="5" t="s">
        <v>306</v>
      </c>
      <c r="D1858" s="5">
        <v>58845910</v>
      </c>
      <c r="E1858" s="6">
        <v>45664</v>
      </c>
      <c r="F1858" s="5">
        <v>946297688</v>
      </c>
      <c r="G1858" s="6">
        <v>46144</v>
      </c>
      <c r="H1858" s="5">
        <v>2250005278</v>
      </c>
      <c r="I1858" s="5">
        <v>96</v>
      </c>
      <c r="J1858" s="5">
        <v>22</v>
      </c>
      <c r="K18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858" s="4">
        <f>COUNTIFS(Tabela1[Paciente],Tabela1[[#This Row],[Paciente]],Tabela1[Código_Terapia],Tabela1[[#This Row],[Código_Terapia]])</f>
        <v>2</v>
      </c>
      <c r="M1858" s="4">
        <f>Tabela1[[#This Row],[Sessões Autrizadas]]-Tabela1[[#This Row],[Solicitado]]</f>
        <v>-74</v>
      </c>
    </row>
    <row r="1859" spans="1:13" hidden="1" x14ac:dyDescent="0.3">
      <c r="A1859" s="4">
        <f>INDEX(Tabela2[Id],MATCH(Tabela1[[#This Row],[Carteirinha]],Tabela2[Cart],0))</f>
        <v>3147</v>
      </c>
      <c r="B1859" s="5" t="s">
        <v>729</v>
      </c>
      <c r="C1859" s="5" t="s">
        <v>730</v>
      </c>
      <c r="D1859" s="5">
        <v>58916662</v>
      </c>
      <c r="E1859" s="6">
        <v>45664</v>
      </c>
      <c r="F1859" s="5">
        <v>946361506</v>
      </c>
      <c r="G1859" s="6">
        <v>46084</v>
      </c>
      <c r="H1859" s="5">
        <v>2250005189</v>
      </c>
      <c r="I1859" s="5">
        <v>32</v>
      </c>
      <c r="J1859" s="5">
        <v>26</v>
      </c>
      <c r="K18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59" s="4">
        <f>COUNTIFS(Tabela1[Paciente],Tabela1[[#This Row],[Paciente]],Tabela1[Código_Terapia],Tabela1[[#This Row],[Código_Terapia]])</f>
        <v>1</v>
      </c>
      <c r="M1859" s="4">
        <f>Tabela1[[#This Row],[Sessões Autrizadas]]-Tabela1[[#This Row],[Solicitado]]</f>
        <v>-6</v>
      </c>
    </row>
    <row r="1860" spans="1:13" hidden="1" x14ac:dyDescent="0.3">
      <c r="A1860" s="4">
        <f>INDEX(Tabela2[Id],MATCH(Tabela1[[#This Row],[Carteirinha]],Tabela2[Cart],0))</f>
        <v>3147</v>
      </c>
      <c r="B1860" s="5" t="s">
        <v>729</v>
      </c>
      <c r="C1860" s="5" t="s">
        <v>730</v>
      </c>
      <c r="D1860" s="5">
        <v>58916661</v>
      </c>
      <c r="E1860" s="6">
        <v>45664</v>
      </c>
      <c r="F1860" s="5">
        <v>946361505</v>
      </c>
      <c r="G1860" s="6">
        <v>47044</v>
      </c>
      <c r="H1860" s="5">
        <v>2250005103</v>
      </c>
      <c r="I1860" s="5">
        <v>80</v>
      </c>
      <c r="J1860" s="5">
        <v>60</v>
      </c>
      <c r="K18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860" s="4">
        <f>COUNTIFS(Tabela1[Paciente],Tabela1[[#This Row],[Paciente]],Tabela1[Código_Terapia],Tabela1[[#This Row],[Código_Terapia]])</f>
        <v>1</v>
      </c>
      <c r="M1860" s="4">
        <f>Tabela1[[#This Row],[Sessões Autrizadas]]-Tabela1[[#This Row],[Solicitado]]</f>
        <v>-20</v>
      </c>
    </row>
    <row r="1861" spans="1:13" hidden="1" x14ac:dyDescent="0.3">
      <c r="A1861" s="4">
        <f>INDEX(Tabela2[Id],MATCH(Tabela1[[#This Row],[Carteirinha]],Tabela2[Cart],0))</f>
        <v>2745</v>
      </c>
      <c r="B1861" s="5" t="s">
        <v>1252</v>
      </c>
      <c r="C1861" s="5" t="s">
        <v>1253</v>
      </c>
      <c r="D1861" s="5">
        <v>60019988</v>
      </c>
      <c r="E1861" s="6">
        <v>45700</v>
      </c>
      <c r="F1861" s="5">
        <v>947383981</v>
      </c>
      <c r="G1861" s="6">
        <v>45940</v>
      </c>
      <c r="H1861" s="5">
        <v>2250005103</v>
      </c>
      <c r="I1861" s="5">
        <v>32</v>
      </c>
      <c r="J1861" s="5">
        <v>29</v>
      </c>
      <c r="K18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61" s="4">
        <f>COUNTIFS(Tabela1[Paciente],Tabela1[[#This Row],[Paciente]],Tabela1[Código_Terapia],Tabela1[[#This Row],[Código_Terapia]])</f>
        <v>1</v>
      </c>
      <c r="M1861" s="4">
        <f>Tabela1[[#This Row],[Sessões Autrizadas]]-Tabela1[[#This Row],[Solicitado]]</f>
        <v>-3</v>
      </c>
    </row>
    <row r="1862" spans="1:13" hidden="1" x14ac:dyDescent="0.3">
      <c r="A1862" s="4">
        <f>INDEX(Tabela2[Id],MATCH(Tabela1[[#This Row],[Carteirinha]],Tabela2[Cart],0))</f>
        <v>2745</v>
      </c>
      <c r="B1862" s="5" t="s">
        <v>1252</v>
      </c>
      <c r="C1862" s="5" t="s">
        <v>1253</v>
      </c>
      <c r="D1862" s="5">
        <v>60019987</v>
      </c>
      <c r="E1862" s="6">
        <v>45700</v>
      </c>
      <c r="F1862" s="5">
        <v>947383980</v>
      </c>
      <c r="G1862" s="6">
        <v>46240</v>
      </c>
      <c r="H1862" s="5">
        <v>2250005278</v>
      </c>
      <c r="I1862" s="5">
        <v>48</v>
      </c>
      <c r="J1862" s="5">
        <v>37</v>
      </c>
      <c r="K18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862" s="4">
        <f>COUNTIFS(Tabela1[Paciente],Tabela1[[#This Row],[Paciente]],Tabela1[Código_Terapia],Tabela1[[#This Row],[Código_Terapia]])</f>
        <v>2</v>
      </c>
      <c r="M1862" s="4">
        <f>Tabela1[[#This Row],[Sessões Autrizadas]]-Tabela1[[#This Row],[Solicitado]]</f>
        <v>-11</v>
      </c>
    </row>
    <row r="1863" spans="1:13" hidden="1" x14ac:dyDescent="0.3">
      <c r="A1863" s="4">
        <f>INDEX(Tabela2[Id],MATCH(Tabela1[[#This Row],[Carteirinha]],Tabela2[Cart],0))</f>
        <v>2745</v>
      </c>
      <c r="B1863" s="5" t="s">
        <v>1252</v>
      </c>
      <c r="C1863" s="5" t="s">
        <v>1253</v>
      </c>
      <c r="D1863" s="5">
        <v>57051201</v>
      </c>
      <c r="E1863" s="6">
        <v>45580</v>
      </c>
      <c r="F1863" s="5">
        <v>944645169</v>
      </c>
      <c r="G1863" s="6">
        <v>47260</v>
      </c>
      <c r="H1863" s="5">
        <v>2250005278</v>
      </c>
      <c r="I1863" s="5">
        <v>32</v>
      </c>
      <c r="J1863" s="5">
        <v>3</v>
      </c>
      <c r="K18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63" s="4">
        <f>COUNTIFS(Tabela1[Paciente],Tabela1[[#This Row],[Paciente]],Tabela1[Código_Terapia],Tabela1[[#This Row],[Código_Terapia]])</f>
        <v>2</v>
      </c>
      <c r="M1863" s="4">
        <f>Tabela1[[#This Row],[Sessões Autrizadas]]-Tabela1[[#This Row],[Solicitado]]</f>
        <v>-29</v>
      </c>
    </row>
    <row r="1864" spans="1:13" hidden="1" x14ac:dyDescent="0.3">
      <c r="A1864" s="4">
        <f>INDEX(Tabela2[Id],MATCH(Tabela1[[#This Row],[Carteirinha]],Tabela2[Cart],0))</f>
        <v>3311</v>
      </c>
      <c r="B1864" s="5" t="s">
        <v>1179</v>
      </c>
      <c r="C1864" s="5" t="s">
        <v>1180</v>
      </c>
      <c r="D1864" s="5">
        <v>57445635</v>
      </c>
      <c r="E1864" s="6">
        <v>45596</v>
      </c>
      <c r="F1864" s="5">
        <v>945010816</v>
      </c>
      <c r="G1864" s="6">
        <v>46256</v>
      </c>
      <c r="H1864" s="5">
        <v>2250005278</v>
      </c>
      <c r="I1864" s="5">
        <v>32</v>
      </c>
      <c r="J1864" s="5">
        <v>22</v>
      </c>
      <c r="K18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64" s="4">
        <f>COUNTIFS(Tabela1[Paciente],Tabela1[[#This Row],[Paciente]],Tabela1[Código_Terapia],Tabela1[[#This Row],[Código_Terapia]])</f>
        <v>1</v>
      </c>
      <c r="M1864" s="4">
        <f>Tabela1[[#This Row],[Sessões Autrizadas]]-Tabela1[[#This Row],[Solicitado]]</f>
        <v>-10</v>
      </c>
    </row>
    <row r="1865" spans="1:13" hidden="1" x14ac:dyDescent="0.3">
      <c r="A1865" s="4">
        <f>INDEX(Tabela2[Id],MATCH(Tabela1[[#This Row],[Carteirinha]],Tabela2[Cart],0))</f>
        <v>3311</v>
      </c>
      <c r="B1865" s="5" t="s">
        <v>1179</v>
      </c>
      <c r="C1865" s="5" t="s">
        <v>1180</v>
      </c>
      <c r="D1865" s="5">
        <v>57403468</v>
      </c>
      <c r="E1865" s="6">
        <v>45596</v>
      </c>
      <c r="F1865" s="5">
        <v>944971620</v>
      </c>
      <c r="G1865" s="6">
        <v>46676</v>
      </c>
      <c r="H1865" s="5">
        <v>2250005189</v>
      </c>
      <c r="I1865" s="5">
        <v>32</v>
      </c>
      <c r="J1865" s="5">
        <v>1</v>
      </c>
      <c r="K18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65" s="4">
        <f>COUNTIFS(Tabela1[Paciente],Tabela1[[#This Row],[Paciente]],Tabela1[Código_Terapia],Tabela1[[#This Row],[Código_Terapia]])</f>
        <v>1</v>
      </c>
      <c r="M1865" s="4">
        <f>Tabela1[[#This Row],[Sessões Autrizadas]]-Tabela1[[#This Row],[Solicitado]]</f>
        <v>-31</v>
      </c>
    </row>
    <row r="1866" spans="1:13" hidden="1" x14ac:dyDescent="0.3">
      <c r="A1866" s="4">
        <f>INDEX(Tabela2[Id],MATCH(Tabela1[[#This Row],[Carteirinha]],Tabela2[Cart],0))</f>
        <v>4087</v>
      </c>
      <c r="B1866" s="5" t="s">
        <v>1193</v>
      </c>
      <c r="C1866" s="5" t="s">
        <v>1194</v>
      </c>
      <c r="D1866" s="5">
        <v>60865076</v>
      </c>
      <c r="E1866" s="6">
        <v>45733</v>
      </c>
      <c r="F1866" s="5">
        <v>948166866</v>
      </c>
      <c r="G1866" s="6">
        <v>45793</v>
      </c>
      <c r="H1866" s="5">
        <v>2250005189</v>
      </c>
      <c r="I1866" s="5">
        <v>16</v>
      </c>
      <c r="J1866" s="5">
        <v>16</v>
      </c>
      <c r="K18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66" s="4">
        <f>COUNTIFS(Tabela1[Paciente],Tabela1[[#This Row],[Paciente]],Tabela1[Código_Terapia],Tabela1[[#This Row],[Código_Terapia]])</f>
        <v>1</v>
      </c>
      <c r="M1866" s="4">
        <f>Tabela1[[#This Row],[Sessões Autrizadas]]-Tabela1[[#This Row],[Solicitado]]</f>
        <v>0</v>
      </c>
    </row>
    <row r="1867" spans="1:13" hidden="1" x14ac:dyDescent="0.3">
      <c r="A1867" s="4">
        <f>INDEX(Tabela2[Id],MATCH(Tabela1[[#This Row],[Carteirinha]],Tabela2[Cart],0))</f>
        <v>4087</v>
      </c>
      <c r="B1867" s="5" t="s">
        <v>1193</v>
      </c>
      <c r="C1867" s="5" t="s">
        <v>1194</v>
      </c>
      <c r="D1867" s="5">
        <v>60865075</v>
      </c>
      <c r="E1867" s="6">
        <v>45733</v>
      </c>
      <c r="F1867" s="5">
        <v>948166865</v>
      </c>
      <c r="G1867" s="6">
        <v>45913</v>
      </c>
      <c r="H1867" s="5">
        <v>2250005103</v>
      </c>
      <c r="I1867" s="5">
        <v>32</v>
      </c>
      <c r="J1867" s="5">
        <v>29</v>
      </c>
      <c r="K18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67" s="4">
        <f>COUNTIFS(Tabela1[Paciente],Tabela1[[#This Row],[Paciente]],Tabela1[Código_Terapia],Tabela1[[#This Row],[Código_Terapia]])</f>
        <v>1</v>
      </c>
      <c r="M1867" s="4">
        <f>Tabela1[[#This Row],[Sessões Autrizadas]]-Tabela1[[#This Row],[Solicitado]]</f>
        <v>-3</v>
      </c>
    </row>
    <row r="1868" spans="1:13" hidden="1" x14ac:dyDescent="0.3">
      <c r="A1868" s="4">
        <f>INDEX(Tabela2[Id],MATCH(Tabela1[[#This Row],[Carteirinha]],Tabela2[Cart],0))</f>
        <v>4087</v>
      </c>
      <c r="B1868" s="5" t="s">
        <v>1193</v>
      </c>
      <c r="C1868" s="5" t="s">
        <v>1194</v>
      </c>
      <c r="D1868" s="5">
        <v>60865074</v>
      </c>
      <c r="E1868" s="6">
        <v>45733</v>
      </c>
      <c r="F1868" s="5">
        <v>948166864</v>
      </c>
      <c r="G1868" s="6">
        <v>45853</v>
      </c>
      <c r="H1868" s="5">
        <v>2250005278</v>
      </c>
      <c r="I1868" s="5">
        <v>32</v>
      </c>
      <c r="J1868" s="5">
        <v>31</v>
      </c>
      <c r="K18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68" s="4">
        <f>COUNTIFS(Tabela1[Paciente],Tabela1[[#This Row],[Paciente]],Tabela1[Código_Terapia],Tabela1[[#This Row],[Código_Terapia]])</f>
        <v>2</v>
      </c>
      <c r="M1868" s="4">
        <f>Tabela1[[#This Row],[Sessões Autrizadas]]-Tabela1[[#This Row],[Solicitado]]</f>
        <v>-1</v>
      </c>
    </row>
    <row r="1869" spans="1:13" hidden="1" x14ac:dyDescent="0.3">
      <c r="A1869" s="4">
        <f>INDEX(Tabela2[Id],MATCH(Tabela1[[#This Row],[Carteirinha]],Tabela2[Cart],0))</f>
        <v>4087</v>
      </c>
      <c r="B1869" s="5" t="s">
        <v>1193</v>
      </c>
      <c r="C1869" s="5" t="s">
        <v>1194</v>
      </c>
      <c r="D1869" s="5">
        <v>60865073</v>
      </c>
      <c r="E1869" s="6">
        <v>45733</v>
      </c>
      <c r="F1869" s="5">
        <v>948166863</v>
      </c>
      <c r="G1869" s="6">
        <v>45793</v>
      </c>
      <c r="H1869" s="5">
        <v>2250005170</v>
      </c>
      <c r="I1869" s="5">
        <v>16</v>
      </c>
      <c r="J1869" s="5">
        <v>16</v>
      </c>
      <c r="K18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69" s="4">
        <f>COUNTIFS(Tabela1[Paciente],Tabela1[[#This Row],[Paciente]],Tabela1[Código_Terapia],Tabela1[[#This Row],[Código_Terapia]])</f>
        <v>1</v>
      </c>
      <c r="M1869" s="4">
        <f>Tabela1[[#This Row],[Sessões Autrizadas]]-Tabela1[[#This Row],[Solicitado]]</f>
        <v>0</v>
      </c>
    </row>
    <row r="1870" spans="1:13" hidden="1" x14ac:dyDescent="0.3">
      <c r="A1870" s="4">
        <f>INDEX(Tabela2[Id],MATCH(Tabela1[[#This Row],[Carteirinha]],Tabela2[Cart],0))</f>
        <v>4087</v>
      </c>
      <c r="B1870" s="5" t="s">
        <v>1193</v>
      </c>
      <c r="C1870" s="5" t="s">
        <v>1194</v>
      </c>
      <c r="D1870" s="5">
        <v>57766526</v>
      </c>
      <c r="E1870" s="6">
        <v>45608</v>
      </c>
      <c r="F1870" s="5">
        <v>945303725</v>
      </c>
      <c r="G1870" s="6">
        <v>46208</v>
      </c>
      <c r="H1870" s="5">
        <v>2250005278</v>
      </c>
      <c r="I1870" s="5">
        <v>32</v>
      </c>
      <c r="J1870" s="5">
        <v>20</v>
      </c>
      <c r="K18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70" s="4">
        <f>COUNTIFS(Tabela1[Paciente],Tabela1[[#This Row],[Paciente]],Tabela1[Código_Terapia],Tabela1[[#This Row],[Código_Terapia]])</f>
        <v>2</v>
      </c>
      <c r="M1870" s="4">
        <f>Tabela1[[#This Row],[Sessões Autrizadas]]-Tabela1[[#This Row],[Solicitado]]</f>
        <v>-12</v>
      </c>
    </row>
    <row r="1871" spans="1:13" hidden="1" x14ac:dyDescent="0.3">
      <c r="A1871" s="4">
        <f>INDEX(Tabela2[Id],MATCH(Tabela1[[#This Row],[Carteirinha]],Tabela2[Cart],0))</f>
        <v>4186</v>
      </c>
      <c r="B1871" s="5" t="s">
        <v>1177</v>
      </c>
      <c r="C1871" s="5" t="s">
        <v>1178</v>
      </c>
      <c r="D1871" s="5">
        <v>59340028</v>
      </c>
      <c r="E1871" s="6">
        <v>45677</v>
      </c>
      <c r="F1871" s="5">
        <v>946754270</v>
      </c>
      <c r="G1871" s="6">
        <v>46217</v>
      </c>
      <c r="H1871" s="5">
        <v>2250005103</v>
      </c>
      <c r="I1871" s="5">
        <v>32</v>
      </c>
      <c r="J1871" s="5">
        <v>17</v>
      </c>
      <c r="K18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71" s="4">
        <f>COUNTIFS(Tabela1[Paciente],Tabela1[[#This Row],[Paciente]],Tabela1[Código_Terapia],Tabela1[[#This Row],[Código_Terapia]])</f>
        <v>2</v>
      </c>
      <c r="M1871" s="4">
        <f>Tabela1[[#This Row],[Sessões Autrizadas]]-Tabela1[[#This Row],[Solicitado]]</f>
        <v>-15</v>
      </c>
    </row>
    <row r="1872" spans="1:13" hidden="1" x14ac:dyDescent="0.3">
      <c r="A1872" s="4">
        <f>INDEX(Tabela2[Id],MATCH(Tabela1[[#This Row],[Carteirinha]],Tabela2[Cart],0))</f>
        <v>4186</v>
      </c>
      <c r="B1872" s="5" t="s">
        <v>1177</v>
      </c>
      <c r="C1872" s="5" t="s">
        <v>1178</v>
      </c>
      <c r="D1872" s="5">
        <v>59340027</v>
      </c>
      <c r="E1872" s="6">
        <v>45677</v>
      </c>
      <c r="F1872" s="5">
        <v>946754269</v>
      </c>
      <c r="G1872" s="6">
        <v>46217</v>
      </c>
      <c r="H1872" s="5">
        <v>2250005278</v>
      </c>
      <c r="I1872" s="5">
        <v>32</v>
      </c>
      <c r="J1872" s="5">
        <v>24</v>
      </c>
      <c r="K18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72" s="4">
        <f>COUNTIFS(Tabela1[Paciente],Tabela1[[#This Row],[Paciente]],Tabela1[Código_Terapia],Tabela1[[#This Row],[Código_Terapia]])</f>
        <v>2</v>
      </c>
      <c r="M1872" s="4">
        <f>Tabela1[[#This Row],[Sessões Autrizadas]]-Tabela1[[#This Row],[Solicitado]]</f>
        <v>-8</v>
      </c>
    </row>
    <row r="1873" spans="1:13" hidden="1" x14ac:dyDescent="0.3">
      <c r="A1873" s="4">
        <f>INDEX(Tabela2[Id],MATCH(Tabela1[[#This Row],[Carteirinha]],Tabela2[Cart],0))</f>
        <v>4186</v>
      </c>
      <c r="B1873" s="5" t="s">
        <v>1177</v>
      </c>
      <c r="C1873" s="5" t="s">
        <v>1178</v>
      </c>
      <c r="D1873" s="5">
        <v>55744866</v>
      </c>
      <c r="E1873" s="6">
        <v>45532</v>
      </c>
      <c r="F1873" s="5">
        <v>943438709</v>
      </c>
      <c r="G1873" s="6">
        <v>46192</v>
      </c>
      <c r="H1873" s="5">
        <v>2250005103</v>
      </c>
      <c r="I1873" s="5">
        <v>20</v>
      </c>
      <c r="J1873" s="5">
        <v>9</v>
      </c>
      <c r="K18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873" s="4">
        <f>COUNTIFS(Tabela1[Paciente],Tabela1[[#This Row],[Paciente]],Tabela1[Código_Terapia],Tabela1[[#This Row],[Código_Terapia]])</f>
        <v>2</v>
      </c>
      <c r="M1873" s="4">
        <f>Tabela1[[#This Row],[Sessões Autrizadas]]-Tabela1[[#This Row],[Solicitado]]</f>
        <v>-11</v>
      </c>
    </row>
    <row r="1874" spans="1:13" hidden="1" x14ac:dyDescent="0.3">
      <c r="A1874" s="4">
        <f>INDEX(Tabela2[Id],MATCH(Tabela1[[#This Row],[Carteirinha]],Tabela2[Cart],0))</f>
        <v>4186</v>
      </c>
      <c r="B1874" s="5" t="s">
        <v>1177</v>
      </c>
      <c r="C1874" s="5" t="s">
        <v>1178</v>
      </c>
      <c r="D1874" s="5">
        <v>55744865</v>
      </c>
      <c r="E1874" s="6">
        <v>45532</v>
      </c>
      <c r="F1874" s="5">
        <v>943438708</v>
      </c>
      <c r="G1874" s="6">
        <v>46312</v>
      </c>
      <c r="H1874" s="5">
        <v>2250005278</v>
      </c>
      <c r="I1874" s="5">
        <v>20</v>
      </c>
      <c r="J1874" s="5">
        <v>7</v>
      </c>
      <c r="K18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874" s="4">
        <f>COUNTIFS(Tabela1[Paciente],Tabela1[[#This Row],[Paciente]],Tabela1[Código_Terapia],Tabela1[[#This Row],[Código_Terapia]])</f>
        <v>2</v>
      </c>
      <c r="M1874" s="4">
        <f>Tabela1[[#This Row],[Sessões Autrizadas]]-Tabela1[[#This Row],[Solicitado]]</f>
        <v>-13</v>
      </c>
    </row>
    <row r="1875" spans="1:13" hidden="1" x14ac:dyDescent="0.3">
      <c r="A1875" s="4">
        <f>INDEX(Tabela2[Id],MATCH(Tabela1[[#This Row],[Carteirinha]],Tabela2[Cart],0))</f>
        <v>3934</v>
      </c>
      <c r="B1875" s="5" t="s">
        <v>1165</v>
      </c>
      <c r="C1875" s="5" t="s">
        <v>1166</v>
      </c>
      <c r="D1875" s="5">
        <v>58689599</v>
      </c>
      <c r="E1875" s="6">
        <v>45645</v>
      </c>
      <c r="F1875" s="5">
        <v>946155953</v>
      </c>
      <c r="G1875" s="6">
        <v>46125</v>
      </c>
      <c r="H1875" s="5">
        <v>2250005278</v>
      </c>
      <c r="I1875" s="5">
        <v>16</v>
      </c>
      <c r="J1875" s="5">
        <v>9</v>
      </c>
      <c r="K18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875" s="4">
        <f>COUNTIFS(Tabela1[Paciente],Tabela1[[#This Row],[Paciente]],Tabela1[Código_Terapia],Tabela1[[#This Row],[Código_Terapia]])</f>
        <v>1</v>
      </c>
      <c r="M1875" s="4">
        <f>Tabela1[[#This Row],[Sessões Autrizadas]]-Tabela1[[#This Row],[Solicitado]]</f>
        <v>-7</v>
      </c>
    </row>
    <row r="1876" spans="1:13" hidden="1" x14ac:dyDescent="0.3">
      <c r="A1876" s="4">
        <f>INDEX(Tabela2[Id],MATCH(Tabela1[[#This Row],[Carteirinha]],Tabela2[Cart],0))</f>
        <v>3123</v>
      </c>
      <c r="B1876" s="5" t="s">
        <v>1232</v>
      </c>
      <c r="C1876" s="5" t="s">
        <v>1233</v>
      </c>
      <c r="D1876" s="5">
        <v>58863075</v>
      </c>
      <c r="E1876" s="6">
        <v>45659</v>
      </c>
      <c r="F1876" s="5">
        <v>946312865</v>
      </c>
      <c r="G1876" s="6">
        <v>46139</v>
      </c>
      <c r="H1876" s="5">
        <v>2250005103</v>
      </c>
      <c r="I1876" s="5">
        <v>32</v>
      </c>
      <c r="J1876" s="5">
        <v>19</v>
      </c>
      <c r="K18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76" s="4">
        <f>COUNTIFS(Tabela1[Paciente],Tabela1[[#This Row],[Paciente]],Tabela1[Código_Terapia],Tabela1[[#This Row],[Código_Terapia]])</f>
        <v>3</v>
      </c>
      <c r="M1876" s="4">
        <f>Tabela1[[#This Row],[Sessões Autrizadas]]-Tabela1[[#This Row],[Solicitado]]</f>
        <v>-13</v>
      </c>
    </row>
    <row r="1877" spans="1:13" hidden="1" x14ac:dyDescent="0.3">
      <c r="A1877" s="4">
        <f>INDEX(Tabela2[Id],MATCH(Tabela1[[#This Row],[Carteirinha]],Tabela2[Cart],0))</f>
        <v>3123</v>
      </c>
      <c r="B1877" s="5" t="s">
        <v>1232</v>
      </c>
      <c r="C1877" s="5" t="s">
        <v>1233</v>
      </c>
      <c r="D1877" s="5">
        <v>58863074</v>
      </c>
      <c r="E1877" s="6">
        <v>45659</v>
      </c>
      <c r="F1877" s="5">
        <v>946312863</v>
      </c>
      <c r="G1877" s="6">
        <v>46319</v>
      </c>
      <c r="H1877" s="5">
        <v>2250005278</v>
      </c>
      <c r="I1877" s="5">
        <v>32</v>
      </c>
      <c r="J1877" s="5">
        <v>23</v>
      </c>
      <c r="K18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77" s="4">
        <f>COUNTIFS(Tabela1[Paciente],Tabela1[[#This Row],[Paciente]],Tabela1[Código_Terapia],Tabela1[[#This Row],[Código_Terapia]])</f>
        <v>2</v>
      </c>
      <c r="M1877" s="4">
        <f>Tabela1[[#This Row],[Sessões Autrizadas]]-Tabela1[[#This Row],[Solicitado]]</f>
        <v>-9</v>
      </c>
    </row>
    <row r="1878" spans="1:13" hidden="1" x14ac:dyDescent="0.3">
      <c r="A1878" s="4">
        <f>INDEX(Tabela2[Id],MATCH(Tabela1[[#This Row],[Carteirinha]],Tabela2[Cart],0))</f>
        <v>3123</v>
      </c>
      <c r="B1878" s="5" t="s">
        <v>1232</v>
      </c>
      <c r="C1878" s="5" t="s">
        <v>1233</v>
      </c>
      <c r="D1878" s="5">
        <v>56501647</v>
      </c>
      <c r="E1878" s="6">
        <v>45559</v>
      </c>
      <c r="F1878" s="5">
        <v>944136586</v>
      </c>
      <c r="G1878" s="6">
        <v>46039</v>
      </c>
      <c r="H1878" s="5">
        <v>2250005103</v>
      </c>
      <c r="I1878" s="5">
        <v>30</v>
      </c>
      <c r="J1878" s="5">
        <v>19</v>
      </c>
      <c r="K18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78" s="4">
        <f>COUNTIFS(Tabela1[Paciente],Tabela1[[#This Row],[Paciente]],Tabela1[Código_Terapia],Tabela1[[#This Row],[Código_Terapia]])</f>
        <v>3</v>
      </c>
      <c r="M1878" s="4">
        <f>Tabela1[[#This Row],[Sessões Autrizadas]]-Tabela1[[#This Row],[Solicitado]]</f>
        <v>-11</v>
      </c>
    </row>
    <row r="1879" spans="1:13" hidden="1" x14ac:dyDescent="0.3">
      <c r="A1879" s="4">
        <f>INDEX(Tabela2[Id],MATCH(Tabela1[[#This Row],[Carteirinha]],Tabela2[Cart],0))</f>
        <v>3123</v>
      </c>
      <c r="B1879" s="5" t="s">
        <v>1232</v>
      </c>
      <c r="C1879" s="5" t="s">
        <v>1233</v>
      </c>
      <c r="D1879" s="5">
        <v>56501646</v>
      </c>
      <c r="E1879" s="6">
        <v>45559</v>
      </c>
      <c r="F1879" s="5">
        <v>944136585</v>
      </c>
      <c r="G1879" s="6">
        <v>46219</v>
      </c>
      <c r="H1879" s="5">
        <v>2250005278</v>
      </c>
      <c r="I1879" s="5">
        <v>30</v>
      </c>
      <c r="J1879" s="5">
        <v>17</v>
      </c>
      <c r="K18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79" s="4">
        <f>COUNTIFS(Tabela1[Paciente],Tabela1[[#This Row],[Paciente]],Tabela1[Código_Terapia],Tabela1[[#This Row],[Código_Terapia]])</f>
        <v>2</v>
      </c>
      <c r="M1879" s="4">
        <f>Tabela1[[#This Row],[Sessões Autrizadas]]-Tabela1[[#This Row],[Solicitado]]</f>
        <v>-13</v>
      </c>
    </row>
    <row r="1880" spans="1:13" hidden="1" x14ac:dyDescent="0.3">
      <c r="A1880" s="4">
        <f>INDEX(Tabela2[Id],MATCH(Tabela1[[#This Row],[Carteirinha]],Tabela2[Cart],0))</f>
        <v>3123</v>
      </c>
      <c r="B1880" s="5" t="s">
        <v>1232</v>
      </c>
      <c r="C1880" s="5" t="s">
        <v>1233</v>
      </c>
      <c r="D1880" s="5">
        <v>56134888</v>
      </c>
      <c r="E1880" s="6">
        <v>45545</v>
      </c>
      <c r="F1880" s="5">
        <v>943797976</v>
      </c>
      <c r="G1880" s="6">
        <v>46025</v>
      </c>
      <c r="H1880" s="5">
        <v>2250005103</v>
      </c>
      <c r="I1880" s="5">
        <v>30</v>
      </c>
      <c r="J1880" s="5">
        <v>17</v>
      </c>
      <c r="K18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80" s="4">
        <f>COUNTIFS(Tabela1[Paciente],Tabela1[[#This Row],[Paciente]],Tabela1[Código_Terapia],Tabela1[[#This Row],[Código_Terapia]])</f>
        <v>3</v>
      </c>
      <c r="M1880" s="4">
        <f>Tabela1[[#This Row],[Sessões Autrizadas]]-Tabela1[[#This Row],[Solicitado]]</f>
        <v>-13</v>
      </c>
    </row>
    <row r="1881" spans="1:13" hidden="1" x14ac:dyDescent="0.3">
      <c r="A1881" s="4">
        <f>INDEX(Tabela2[Id],MATCH(Tabela1[[#This Row],[Carteirinha]],Tabela2[Cart],0))</f>
        <v>4061</v>
      </c>
      <c r="B1881" s="5" t="s">
        <v>539</v>
      </c>
      <c r="C1881" s="5" t="s">
        <v>540</v>
      </c>
      <c r="D1881" s="5">
        <v>59218643</v>
      </c>
      <c r="E1881" s="6">
        <v>45672</v>
      </c>
      <c r="F1881" s="5">
        <v>946641649</v>
      </c>
      <c r="G1881" s="6">
        <v>46152</v>
      </c>
      <c r="H1881" s="5">
        <v>2250005189</v>
      </c>
      <c r="I1881" s="5">
        <v>32</v>
      </c>
      <c r="J1881" s="5">
        <v>25</v>
      </c>
      <c r="K18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81" s="4">
        <f>COUNTIFS(Tabela1[Paciente],Tabela1[[#This Row],[Paciente]],Tabela1[Código_Terapia],Tabela1[[#This Row],[Código_Terapia]])</f>
        <v>1</v>
      </c>
      <c r="M1881" s="4">
        <f>Tabela1[[#This Row],[Sessões Autrizadas]]-Tabela1[[#This Row],[Solicitado]]</f>
        <v>-7</v>
      </c>
    </row>
    <row r="1882" spans="1:13" hidden="1" x14ac:dyDescent="0.3">
      <c r="A1882" s="4">
        <f>INDEX(Tabela2[Id],MATCH(Tabela1[[#This Row],[Carteirinha]],Tabela2[Cart],0))</f>
        <v>4061</v>
      </c>
      <c r="B1882" s="5" t="s">
        <v>539</v>
      </c>
      <c r="C1882" s="5" t="s">
        <v>540</v>
      </c>
      <c r="D1882" s="5">
        <v>57969799</v>
      </c>
      <c r="E1882" s="6">
        <v>45617</v>
      </c>
      <c r="F1882" s="5">
        <v>945490797</v>
      </c>
      <c r="G1882" s="6">
        <v>47897</v>
      </c>
      <c r="H1882" s="5">
        <v>2250005103</v>
      </c>
      <c r="I1882" s="5">
        <v>80</v>
      </c>
      <c r="J1882" s="5">
        <v>26</v>
      </c>
      <c r="K18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882" s="4">
        <f>COUNTIFS(Tabela1[Paciente],Tabela1[[#This Row],[Paciente]],Tabela1[Código_Terapia],Tabela1[[#This Row],[Código_Terapia]])</f>
        <v>1</v>
      </c>
      <c r="M1882" s="4">
        <f>Tabela1[[#This Row],[Sessões Autrizadas]]-Tabela1[[#This Row],[Solicitado]]</f>
        <v>-54</v>
      </c>
    </row>
    <row r="1883" spans="1:13" hidden="1" x14ac:dyDescent="0.3">
      <c r="A1883" s="4">
        <f>INDEX(Tabela2[Id],MATCH(Tabela1[[#This Row],[Carteirinha]],Tabela2[Cart],0))</f>
        <v>3007</v>
      </c>
      <c r="B1883" s="5" t="s">
        <v>1412</v>
      </c>
      <c r="C1883" s="5" t="s">
        <v>1411</v>
      </c>
      <c r="D1883" s="5">
        <v>57129791</v>
      </c>
      <c r="E1883" s="6">
        <v>45586</v>
      </c>
      <c r="F1883" s="5">
        <v>944718141</v>
      </c>
      <c r="G1883" s="6">
        <v>46366</v>
      </c>
      <c r="H1883" s="5">
        <v>2250005189</v>
      </c>
      <c r="I1883" s="5">
        <v>96</v>
      </c>
      <c r="J1883" s="5">
        <v>84</v>
      </c>
      <c r="K18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1883" s="4">
        <f>COUNTIFS(Tabela1[Paciente],Tabela1[[#This Row],[Paciente]],Tabela1[Código_Terapia],Tabela1[[#This Row],[Código_Terapia]])</f>
        <v>1</v>
      </c>
      <c r="M1883" s="4">
        <f>Tabela1[[#This Row],[Sessões Autrizadas]]-Tabela1[[#This Row],[Solicitado]]</f>
        <v>-12</v>
      </c>
    </row>
    <row r="1884" spans="1:13" hidden="1" x14ac:dyDescent="0.3">
      <c r="A1884" s="4">
        <f>INDEX(Tabela2[Id],MATCH(Tabela1[[#This Row],[Carteirinha]],Tabela2[Cart],0))</f>
        <v>3007</v>
      </c>
      <c r="B1884" s="5" t="s">
        <v>1412</v>
      </c>
      <c r="C1884" s="5" t="s">
        <v>1411</v>
      </c>
      <c r="D1884" s="5">
        <v>57129790</v>
      </c>
      <c r="E1884" s="6">
        <v>45586</v>
      </c>
      <c r="F1884" s="5">
        <v>944718140</v>
      </c>
      <c r="G1884" s="6">
        <v>46366</v>
      </c>
      <c r="H1884" s="5">
        <v>50000012</v>
      </c>
      <c r="I1884" s="5">
        <v>32</v>
      </c>
      <c r="J1884" s="5">
        <v>20</v>
      </c>
      <c r="K18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84" s="4">
        <f>COUNTIFS(Tabela1[Paciente],Tabela1[[#This Row],[Paciente]],Tabela1[Código_Terapia],Tabela1[[#This Row],[Código_Terapia]])</f>
        <v>1</v>
      </c>
      <c r="M1884" s="4">
        <f>Tabela1[[#This Row],[Sessões Autrizadas]]-Tabela1[[#This Row],[Solicitado]]</f>
        <v>-12</v>
      </c>
    </row>
    <row r="1885" spans="1:13" hidden="1" x14ac:dyDescent="0.3">
      <c r="A1885" s="4">
        <f>INDEX(Tabela2[Id],MATCH(Tabela1[[#This Row],[Carteirinha]],Tabela2[Cart],0))</f>
        <v>3007</v>
      </c>
      <c r="B1885" s="5" t="s">
        <v>1412</v>
      </c>
      <c r="C1885" s="5" t="s">
        <v>1411</v>
      </c>
      <c r="D1885" s="5">
        <v>57129789</v>
      </c>
      <c r="E1885" s="6">
        <v>45586</v>
      </c>
      <c r="F1885" s="5">
        <v>944718139</v>
      </c>
      <c r="G1885" s="6">
        <v>45766</v>
      </c>
      <c r="H1885" s="5">
        <v>2250005170</v>
      </c>
      <c r="I1885" s="5">
        <v>48</v>
      </c>
      <c r="J1885" s="5">
        <v>46</v>
      </c>
      <c r="K18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885" s="4">
        <f>COUNTIFS(Tabela1[Paciente],Tabela1[[#This Row],[Paciente]],Tabela1[Código_Terapia],Tabela1[[#This Row],[Código_Terapia]])</f>
        <v>1</v>
      </c>
      <c r="M1885" s="4">
        <f>Tabela1[[#This Row],[Sessões Autrizadas]]-Tabela1[[#This Row],[Solicitado]]</f>
        <v>-2</v>
      </c>
    </row>
    <row r="1886" spans="1:13" hidden="1" x14ac:dyDescent="0.3">
      <c r="A1886" s="4">
        <f>INDEX(Tabela2[Id],MATCH(Tabela1[[#This Row],[Carteirinha]],Tabela2[Cart],0))</f>
        <v>3007</v>
      </c>
      <c r="B1886" s="5" t="s">
        <v>1412</v>
      </c>
      <c r="C1886" s="5" t="s">
        <v>1411</v>
      </c>
      <c r="D1886" s="5">
        <v>57129788</v>
      </c>
      <c r="E1886" s="6">
        <v>45586</v>
      </c>
      <c r="F1886" s="5">
        <v>944718138</v>
      </c>
      <c r="G1886" s="6">
        <v>46306</v>
      </c>
      <c r="H1886" s="5">
        <v>2250005111</v>
      </c>
      <c r="I1886" s="5">
        <v>32</v>
      </c>
      <c r="J1886" s="5">
        <v>21</v>
      </c>
      <c r="K18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86" s="4">
        <f>COUNTIFS(Tabela1[Paciente],Tabela1[[#This Row],[Paciente]],Tabela1[Código_Terapia],Tabela1[[#This Row],[Código_Terapia]])</f>
        <v>1</v>
      </c>
      <c r="M1886" s="4">
        <f>Tabela1[[#This Row],[Sessões Autrizadas]]-Tabela1[[#This Row],[Solicitado]]</f>
        <v>-11</v>
      </c>
    </row>
    <row r="1887" spans="1:13" hidden="1" x14ac:dyDescent="0.3">
      <c r="A1887" s="4">
        <f>INDEX(Tabela2[Id],MATCH(Tabela1[[#This Row],[Carteirinha]],Tabela2[Cart],0))</f>
        <v>3007</v>
      </c>
      <c r="B1887" s="5" t="s">
        <v>1412</v>
      </c>
      <c r="C1887" s="5" t="s">
        <v>1411</v>
      </c>
      <c r="D1887" s="5">
        <v>56783161</v>
      </c>
      <c r="E1887" s="6">
        <v>45569</v>
      </c>
      <c r="F1887" s="5">
        <v>944396993</v>
      </c>
      <c r="G1887" s="6">
        <v>47969</v>
      </c>
      <c r="H1887" s="5">
        <v>2250005103</v>
      </c>
      <c r="I1887" s="5">
        <v>120</v>
      </c>
      <c r="J1887" s="5">
        <v>34</v>
      </c>
      <c r="K18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7.5</v>
      </c>
      <c r="L1887" s="4">
        <f>COUNTIFS(Tabela1[Paciente],Tabela1[[#This Row],[Paciente]],Tabela1[Código_Terapia],Tabela1[[#This Row],[Código_Terapia]])</f>
        <v>1</v>
      </c>
      <c r="M1887" s="4">
        <f>Tabela1[[#This Row],[Sessões Autrizadas]]-Tabela1[[#This Row],[Solicitado]]</f>
        <v>-86</v>
      </c>
    </row>
    <row r="1888" spans="1:13" hidden="1" x14ac:dyDescent="0.3">
      <c r="A1888" s="4">
        <f>INDEX(Tabela2[Id],MATCH(Tabela1[[#This Row],[Carteirinha]],Tabela2[Cart],0))</f>
        <v>3007</v>
      </c>
      <c r="B1888" s="5" t="s">
        <v>1412</v>
      </c>
      <c r="C1888" s="5" t="s">
        <v>1411</v>
      </c>
      <c r="D1888" s="5">
        <v>56783160</v>
      </c>
      <c r="E1888" s="6">
        <v>45569</v>
      </c>
      <c r="F1888" s="5">
        <v>944396992</v>
      </c>
      <c r="G1888" s="6">
        <v>46709</v>
      </c>
      <c r="H1888" s="5">
        <v>2250005278</v>
      </c>
      <c r="I1888" s="5">
        <v>40</v>
      </c>
      <c r="J1888" s="5">
        <v>9</v>
      </c>
      <c r="K18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888" s="4">
        <f>COUNTIFS(Tabela1[Paciente],Tabela1[[#This Row],[Paciente]],Tabela1[Código_Terapia],Tabela1[[#This Row],[Código_Terapia]])</f>
        <v>1</v>
      </c>
      <c r="M1888" s="4">
        <f>Tabela1[[#This Row],[Sessões Autrizadas]]-Tabela1[[#This Row],[Solicitado]]</f>
        <v>-31</v>
      </c>
    </row>
    <row r="1889" spans="1:13" hidden="1" x14ac:dyDescent="0.3">
      <c r="A1889" s="4">
        <f>INDEX(Tabela2[Id],MATCH(Tabela1[[#This Row],[Carteirinha]],Tabela2[Cart],0))</f>
        <v>3831</v>
      </c>
      <c r="B1889" s="5" t="s">
        <v>50</v>
      </c>
      <c r="C1889" s="5" t="s">
        <v>51</v>
      </c>
      <c r="D1889" s="5">
        <v>58865600</v>
      </c>
      <c r="E1889" s="6">
        <v>45659</v>
      </c>
      <c r="F1889" s="5">
        <v>946315137</v>
      </c>
      <c r="G1889" s="6">
        <v>46799</v>
      </c>
      <c r="H1889" s="5">
        <v>2250005189</v>
      </c>
      <c r="I1889" s="5">
        <v>32</v>
      </c>
      <c r="J1889" s="5">
        <v>14</v>
      </c>
      <c r="K18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89" s="4">
        <f>COUNTIFS(Tabela1[Paciente],Tabela1[[#This Row],[Paciente]],Tabela1[Código_Terapia],Tabela1[[#This Row],[Código_Terapia]])</f>
        <v>2</v>
      </c>
      <c r="M1889" s="4">
        <f>Tabela1[[#This Row],[Sessões Autrizadas]]-Tabela1[[#This Row],[Solicitado]]</f>
        <v>-18</v>
      </c>
    </row>
    <row r="1890" spans="1:13" hidden="1" x14ac:dyDescent="0.3">
      <c r="A1890" s="4">
        <f>INDEX(Tabela2[Id],MATCH(Tabela1[[#This Row],[Carteirinha]],Tabela2[Cart],0))</f>
        <v>3831</v>
      </c>
      <c r="B1890" s="5" t="s">
        <v>50</v>
      </c>
      <c r="C1890" s="5" t="s">
        <v>51</v>
      </c>
      <c r="D1890" s="5">
        <v>58865599</v>
      </c>
      <c r="E1890" s="6">
        <v>45659</v>
      </c>
      <c r="F1890" s="5">
        <v>946315141</v>
      </c>
      <c r="G1890" s="6">
        <v>46799</v>
      </c>
      <c r="H1890" s="5">
        <v>2250005103</v>
      </c>
      <c r="I1890" s="5">
        <v>64</v>
      </c>
      <c r="J1890" s="5">
        <v>35</v>
      </c>
      <c r="K18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890" s="4">
        <f>COUNTIFS(Tabela1[Paciente],Tabela1[[#This Row],[Paciente]],Tabela1[Código_Terapia],Tabela1[[#This Row],[Código_Terapia]])</f>
        <v>2</v>
      </c>
      <c r="M1890" s="4">
        <f>Tabela1[[#This Row],[Sessões Autrizadas]]-Tabela1[[#This Row],[Solicitado]]</f>
        <v>-29</v>
      </c>
    </row>
    <row r="1891" spans="1:13" hidden="1" x14ac:dyDescent="0.3">
      <c r="A1891" s="4">
        <f>INDEX(Tabela2[Id],MATCH(Tabela1[[#This Row],[Carteirinha]],Tabela2[Cart],0))</f>
        <v>3831</v>
      </c>
      <c r="B1891" s="5" t="s">
        <v>50</v>
      </c>
      <c r="C1891" s="5" t="s">
        <v>51</v>
      </c>
      <c r="D1891" s="5">
        <v>58865597</v>
      </c>
      <c r="E1891" s="6">
        <v>45659</v>
      </c>
      <c r="F1891" s="5">
        <v>946315139</v>
      </c>
      <c r="G1891" s="6">
        <v>46799</v>
      </c>
      <c r="H1891" s="5">
        <v>50000012</v>
      </c>
      <c r="I1891" s="5">
        <v>32</v>
      </c>
      <c r="J1891" s="5">
        <v>14</v>
      </c>
      <c r="K18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91" s="4">
        <f>COUNTIFS(Tabela1[Paciente],Tabela1[[#This Row],[Paciente]],Tabela1[Código_Terapia],Tabela1[[#This Row],[Código_Terapia]])</f>
        <v>2</v>
      </c>
      <c r="M1891" s="4">
        <f>Tabela1[[#This Row],[Sessões Autrizadas]]-Tabela1[[#This Row],[Solicitado]]</f>
        <v>-18</v>
      </c>
    </row>
    <row r="1892" spans="1:13" hidden="1" x14ac:dyDescent="0.3">
      <c r="A1892" s="4">
        <f>INDEX(Tabela2[Id],MATCH(Tabela1[[#This Row],[Carteirinha]],Tabela2[Cart],0))</f>
        <v>3831</v>
      </c>
      <c r="B1892" s="5" t="s">
        <v>50</v>
      </c>
      <c r="C1892" s="5" t="s">
        <v>51</v>
      </c>
      <c r="D1892" s="5">
        <v>58865596</v>
      </c>
      <c r="E1892" s="6">
        <v>45659</v>
      </c>
      <c r="F1892" s="5">
        <v>946315138</v>
      </c>
      <c r="G1892" s="6">
        <v>46319</v>
      </c>
      <c r="H1892" s="5">
        <v>2250005170</v>
      </c>
      <c r="I1892" s="5">
        <v>48</v>
      </c>
      <c r="J1892" s="5">
        <v>37</v>
      </c>
      <c r="K18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892" s="4">
        <f>COUNTIFS(Tabela1[Paciente],Tabela1[[#This Row],[Paciente]],Tabela1[Código_Terapia],Tabela1[[#This Row],[Código_Terapia]])</f>
        <v>2</v>
      </c>
      <c r="M1892" s="4">
        <f>Tabela1[[#This Row],[Sessões Autrizadas]]-Tabela1[[#This Row],[Solicitado]]</f>
        <v>-11</v>
      </c>
    </row>
    <row r="1893" spans="1:13" hidden="1" x14ac:dyDescent="0.3">
      <c r="A1893" s="4">
        <f>INDEX(Tabela2[Id],MATCH(Tabela1[[#This Row],[Carteirinha]],Tabela2[Cart],0))</f>
        <v>3831</v>
      </c>
      <c r="B1893" s="5" t="s">
        <v>50</v>
      </c>
      <c r="C1893" s="5" t="s">
        <v>51</v>
      </c>
      <c r="D1893" s="5">
        <v>55993803</v>
      </c>
      <c r="E1893" s="6">
        <v>45541</v>
      </c>
      <c r="F1893" s="5">
        <v>943667977</v>
      </c>
      <c r="G1893" s="6">
        <v>46741</v>
      </c>
      <c r="H1893" s="5">
        <v>2250005189</v>
      </c>
      <c r="I1893" s="5">
        <v>30</v>
      </c>
      <c r="J1893" s="5">
        <v>11</v>
      </c>
      <c r="K18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93" s="4">
        <f>COUNTIFS(Tabela1[Paciente],Tabela1[[#This Row],[Paciente]],Tabela1[Código_Terapia],Tabela1[[#This Row],[Código_Terapia]])</f>
        <v>2</v>
      </c>
      <c r="M1893" s="4">
        <f>Tabela1[[#This Row],[Sessões Autrizadas]]-Tabela1[[#This Row],[Solicitado]]</f>
        <v>-19</v>
      </c>
    </row>
    <row r="1894" spans="1:13" hidden="1" x14ac:dyDescent="0.3">
      <c r="A1894" s="4">
        <f>INDEX(Tabela2[Id],MATCH(Tabela1[[#This Row],[Carteirinha]],Tabela2[Cart],0))</f>
        <v>3831</v>
      </c>
      <c r="B1894" s="5" t="s">
        <v>50</v>
      </c>
      <c r="C1894" s="5" t="s">
        <v>51</v>
      </c>
      <c r="D1894" s="5">
        <v>55993802</v>
      </c>
      <c r="E1894" s="6">
        <v>45541</v>
      </c>
      <c r="F1894" s="5">
        <v>943667976</v>
      </c>
      <c r="G1894" s="6">
        <v>46441</v>
      </c>
      <c r="H1894" s="5">
        <v>2250005103</v>
      </c>
      <c r="I1894" s="5">
        <v>60</v>
      </c>
      <c r="J1894" s="5">
        <v>39</v>
      </c>
      <c r="K18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1894" s="4">
        <f>COUNTIFS(Tabela1[Paciente],Tabela1[[#This Row],[Paciente]],Tabela1[Código_Terapia],Tabela1[[#This Row],[Código_Terapia]])</f>
        <v>2</v>
      </c>
      <c r="M1894" s="4">
        <f>Tabela1[[#This Row],[Sessões Autrizadas]]-Tabela1[[#This Row],[Solicitado]]</f>
        <v>-21</v>
      </c>
    </row>
    <row r="1895" spans="1:13" hidden="1" x14ac:dyDescent="0.3">
      <c r="A1895" s="4">
        <f>INDEX(Tabela2[Id],MATCH(Tabela1[[#This Row],[Carteirinha]],Tabela2[Cart],0))</f>
        <v>3831</v>
      </c>
      <c r="B1895" s="5" t="s">
        <v>50</v>
      </c>
      <c r="C1895" s="5" t="s">
        <v>51</v>
      </c>
      <c r="D1895" s="5">
        <v>55993800</v>
      </c>
      <c r="E1895" s="6">
        <v>45541</v>
      </c>
      <c r="F1895" s="5">
        <v>943667974</v>
      </c>
      <c r="G1895" s="6">
        <v>47161</v>
      </c>
      <c r="H1895" s="5">
        <v>50000012</v>
      </c>
      <c r="I1895" s="5">
        <v>30</v>
      </c>
      <c r="J1895" s="5">
        <v>4</v>
      </c>
      <c r="K18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895" s="4">
        <f>COUNTIFS(Tabela1[Paciente],Tabela1[[#This Row],[Paciente]],Tabela1[Código_Terapia],Tabela1[[#This Row],[Código_Terapia]])</f>
        <v>2</v>
      </c>
      <c r="M1895" s="4">
        <f>Tabela1[[#This Row],[Sessões Autrizadas]]-Tabela1[[#This Row],[Solicitado]]</f>
        <v>-26</v>
      </c>
    </row>
    <row r="1896" spans="1:13" hidden="1" x14ac:dyDescent="0.3">
      <c r="A1896" s="4">
        <f>INDEX(Tabela2[Id],MATCH(Tabela1[[#This Row],[Carteirinha]],Tabela2[Cart],0))</f>
        <v>3831</v>
      </c>
      <c r="B1896" s="5" t="s">
        <v>50</v>
      </c>
      <c r="C1896" s="5" t="s">
        <v>51</v>
      </c>
      <c r="D1896" s="5">
        <v>55993799</v>
      </c>
      <c r="E1896" s="6">
        <v>45541</v>
      </c>
      <c r="F1896" s="5">
        <v>943667973</v>
      </c>
      <c r="G1896" s="6">
        <v>46381</v>
      </c>
      <c r="H1896" s="5">
        <v>2250005170</v>
      </c>
      <c r="I1896" s="5">
        <v>45</v>
      </c>
      <c r="J1896" s="5">
        <v>32</v>
      </c>
      <c r="K18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1896" s="4">
        <f>COUNTIFS(Tabela1[Paciente],Tabela1[[#This Row],[Paciente]],Tabela1[Código_Terapia],Tabela1[[#This Row],[Código_Terapia]])</f>
        <v>2</v>
      </c>
      <c r="M1896" s="4">
        <f>Tabela1[[#This Row],[Sessões Autrizadas]]-Tabela1[[#This Row],[Solicitado]]</f>
        <v>-13</v>
      </c>
    </row>
    <row r="1897" spans="1:13" hidden="1" x14ac:dyDescent="0.3">
      <c r="A1897" s="4">
        <f>INDEX(Tabela2[Id],MATCH(Tabela1[[#This Row],[Carteirinha]],Tabela2[Cart],0))</f>
        <v>4030</v>
      </c>
      <c r="B1897" s="5" t="s">
        <v>552</v>
      </c>
      <c r="C1897" s="5" t="s">
        <v>553</v>
      </c>
      <c r="D1897" s="5">
        <v>58253889</v>
      </c>
      <c r="E1897" s="6">
        <v>45628</v>
      </c>
      <c r="F1897" s="5">
        <v>945753404</v>
      </c>
      <c r="G1897" s="6">
        <v>48688</v>
      </c>
      <c r="H1897" s="5">
        <v>2250005189</v>
      </c>
      <c r="I1897" s="5">
        <v>64</v>
      </c>
      <c r="J1897" s="5">
        <v>10</v>
      </c>
      <c r="K18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897" s="4">
        <f>COUNTIFS(Tabela1[Paciente],Tabela1[[#This Row],[Paciente]],Tabela1[Código_Terapia],Tabela1[[#This Row],[Código_Terapia]])</f>
        <v>1</v>
      </c>
      <c r="M1897" s="4">
        <f>Tabela1[[#This Row],[Sessões Autrizadas]]-Tabela1[[#This Row],[Solicitado]]</f>
        <v>-54</v>
      </c>
    </row>
    <row r="1898" spans="1:13" hidden="1" x14ac:dyDescent="0.3">
      <c r="A1898" s="4">
        <f>INDEX(Tabela2[Id],MATCH(Tabela1[[#This Row],[Carteirinha]],Tabela2[Cart],0))</f>
        <v>4030</v>
      </c>
      <c r="B1898" s="5" t="s">
        <v>552</v>
      </c>
      <c r="C1898" s="5" t="s">
        <v>553</v>
      </c>
      <c r="D1898" s="5">
        <v>58253888</v>
      </c>
      <c r="E1898" s="6">
        <v>45628</v>
      </c>
      <c r="F1898" s="5">
        <v>945753403</v>
      </c>
      <c r="G1898" s="6">
        <v>46648</v>
      </c>
      <c r="H1898" s="5">
        <v>50000012</v>
      </c>
      <c r="I1898" s="5">
        <v>32</v>
      </c>
      <c r="J1898" s="5">
        <v>16</v>
      </c>
      <c r="K18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98" s="4">
        <f>COUNTIFS(Tabela1[Paciente],Tabela1[[#This Row],[Paciente]],Tabela1[Código_Terapia],Tabela1[[#This Row],[Código_Terapia]])</f>
        <v>1</v>
      </c>
      <c r="M1898" s="4">
        <f>Tabela1[[#This Row],[Sessões Autrizadas]]-Tabela1[[#This Row],[Solicitado]]</f>
        <v>-16</v>
      </c>
    </row>
    <row r="1899" spans="1:13" hidden="1" x14ac:dyDescent="0.3">
      <c r="A1899" s="4">
        <f>INDEX(Tabela2[Id],MATCH(Tabela1[[#This Row],[Carteirinha]],Tabela2[Cart],0))</f>
        <v>4030</v>
      </c>
      <c r="B1899" s="5" t="s">
        <v>552</v>
      </c>
      <c r="C1899" s="5" t="s">
        <v>553</v>
      </c>
      <c r="D1899" s="5">
        <v>58253887</v>
      </c>
      <c r="E1899" s="6">
        <v>45628</v>
      </c>
      <c r="F1899" s="5">
        <v>945753402</v>
      </c>
      <c r="G1899" s="6">
        <v>46348</v>
      </c>
      <c r="H1899" s="5">
        <v>2250005170</v>
      </c>
      <c r="I1899" s="5">
        <v>32</v>
      </c>
      <c r="J1899" s="5">
        <v>21</v>
      </c>
      <c r="K18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899" s="4">
        <f>COUNTIFS(Tabela1[Paciente],Tabela1[[#This Row],[Paciente]],Tabela1[Código_Terapia],Tabela1[[#This Row],[Código_Terapia]])</f>
        <v>1</v>
      </c>
      <c r="M1899" s="4">
        <f>Tabela1[[#This Row],[Sessões Autrizadas]]-Tabela1[[#This Row],[Solicitado]]</f>
        <v>-11</v>
      </c>
    </row>
    <row r="1900" spans="1:13" hidden="1" x14ac:dyDescent="0.3">
      <c r="A1900" s="4">
        <f>INDEX(Tabela2[Id],MATCH(Tabela1[[#This Row],[Carteirinha]],Tabela2[Cart],0))</f>
        <v>4030</v>
      </c>
      <c r="B1900" s="5" t="s">
        <v>552</v>
      </c>
      <c r="C1900" s="5" t="s">
        <v>553</v>
      </c>
      <c r="D1900" s="5">
        <v>58253886</v>
      </c>
      <c r="E1900" s="6">
        <v>45628</v>
      </c>
      <c r="F1900" s="5">
        <v>945753401</v>
      </c>
      <c r="G1900" s="6">
        <v>46948</v>
      </c>
      <c r="H1900" s="5">
        <v>2250005111</v>
      </c>
      <c r="I1900" s="5">
        <v>32</v>
      </c>
      <c r="J1900" s="5">
        <v>12</v>
      </c>
      <c r="K19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00" s="4">
        <f>COUNTIFS(Tabela1[Paciente],Tabela1[[#This Row],[Paciente]],Tabela1[Código_Terapia],Tabela1[[#This Row],[Código_Terapia]])</f>
        <v>1</v>
      </c>
      <c r="M1900" s="4">
        <f>Tabela1[[#This Row],[Sessões Autrizadas]]-Tabela1[[#This Row],[Solicitado]]</f>
        <v>-20</v>
      </c>
    </row>
    <row r="1901" spans="1:13" hidden="1" x14ac:dyDescent="0.3">
      <c r="A1901" s="4">
        <f>INDEX(Tabela2[Id],MATCH(Tabela1[[#This Row],[Carteirinha]],Tabela2[Cart],0))</f>
        <v>3579</v>
      </c>
      <c r="B1901" s="5" t="s">
        <v>1283</v>
      </c>
      <c r="C1901" s="5" t="s">
        <v>1282</v>
      </c>
      <c r="D1901" s="5">
        <v>60639507</v>
      </c>
      <c r="E1901" s="6">
        <v>45726</v>
      </c>
      <c r="F1901" s="5">
        <v>947956911</v>
      </c>
      <c r="G1901" s="6">
        <v>45906</v>
      </c>
      <c r="H1901" s="5">
        <v>2250005278</v>
      </c>
      <c r="I1901" s="5">
        <v>16</v>
      </c>
      <c r="J1901" s="5">
        <v>14</v>
      </c>
      <c r="K19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01" s="4">
        <f>COUNTIFS(Tabela1[Paciente],Tabela1[[#This Row],[Paciente]],Tabela1[Código_Terapia],Tabela1[[#This Row],[Código_Terapia]])</f>
        <v>1</v>
      </c>
      <c r="M1901" s="4">
        <f>Tabela1[[#This Row],[Sessões Autrizadas]]-Tabela1[[#This Row],[Solicitado]]</f>
        <v>-2</v>
      </c>
    </row>
    <row r="1902" spans="1:13" hidden="1" x14ac:dyDescent="0.3">
      <c r="A1902" s="4">
        <f>INDEX(Tabela2[Id],MATCH(Tabela1[[#This Row],[Carteirinha]],Tabela2[Cart],0))</f>
        <v>538</v>
      </c>
      <c r="B1902" s="5" t="s">
        <v>1317</v>
      </c>
      <c r="C1902" s="5" t="s">
        <v>1316</v>
      </c>
      <c r="D1902" s="5">
        <v>56682726</v>
      </c>
      <c r="E1902" s="6">
        <v>45567</v>
      </c>
      <c r="F1902" s="5">
        <v>944304049</v>
      </c>
      <c r="G1902" s="6">
        <v>46347</v>
      </c>
      <c r="H1902" s="5">
        <v>2250005103</v>
      </c>
      <c r="I1902" s="5">
        <v>40</v>
      </c>
      <c r="J1902" s="5">
        <v>19</v>
      </c>
      <c r="K19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902" s="4">
        <f>COUNTIFS(Tabela1[Paciente],Tabela1[[#This Row],[Paciente]],Tabela1[Código_Terapia],Tabela1[[#This Row],[Código_Terapia]])</f>
        <v>1</v>
      </c>
      <c r="M1902" s="4">
        <f>Tabela1[[#This Row],[Sessões Autrizadas]]-Tabela1[[#This Row],[Solicitado]]</f>
        <v>-21</v>
      </c>
    </row>
    <row r="1903" spans="1:13" hidden="1" x14ac:dyDescent="0.3">
      <c r="A1903" s="4">
        <f>INDEX(Tabela2[Id],MATCH(Tabela1[[#This Row],[Carteirinha]],Tabela2[Cart],0))</f>
        <v>4195</v>
      </c>
      <c r="B1903" s="5" t="s">
        <v>1352</v>
      </c>
      <c r="C1903" s="5" t="s">
        <v>1351</v>
      </c>
      <c r="D1903" s="5">
        <v>60330081</v>
      </c>
      <c r="E1903" s="6">
        <v>45712</v>
      </c>
      <c r="F1903" s="5">
        <v>947672266</v>
      </c>
      <c r="G1903" s="6">
        <v>46012</v>
      </c>
      <c r="H1903" s="5">
        <v>2250005103</v>
      </c>
      <c r="I1903" s="5">
        <v>32</v>
      </c>
      <c r="J1903" s="5">
        <v>28</v>
      </c>
      <c r="K19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03" s="4">
        <f>COUNTIFS(Tabela1[Paciente],Tabela1[[#This Row],[Paciente]],Tabela1[Código_Terapia],Tabela1[[#This Row],[Código_Terapia]])</f>
        <v>1</v>
      </c>
      <c r="M1903" s="4">
        <f>Tabela1[[#This Row],[Sessões Autrizadas]]-Tabela1[[#This Row],[Solicitado]]</f>
        <v>-4</v>
      </c>
    </row>
    <row r="1904" spans="1:13" hidden="1" x14ac:dyDescent="0.3">
      <c r="A1904" s="4">
        <f>INDEX(Tabela2[Id],MATCH(Tabela1[[#This Row],[Carteirinha]],Tabela2[Cart],0))</f>
        <v>4195</v>
      </c>
      <c r="B1904" s="5" t="s">
        <v>1352</v>
      </c>
      <c r="C1904" s="5" t="s">
        <v>1351</v>
      </c>
      <c r="D1904" s="5">
        <v>56383469</v>
      </c>
      <c r="E1904" s="6">
        <v>45554</v>
      </c>
      <c r="F1904" s="5">
        <v>944027643</v>
      </c>
      <c r="G1904" s="6">
        <v>47174</v>
      </c>
      <c r="H1904" s="5">
        <v>2250005278</v>
      </c>
      <c r="I1904" s="5">
        <v>30</v>
      </c>
      <c r="J1904" s="5">
        <v>3</v>
      </c>
      <c r="K19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904" s="4">
        <f>COUNTIFS(Tabela1[Paciente],Tabela1[[#This Row],[Paciente]],Tabela1[Código_Terapia],Tabela1[[#This Row],[Código_Terapia]])</f>
        <v>1</v>
      </c>
      <c r="M1904" s="4">
        <f>Tabela1[[#This Row],[Sessões Autrizadas]]-Tabela1[[#This Row],[Solicitado]]</f>
        <v>-27</v>
      </c>
    </row>
    <row r="1905" spans="1:13" hidden="1" x14ac:dyDescent="0.3">
      <c r="A1905" s="4">
        <f>INDEX(Tabela2[Id],MATCH(Tabela1[[#This Row],[Carteirinha]],Tabela2[Cart],0))</f>
        <v>4286</v>
      </c>
      <c r="B1905" s="5" t="s">
        <v>147</v>
      </c>
      <c r="C1905" s="5" t="s">
        <v>148</v>
      </c>
      <c r="D1905" s="5">
        <v>57655834</v>
      </c>
      <c r="E1905" s="6">
        <v>45610</v>
      </c>
      <c r="F1905" s="5">
        <v>945201692</v>
      </c>
      <c r="G1905" s="6">
        <v>46090</v>
      </c>
      <c r="H1905" s="5">
        <v>2250005189</v>
      </c>
      <c r="I1905" s="5">
        <v>32</v>
      </c>
      <c r="J1905" s="5">
        <v>25</v>
      </c>
      <c r="K19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05" s="4">
        <f>COUNTIFS(Tabela1[Paciente],Tabela1[[#This Row],[Paciente]],Tabela1[Código_Terapia],Tabela1[[#This Row],[Código_Terapia]])</f>
        <v>2</v>
      </c>
      <c r="M1905" s="4">
        <f>Tabela1[[#This Row],[Sessões Autrizadas]]-Tabela1[[#This Row],[Solicitado]]</f>
        <v>-7</v>
      </c>
    </row>
    <row r="1906" spans="1:13" hidden="1" x14ac:dyDescent="0.3">
      <c r="A1906" s="4">
        <f>INDEX(Tabela2[Id],MATCH(Tabela1[[#This Row],[Carteirinha]],Tabela2[Cart],0))</f>
        <v>4286</v>
      </c>
      <c r="B1906" s="5" t="s">
        <v>147</v>
      </c>
      <c r="C1906" s="5" t="s">
        <v>148</v>
      </c>
      <c r="D1906" s="5">
        <v>57655833</v>
      </c>
      <c r="E1906" s="6">
        <v>45610</v>
      </c>
      <c r="F1906" s="5">
        <v>945201691</v>
      </c>
      <c r="G1906" s="6">
        <v>46150</v>
      </c>
      <c r="H1906" s="5">
        <v>2250005103</v>
      </c>
      <c r="I1906" s="5">
        <v>32</v>
      </c>
      <c r="J1906" s="5">
        <v>20</v>
      </c>
      <c r="K19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06" s="4">
        <f>COUNTIFS(Tabela1[Paciente],Tabela1[[#This Row],[Paciente]],Tabela1[Código_Terapia],Tabela1[[#This Row],[Código_Terapia]])</f>
        <v>2</v>
      </c>
      <c r="M1906" s="4">
        <f>Tabela1[[#This Row],[Sessões Autrizadas]]-Tabela1[[#This Row],[Solicitado]]</f>
        <v>-12</v>
      </c>
    </row>
    <row r="1907" spans="1:13" hidden="1" x14ac:dyDescent="0.3">
      <c r="A1907" s="4">
        <f>INDEX(Tabela2[Id],MATCH(Tabela1[[#This Row],[Carteirinha]],Tabela2[Cart],0))</f>
        <v>4286</v>
      </c>
      <c r="B1907" s="5" t="s">
        <v>147</v>
      </c>
      <c r="C1907" s="5" t="s">
        <v>148</v>
      </c>
      <c r="D1907" s="5">
        <v>57163357</v>
      </c>
      <c r="E1907" s="6">
        <v>45603</v>
      </c>
      <c r="F1907" s="5">
        <v>944749336</v>
      </c>
      <c r="G1907" s="6">
        <v>45963</v>
      </c>
      <c r="H1907" s="5">
        <v>2250005189</v>
      </c>
      <c r="I1907" s="5">
        <v>32</v>
      </c>
      <c r="J1907" s="5">
        <v>27</v>
      </c>
      <c r="K19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07" s="4">
        <f>COUNTIFS(Tabela1[Paciente],Tabela1[[#This Row],[Paciente]],Tabela1[Código_Terapia],Tabela1[[#This Row],[Código_Terapia]])</f>
        <v>2</v>
      </c>
      <c r="M1907" s="4">
        <f>Tabela1[[#This Row],[Sessões Autrizadas]]-Tabela1[[#This Row],[Solicitado]]</f>
        <v>-5</v>
      </c>
    </row>
    <row r="1908" spans="1:13" hidden="1" x14ac:dyDescent="0.3">
      <c r="A1908" s="4">
        <f>INDEX(Tabela2[Id],MATCH(Tabela1[[#This Row],[Carteirinha]],Tabela2[Cart],0))</f>
        <v>4286</v>
      </c>
      <c r="B1908" s="5" t="s">
        <v>147</v>
      </c>
      <c r="C1908" s="5" t="s">
        <v>148</v>
      </c>
      <c r="D1908" s="5">
        <v>57163356</v>
      </c>
      <c r="E1908" s="6">
        <v>45603</v>
      </c>
      <c r="F1908" s="5">
        <v>944749335</v>
      </c>
      <c r="G1908" s="6">
        <v>46143</v>
      </c>
      <c r="H1908" s="5">
        <v>2250005103</v>
      </c>
      <c r="I1908" s="5">
        <v>32</v>
      </c>
      <c r="J1908" s="5">
        <v>19</v>
      </c>
      <c r="K19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08" s="4">
        <f>COUNTIFS(Tabela1[Paciente],Tabela1[[#This Row],[Paciente]],Tabela1[Código_Terapia],Tabela1[[#This Row],[Código_Terapia]])</f>
        <v>2</v>
      </c>
      <c r="M1908" s="4">
        <f>Tabela1[[#This Row],[Sessões Autrizadas]]-Tabela1[[#This Row],[Solicitado]]</f>
        <v>-13</v>
      </c>
    </row>
    <row r="1909" spans="1:13" hidden="1" x14ac:dyDescent="0.3">
      <c r="A1909" s="4">
        <f>INDEX(Tabela2[Id],MATCH(Tabela1[[#This Row],[Carteirinha]],Tabela2[Cart],0))</f>
        <v>4256</v>
      </c>
      <c r="B1909" s="5" t="s">
        <v>869</v>
      </c>
      <c r="C1909" s="5" t="s">
        <v>870</v>
      </c>
      <c r="D1909" s="5">
        <v>59290742</v>
      </c>
      <c r="E1909" s="6">
        <v>45674</v>
      </c>
      <c r="F1909" s="5">
        <v>946708849</v>
      </c>
      <c r="G1909" s="6">
        <v>46334</v>
      </c>
      <c r="H1909" s="5">
        <v>2250005103</v>
      </c>
      <c r="I1909" s="5">
        <v>32</v>
      </c>
      <c r="J1909" s="5">
        <v>12</v>
      </c>
      <c r="K19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09" s="4">
        <f>COUNTIFS(Tabela1[Paciente],Tabela1[[#This Row],[Paciente]],Tabela1[Código_Terapia],Tabela1[[#This Row],[Código_Terapia]])</f>
        <v>2</v>
      </c>
      <c r="M1909" s="4">
        <f>Tabela1[[#This Row],[Sessões Autrizadas]]-Tabela1[[#This Row],[Solicitado]]</f>
        <v>-20</v>
      </c>
    </row>
    <row r="1910" spans="1:13" hidden="1" x14ac:dyDescent="0.3">
      <c r="A1910" s="4">
        <f>INDEX(Tabela2[Id],MATCH(Tabela1[[#This Row],[Carteirinha]],Tabela2[Cart],0))</f>
        <v>4256</v>
      </c>
      <c r="B1910" s="5" t="s">
        <v>869</v>
      </c>
      <c r="C1910" s="5" t="s">
        <v>870</v>
      </c>
      <c r="D1910" s="5">
        <v>59290741</v>
      </c>
      <c r="E1910" s="6">
        <v>45674</v>
      </c>
      <c r="F1910" s="5">
        <v>946708848</v>
      </c>
      <c r="G1910" s="6">
        <v>46334</v>
      </c>
      <c r="H1910" s="5">
        <v>2250005278</v>
      </c>
      <c r="I1910" s="5">
        <v>32</v>
      </c>
      <c r="J1910" s="5">
        <v>14</v>
      </c>
      <c r="K19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10" s="4">
        <f>COUNTIFS(Tabela1[Paciente],Tabela1[[#This Row],[Paciente]],Tabela1[Código_Terapia],Tabela1[[#This Row],[Código_Terapia]])</f>
        <v>2</v>
      </c>
      <c r="M1910" s="4">
        <f>Tabela1[[#This Row],[Sessões Autrizadas]]-Tabela1[[#This Row],[Solicitado]]</f>
        <v>-18</v>
      </c>
    </row>
    <row r="1911" spans="1:13" hidden="1" x14ac:dyDescent="0.3">
      <c r="A1911" s="4">
        <f>INDEX(Tabela2[Id],MATCH(Tabela1[[#This Row],[Carteirinha]],Tabela2[Cart],0))</f>
        <v>4256</v>
      </c>
      <c r="B1911" s="5" t="s">
        <v>869</v>
      </c>
      <c r="C1911" s="5" t="s">
        <v>870</v>
      </c>
      <c r="D1911" s="5">
        <v>59290740</v>
      </c>
      <c r="E1911" s="6">
        <v>45674</v>
      </c>
      <c r="F1911" s="5">
        <v>946708847</v>
      </c>
      <c r="G1911" s="6">
        <v>46334</v>
      </c>
      <c r="H1911" s="5">
        <v>50000012</v>
      </c>
      <c r="I1911" s="5">
        <v>32</v>
      </c>
      <c r="J1911" s="5">
        <v>15</v>
      </c>
      <c r="K19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11" s="4">
        <f>COUNTIFS(Tabela1[Paciente],Tabela1[[#This Row],[Paciente]],Tabela1[Código_Terapia],Tabela1[[#This Row],[Código_Terapia]])</f>
        <v>2</v>
      </c>
      <c r="M1911" s="4">
        <f>Tabela1[[#This Row],[Sessões Autrizadas]]-Tabela1[[#This Row],[Solicitado]]</f>
        <v>-17</v>
      </c>
    </row>
    <row r="1912" spans="1:13" hidden="1" x14ac:dyDescent="0.3">
      <c r="A1912" s="4">
        <f>INDEX(Tabela2[Id],MATCH(Tabela1[[#This Row],[Carteirinha]],Tabela2[Cart],0))</f>
        <v>2917</v>
      </c>
      <c r="B1912" s="5" t="s">
        <v>1378</v>
      </c>
      <c r="C1912" s="5" t="s">
        <v>1377</v>
      </c>
      <c r="D1912" s="5">
        <v>60706791</v>
      </c>
      <c r="E1912" s="6">
        <v>45727</v>
      </c>
      <c r="F1912" s="5">
        <v>948019527</v>
      </c>
      <c r="G1912" s="6">
        <v>45787</v>
      </c>
      <c r="H1912" s="5">
        <v>2250005189</v>
      </c>
      <c r="I1912" s="5">
        <v>32</v>
      </c>
      <c r="J1912" s="5">
        <v>32</v>
      </c>
      <c r="K19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12" s="4">
        <f>COUNTIFS(Tabela1[Paciente],Tabela1[[#This Row],[Paciente]],Tabela1[Código_Terapia],Tabela1[[#This Row],[Código_Terapia]])</f>
        <v>2</v>
      </c>
      <c r="M1912" s="4">
        <f>Tabela1[[#This Row],[Sessões Autrizadas]]-Tabela1[[#This Row],[Solicitado]]</f>
        <v>0</v>
      </c>
    </row>
    <row r="1913" spans="1:13" hidden="1" x14ac:dyDescent="0.3">
      <c r="A1913" s="4">
        <f>INDEX(Tabela2[Id],MATCH(Tabela1[[#This Row],[Carteirinha]],Tabela2[Cart],0))</f>
        <v>2917</v>
      </c>
      <c r="B1913" s="5" t="s">
        <v>1378</v>
      </c>
      <c r="C1913" s="5" t="s">
        <v>1377</v>
      </c>
      <c r="D1913" s="5">
        <v>60706790</v>
      </c>
      <c r="E1913" s="6">
        <v>45727</v>
      </c>
      <c r="F1913" s="5">
        <v>948019526</v>
      </c>
      <c r="G1913" s="6">
        <v>45967</v>
      </c>
      <c r="H1913" s="5">
        <v>2250005103</v>
      </c>
      <c r="I1913" s="5">
        <v>80</v>
      </c>
      <c r="J1913" s="5">
        <v>74</v>
      </c>
      <c r="K19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913" s="4">
        <f>COUNTIFS(Tabela1[Paciente],Tabela1[[#This Row],[Paciente]],Tabela1[Código_Terapia],Tabela1[[#This Row],[Código_Terapia]])</f>
        <v>2</v>
      </c>
      <c r="M1913" s="4">
        <f>Tabela1[[#This Row],[Sessões Autrizadas]]-Tabela1[[#This Row],[Solicitado]]</f>
        <v>-6</v>
      </c>
    </row>
    <row r="1914" spans="1:13" hidden="1" x14ac:dyDescent="0.3">
      <c r="A1914" s="4">
        <f>INDEX(Tabela2[Id],MATCH(Tabela1[[#This Row],[Carteirinha]],Tabela2[Cart],0))</f>
        <v>2917</v>
      </c>
      <c r="B1914" s="5" t="s">
        <v>1378</v>
      </c>
      <c r="C1914" s="5" t="s">
        <v>1377</v>
      </c>
      <c r="D1914" s="5">
        <v>60706789</v>
      </c>
      <c r="E1914" s="6">
        <v>45727</v>
      </c>
      <c r="F1914" s="5">
        <v>948019525</v>
      </c>
      <c r="G1914" s="6">
        <v>45967</v>
      </c>
      <c r="H1914" s="5">
        <v>50001213</v>
      </c>
      <c r="I1914" s="5">
        <v>32</v>
      </c>
      <c r="J1914" s="5">
        <v>29</v>
      </c>
      <c r="K19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14" s="4">
        <f>COUNTIFS(Tabela1[Paciente],Tabela1[[#This Row],[Paciente]],Tabela1[Código_Terapia],Tabela1[[#This Row],[Código_Terapia]])</f>
        <v>1</v>
      </c>
      <c r="M1914" s="4">
        <f>Tabela1[[#This Row],[Sessões Autrizadas]]-Tabela1[[#This Row],[Solicitado]]</f>
        <v>-3</v>
      </c>
    </row>
    <row r="1915" spans="1:13" hidden="1" x14ac:dyDescent="0.3">
      <c r="A1915" s="4">
        <f>INDEX(Tabela2[Id],MATCH(Tabela1[[#This Row],[Carteirinha]],Tabela2[Cart],0))</f>
        <v>2917</v>
      </c>
      <c r="B1915" s="5" t="s">
        <v>1378</v>
      </c>
      <c r="C1915" s="5" t="s">
        <v>1377</v>
      </c>
      <c r="D1915" s="5">
        <v>60706787</v>
      </c>
      <c r="E1915" s="6">
        <v>45727</v>
      </c>
      <c r="F1915" s="5">
        <v>948019523</v>
      </c>
      <c r="G1915" s="6">
        <v>45787</v>
      </c>
      <c r="H1915" s="5">
        <v>2250005170</v>
      </c>
      <c r="I1915" s="5">
        <v>32</v>
      </c>
      <c r="J1915" s="5">
        <v>32</v>
      </c>
      <c r="K19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15" s="4">
        <f>COUNTIFS(Tabela1[Paciente],Tabela1[[#This Row],[Paciente]],Tabela1[Código_Terapia],Tabela1[[#This Row],[Código_Terapia]])</f>
        <v>2</v>
      </c>
      <c r="M1915" s="4">
        <f>Tabela1[[#This Row],[Sessões Autrizadas]]-Tabela1[[#This Row],[Solicitado]]</f>
        <v>0</v>
      </c>
    </row>
    <row r="1916" spans="1:13" hidden="1" x14ac:dyDescent="0.3">
      <c r="A1916" s="4">
        <f>INDEX(Tabela2[Id],MATCH(Tabela1[[#This Row],[Carteirinha]],Tabela2[Cart],0))</f>
        <v>2917</v>
      </c>
      <c r="B1916" s="5" t="s">
        <v>1378</v>
      </c>
      <c r="C1916" s="5" t="s">
        <v>1377</v>
      </c>
      <c r="D1916" s="5">
        <v>56509502</v>
      </c>
      <c r="E1916" s="6">
        <v>45559</v>
      </c>
      <c r="F1916" s="5">
        <v>944143887</v>
      </c>
      <c r="G1916" s="6">
        <v>46399</v>
      </c>
      <c r="H1916" s="5">
        <v>2250005189</v>
      </c>
      <c r="I1916" s="5">
        <v>30</v>
      </c>
      <c r="J1916" s="5">
        <v>16</v>
      </c>
      <c r="K19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916" s="4">
        <f>COUNTIFS(Tabela1[Paciente],Tabela1[[#This Row],[Paciente]],Tabela1[Código_Terapia],Tabela1[[#This Row],[Código_Terapia]])</f>
        <v>2</v>
      </c>
      <c r="M1916" s="4">
        <f>Tabela1[[#This Row],[Sessões Autrizadas]]-Tabela1[[#This Row],[Solicitado]]</f>
        <v>-14</v>
      </c>
    </row>
    <row r="1917" spans="1:13" hidden="1" x14ac:dyDescent="0.3">
      <c r="A1917" s="4">
        <f>INDEX(Tabela2[Id],MATCH(Tabela1[[#This Row],[Carteirinha]],Tabela2[Cart],0))</f>
        <v>2917</v>
      </c>
      <c r="B1917" s="5" t="s">
        <v>1378</v>
      </c>
      <c r="C1917" s="5" t="s">
        <v>1377</v>
      </c>
      <c r="D1917" s="5">
        <v>56509501</v>
      </c>
      <c r="E1917" s="6">
        <v>45559</v>
      </c>
      <c r="F1917" s="5">
        <v>944143886</v>
      </c>
      <c r="G1917" s="6">
        <v>47239</v>
      </c>
      <c r="H1917" s="5">
        <v>2250005103</v>
      </c>
      <c r="I1917" s="5">
        <v>75</v>
      </c>
      <c r="J1917" s="5">
        <v>34</v>
      </c>
      <c r="K19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1917" s="4">
        <f>COUNTIFS(Tabela1[Paciente],Tabela1[[#This Row],[Paciente]],Tabela1[Código_Terapia],Tabela1[[#This Row],[Código_Terapia]])</f>
        <v>2</v>
      </c>
      <c r="M1917" s="4">
        <f>Tabela1[[#This Row],[Sessões Autrizadas]]-Tabela1[[#This Row],[Solicitado]]</f>
        <v>-41</v>
      </c>
    </row>
    <row r="1918" spans="1:13" hidden="1" x14ac:dyDescent="0.3">
      <c r="A1918" s="4">
        <f>INDEX(Tabela2[Id],MATCH(Tabela1[[#This Row],[Carteirinha]],Tabela2[Cart],0))</f>
        <v>2917</v>
      </c>
      <c r="B1918" s="5" t="s">
        <v>1378</v>
      </c>
      <c r="C1918" s="5" t="s">
        <v>1377</v>
      </c>
      <c r="D1918" s="5">
        <v>56509500</v>
      </c>
      <c r="E1918" s="6">
        <v>45559</v>
      </c>
      <c r="F1918" s="5">
        <v>944143885</v>
      </c>
      <c r="G1918" s="6">
        <v>46399</v>
      </c>
      <c r="H1918" s="5">
        <v>2250005170</v>
      </c>
      <c r="I1918" s="5">
        <v>30</v>
      </c>
      <c r="J1918" s="5">
        <v>17</v>
      </c>
      <c r="K19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918" s="4">
        <f>COUNTIFS(Tabela1[Paciente],Tabela1[[#This Row],[Paciente]],Tabela1[Código_Terapia],Tabela1[[#This Row],[Código_Terapia]])</f>
        <v>2</v>
      </c>
      <c r="M1918" s="4">
        <f>Tabela1[[#This Row],[Sessões Autrizadas]]-Tabela1[[#This Row],[Solicitado]]</f>
        <v>-13</v>
      </c>
    </row>
    <row r="1919" spans="1:13" hidden="1" x14ac:dyDescent="0.3">
      <c r="A1919" s="4">
        <f>INDEX(Tabela2[Id],MATCH(Tabela1[[#This Row],[Carteirinha]],Tabela2[Cart],0))</f>
        <v>4135</v>
      </c>
      <c r="B1919" s="5" t="s">
        <v>1076</v>
      </c>
      <c r="C1919" s="5" t="s">
        <v>1077</v>
      </c>
      <c r="D1919" s="5">
        <v>58897829</v>
      </c>
      <c r="E1919" s="6">
        <v>45660</v>
      </c>
      <c r="F1919" s="5">
        <v>946344258</v>
      </c>
      <c r="G1919" s="6">
        <v>46200</v>
      </c>
      <c r="H1919" s="5">
        <v>2250005189</v>
      </c>
      <c r="I1919" s="5">
        <v>48</v>
      </c>
      <c r="J1919" s="5">
        <v>41</v>
      </c>
      <c r="K19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919" s="4">
        <f>COUNTIFS(Tabela1[Paciente],Tabela1[[#This Row],[Paciente]],Tabela1[Código_Terapia],Tabela1[[#This Row],[Código_Terapia]])</f>
        <v>1</v>
      </c>
      <c r="M1919" s="4">
        <f>Tabela1[[#This Row],[Sessões Autrizadas]]-Tabela1[[#This Row],[Solicitado]]</f>
        <v>-7</v>
      </c>
    </row>
    <row r="1920" spans="1:13" hidden="1" x14ac:dyDescent="0.3">
      <c r="A1920" s="4">
        <f>INDEX(Tabela2[Id],MATCH(Tabela1[[#This Row],[Carteirinha]],Tabela2[Cart],0))</f>
        <v>4135</v>
      </c>
      <c r="B1920" s="5" t="s">
        <v>1076</v>
      </c>
      <c r="C1920" s="5" t="s">
        <v>1077</v>
      </c>
      <c r="D1920" s="5">
        <v>58897828</v>
      </c>
      <c r="E1920" s="6">
        <v>45660</v>
      </c>
      <c r="F1920" s="5">
        <v>946344257</v>
      </c>
      <c r="G1920" s="6">
        <v>46500</v>
      </c>
      <c r="H1920" s="5">
        <v>2250005103</v>
      </c>
      <c r="I1920" s="5">
        <v>48</v>
      </c>
      <c r="J1920" s="5">
        <v>24</v>
      </c>
      <c r="K19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920" s="4">
        <f>COUNTIFS(Tabela1[Paciente],Tabela1[[#This Row],[Paciente]],Tabela1[Código_Terapia],Tabela1[[#This Row],[Código_Terapia]])</f>
        <v>1</v>
      </c>
      <c r="M1920" s="4">
        <f>Tabela1[[#This Row],[Sessões Autrizadas]]-Tabela1[[#This Row],[Solicitado]]</f>
        <v>-24</v>
      </c>
    </row>
    <row r="1921" spans="1:13" hidden="1" x14ac:dyDescent="0.3">
      <c r="A1921" s="4">
        <f>INDEX(Tabela2[Id],MATCH(Tabela1[[#This Row],[Carteirinha]],Tabela2[Cart],0))</f>
        <v>4135</v>
      </c>
      <c r="B1921" s="5" t="s">
        <v>1076</v>
      </c>
      <c r="C1921" s="5" t="s">
        <v>1077</v>
      </c>
      <c r="D1921" s="5">
        <v>58897827</v>
      </c>
      <c r="E1921" s="6">
        <v>45660</v>
      </c>
      <c r="F1921" s="5">
        <v>946344256</v>
      </c>
      <c r="G1921" s="6">
        <v>46380</v>
      </c>
      <c r="H1921" s="5">
        <v>50001213</v>
      </c>
      <c r="I1921" s="5">
        <v>16</v>
      </c>
      <c r="J1921" s="5">
        <v>7</v>
      </c>
      <c r="K19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21" s="4">
        <f>COUNTIFS(Tabela1[Paciente],Tabela1[[#This Row],[Paciente]],Tabela1[Código_Terapia],Tabela1[[#This Row],[Código_Terapia]])</f>
        <v>1</v>
      </c>
      <c r="M1921" s="4">
        <f>Tabela1[[#This Row],[Sessões Autrizadas]]-Tabela1[[#This Row],[Solicitado]]</f>
        <v>-9</v>
      </c>
    </row>
    <row r="1922" spans="1:13" hidden="1" x14ac:dyDescent="0.3">
      <c r="A1922" s="4">
        <f>INDEX(Tabela2[Id],MATCH(Tabela1[[#This Row],[Carteirinha]],Tabela2[Cart],0))</f>
        <v>4237</v>
      </c>
      <c r="B1922" s="5" t="s">
        <v>322</v>
      </c>
      <c r="C1922" s="5" t="s">
        <v>323</v>
      </c>
      <c r="D1922" s="5">
        <v>59051609</v>
      </c>
      <c r="E1922" s="6">
        <v>45671</v>
      </c>
      <c r="F1922" s="5">
        <v>946486793</v>
      </c>
      <c r="G1922" s="6">
        <v>46751</v>
      </c>
      <c r="H1922" s="5">
        <v>2250005103</v>
      </c>
      <c r="I1922" s="5">
        <v>32</v>
      </c>
      <c r="J1922" s="5">
        <v>17</v>
      </c>
      <c r="K19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22" s="4">
        <f>COUNTIFS(Tabela1[Paciente],Tabela1[[#This Row],[Paciente]],Tabela1[Código_Terapia],Tabela1[[#This Row],[Código_Terapia]])</f>
        <v>2</v>
      </c>
      <c r="M1922" s="4">
        <f>Tabela1[[#This Row],[Sessões Autrizadas]]-Tabela1[[#This Row],[Solicitado]]</f>
        <v>-15</v>
      </c>
    </row>
    <row r="1923" spans="1:13" hidden="1" x14ac:dyDescent="0.3">
      <c r="A1923" s="4">
        <f>INDEX(Tabela2[Id],MATCH(Tabela1[[#This Row],[Carteirinha]],Tabela2[Cart],0))</f>
        <v>4237</v>
      </c>
      <c r="B1923" s="5" t="s">
        <v>322</v>
      </c>
      <c r="C1923" s="5" t="s">
        <v>323</v>
      </c>
      <c r="D1923" s="5">
        <v>56511911</v>
      </c>
      <c r="E1923" s="6">
        <v>45560</v>
      </c>
      <c r="F1923" s="5">
        <v>944146077</v>
      </c>
      <c r="G1923" s="6">
        <v>46580</v>
      </c>
      <c r="H1923" s="5">
        <v>2250005103</v>
      </c>
      <c r="I1923" s="5">
        <v>30</v>
      </c>
      <c r="J1923" s="5">
        <v>13</v>
      </c>
      <c r="K19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923" s="4">
        <f>COUNTIFS(Tabela1[Paciente],Tabela1[[#This Row],[Paciente]],Tabela1[Código_Terapia],Tabela1[[#This Row],[Código_Terapia]])</f>
        <v>2</v>
      </c>
      <c r="M1923" s="4">
        <f>Tabela1[[#This Row],[Sessões Autrizadas]]-Tabela1[[#This Row],[Solicitado]]</f>
        <v>-17</v>
      </c>
    </row>
    <row r="1924" spans="1:13" hidden="1" x14ac:dyDescent="0.3">
      <c r="A1924" s="4">
        <f>INDEX(Tabela2[Id],MATCH(Tabela1[[#This Row],[Carteirinha]],Tabela2[Cart],0))</f>
        <v>3816</v>
      </c>
      <c r="B1924" s="5" t="s">
        <v>999</v>
      </c>
      <c r="C1924" s="5" t="s">
        <v>1000</v>
      </c>
      <c r="D1924" s="5">
        <v>58960163</v>
      </c>
      <c r="E1924" s="6">
        <v>45664</v>
      </c>
      <c r="F1924" s="5">
        <v>946401835</v>
      </c>
      <c r="G1924" s="6">
        <v>46324</v>
      </c>
      <c r="H1924" s="5">
        <v>2250005278</v>
      </c>
      <c r="I1924" s="5">
        <v>16</v>
      </c>
      <c r="J1924" s="5">
        <v>6</v>
      </c>
      <c r="K19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24" s="4">
        <f>COUNTIFS(Tabela1[Paciente],Tabela1[[#This Row],[Paciente]],Tabela1[Código_Terapia],Tabela1[[#This Row],[Código_Terapia]])</f>
        <v>2</v>
      </c>
      <c r="M1924" s="4">
        <f>Tabela1[[#This Row],[Sessões Autrizadas]]-Tabela1[[#This Row],[Solicitado]]</f>
        <v>-10</v>
      </c>
    </row>
    <row r="1925" spans="1:13" hidden="1" x14ac:dyDescent="0.3">
      <c r="A1925" s="4">
        <f>INDEX(Tabela2[Id],MATCH(Tabela1[[#This Row],[Carteirinha]],Tabela2[Cart],0))</f>
        <v>3816</v>
      </c>
      <c r="B1925" s="5" t="s">
        <v>999</v>
      </c>
      <c r="C1925" s="5" t="s">
        <v>1000</v>
      </c>
      <c r="D1925" s="5">
        <v>57983212</v>
      </c>
      <c r="E1925" s="6">
        <v>45617</v>
      </c>
      <c r="F1925" s="5">
        <v>945503200</v>
      </c>
      <c r="G1925" s="6">
        <v>45917</v>
      </c>
      <c r="H1925" s="5">
        <v>2250005278</v>
      </c>
      <c r="I1925" s="5">
        <v>16</v>
      </c>
      <c r="J1925" s="5">
        <v>12</v>
      </c>
      <c r="K19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25" s="4">
        <f>COUNTIFS(Tabela1[Paciente],Tabela1[[#This Row],[Paciente]],Tabela1[Código_Terapia],Tabela1[[#This Row],[Código_Terapia]])</f>
        <v>2</v>
      </c>
      <c r="M1925" s="4">
        <f>Tabela1[[#This Row],[Sessões Autrizadas]]-Tabela1[[#This Row],[Solicitado]]</f>
        <v>-4</v>
      </c>
    </row>
    <row r="1926" spans="1:13" hidden="1" x14ac:dyDescent="0.3">
      <c r="A1926" s="4">
        <f>INDEX(Tabela2[Id],MATCH(Tabela1[[#This Row],[Carteirinha]],Tabela2[Cart],0))</f>
        <v>3696</v>
      </c>
      <c r="B1926" s="5" t="s">
        <v>1228</v>
      </c>
      <c r="C1926" s="5" t="s">
        <v>1229</v>
      </c>
      <c r="D1926" s="5">
        <v>60454982</v>
      </c>
      <c r="E1926" s="6">
        <v>45715</v>
      </c>
      <c r="F1926" s="5">
        <v>947787531</v>
      </c>
      <c r="G1926" s="6">
        <v>45775</v>
      </c>
      <c r="H1926" s="5">
        <v>2250005189</v>
      </c>
      <c r="I1926" s="5">
        <v>32</v>
      </c>
      <c r="J1926" s="5">
        <v>32</v>
      </c>
      <c r="K19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26" s="4">
        <f>COUNTIFS(Tabela1[Paciente],Tabela1[[#This Row],[Paciente]],Tabela1[Código_Terapia],Tabela1[[#This Row],[Código_Terapia]])</f>
        <v>1</v>
      </c>
      <c r="M1926" s="4">
        <f>Tabela1[[#This Row],[Sessões Autrizadas]]-Tabela1[[#This Row],[Solicitado]]</f>
        <v>0</v>
      </c>
    </row>
    <row r="1927" spans="1:13" hidden="1" x14ac:dyDescent="0.3">
      <c r="A1927" s="4">
        <f>INDEX(Tabela2[Id],MATCH(Tabela1[[#This Row],[Carteirinha]],Tabela2[Cart],0))</f>
        <v>3696</v>
      </c>
      <c r="B1927" s="5" t="s">
        <v>1228</v>
      </c>
      <c r="C1927" s="5" t="s">
        <v>1229</v>
      </c>
      <c r="D1927" s="5">
        <v>60454981</v>
      </c>
      <c r="E1927" s="6">
        <v>45715</v>
      </c>
      <c r="F1927" s="5">
        <v>947787530</v>
      </c>
      <c r="G1927" s="6">
        <v>45955</v>
      </c>
      <c r="H1927" s="5">
        <v>2250005103</v>
      </c>
      <c r="I1927" s="5">
        <v>32</v>
      </c>
      <c r="J1927" s="5">
        <v>26</v>
      </c>
      <c r="K19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27" s="4">
        <f>COUNTIFS(Tabela1[Paciente],Tabela1[[#This Row],[Paciente]],Tabela1[Código_Terapia],Tabela1[[#This Row],[Código_Terapia]])</f>
        <v>1</v>
      </c>
      <c r="M1927" s="4">
        <f>Tabela1[[#This Row],[Sessões Autrizadas]]-Tabela1[[#This Row],[Solicitado]]</f>
        <v>-6</v>
      </c>
    </row>
    <row r="1928" spans="1:13" hidden="1" x14ac:dyDescent="0.3">
      <c r="A1928" s="4">
        <f>INDEX(Tabela2[Id],MATCH(Tabela1[[#This Row],[Carteirinha]],Tabela2[Cart],0))</f>
        <v>3696</v>
      </c>
      <c r="B1928" s="5" t="s">
        <v>1228</v>
      </c>
      <c r="C1928" s="5" t="s">
        <v>1229</v>
      </c>
      <c r="D1928" s="5">
        <v>60454979</v>
      </c>
      <c r="E1928" s="6">
        <v>45715</v>
      </c>
      <c r="F1928" s="5">
        <v>947787528</v>
      </c>
      <c r="G1928" s="6">
        <v>45955</v>
      </c>
      <c r="H1928" s="5">
        <v>2250005278</v>
      </c>
      <c r="I1928" s="5">
        <v>32</v>
      </c>
      <c r="J1928" s="5">
        <v>29</v>
      </c>
      <c r="K19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28" s="4">
        <f>COUNTIFS(Tabela1[Paciente],Tabela1[[#This Row],[Paciente]],Tabela1[Código_Terapia],Tabela1[[#This Row],[Código_Terapia]])</f>
        <v>2</v>
      </c>
      <c r="M1928" s="4">
        <f>Tabela1[[#This Row],[Sessões Autrizadas]]-Tabela1[[#This Row],[Solicitado]]</f>
        <v>-3</v>
      </c>
    </row>
    <row r="1929" spans="1:13" hidden="1" x14ac:dyDescent="0.3">
      <c r="A1929" s="4">
        <f>INDEX(Tabela2[Id],MATCH(Tabela1[[#This Row],[Carteirinha]],Tabela2[Cart],0))</f>
        <v>3696</v>
      </c>
      <c r="B1929" s="5" t="s">
        <v>1228</v>
      </c>
      <c r="C1929" s="5" t="s">
        <v>1229</v>
      </c>
      <c r="D1929" s="5">
        <v>60454978</v>
      </c>
      <c r="E1929" s="6">
        <v>45715</v>
      </c>
      <c r="F1929" s="5">
        <v>947787526</v>
      </c>
      <c r="G1929" s="6">
        <v>45895</v>
      </c>
      <c r="H1929" s="5">
        <v>2250005170</v>
      </c>
      <c r="I1929" s="5">
        <v>32</v>
      </c>
      <c r="J1929" s="5">
        <v>30</v>
      </c>
      <c r="K19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29" s="4">
        <f>COUNTIFS(Tabela1[Paciente],Tabela1[[#This Row],[Paciente]],Tabela1[Código_Terapia],Tabela1[[#This Row],[Código_Terapia]])</f>
        <v>1</v>
      </c>
      <c r="M1929" s="4">
        <f>Tabela1[[#This Row],[Sessões Autrizadas]]-Tabela1[[#This Row],[Solicitado]]</f>
        <v>-2</v>
      </c>
    </row>
    <row r="1930" spans="1:13" hidden="1" x14ac:dyDescent="0.3">
      <c r="A1930" s="4">
        <f>INDEX(Tabela2[Id],MATCH(Tabela1[[#This Row],[Carteirinha]],Tabela2[Cart],0))</f>
        <v>3696</v>
      </c>
      <c r="B1930" s="5" t="s">
        <v>1228</v>
      </c>
      <c r="C1930" s="5" t="s">
        <v>1229</v>
      </c>
      <c r="D1930" s="5">
        <v>58929901</v>
      </c>
      <c r="E1930" s="6">
        <v>45663</v>
      </c>
      <c r="F1930" s="5">
        <v>946373732</v>
      </c>
      <c r="G1930" s="6">
        <v>46143</v>
      </c>
      <c r="H1930" s="5">
        <v>2250005278</v>
      </c>
      <c r="I1930" s="5">
        <v>32</v>
      </c>
      <c r="J1930" s="5">
        <v>25</v>
      </c>
      <c r="K19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30" s="4">
        <f>COUNTIFS(Tabela1[Paciente],Tabela1[[#This Row],[Paciente]],Tabela1[Código_Terapia],Tabela1[[#This Row],[Código_Terapia]])</f>
        <v>2</v>
      </c>
      <c r="M1930" s="4">
        <f>Tabela1[[#This Row],[Sessões Autrizadas]]-Tabela1[[#This Row],[Solicitado]]</f>
        <v>-7</v>
      </c>
    </row>
    <row r="1931" spans="1:13" hidden="1" x14ac:dyDescent="0.3">
      <c r="A1931" s="4">
        <f>INDEX(Tabela2[Id],MATCH(Tabela1[[#This Row],[Carteirinha]],Tabela2[Cart],0))</f>
        <v>4136</v>
      </c>
      <c r="B1931" s="5" t="s">
        <v>1096</v>
      </c>
      <c r="C1931" s="5" t="s">
        <v>1097</v>
      </c>
      <c r="D1931" s="5">
        <v>60675154</v>
      </c>
      <c r="E1931" s="6">
        <v>45727</v>
      </c>
      <c r="F1931" s="5">
        <v>947989988</v>
      </c>
      <c r="G1931" s="6">
        <v>45967</v>
      </c>
      <c r="H1931" s="5">
        <v>2250005103</v>
      </c>
      <c r="I1931" s="5">
        <v>32</v>
      </c>
      <c r="J1931" s="5">
        <v>26</v>
      </c>
      <c r="K19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31" s="4">
        <f>COUNTIFS(Tabela1[Paciente],Tabela1[[#This Row],[Paciente]],Tabela1[Código_Terapia],Tabela1[[#This Row],[Código_Terapia]])</f>
        <v>2</v>
      </c>
      <c r="M1931" s="4">
        <f>Tabela1[[#This Row],[Sessões Autrizadas]]-Tabela1[[#This Row],[Solicitado]]</f>
        <v>-6</v>
      </c>
    </row>
    <row r="1932" spans="1:13" hidden="1" x14ac:dyDescent="0.3">
      <c r="A1932" s="4">
        <f>INDEX(Tabela2[Id],MATCH(Tabela1[[#This Row],[Carteirinha]],Tabela2[Cart],0))</f>
        <v>4136</v>
      </c>
      <c r="B1932" s="5" t="s">
        <v>1096</v>
      </c>
      <c r="C1932" s="5" t="s">
        <v>1097</v>
      </c>
      <c r="D1932" s="5">
        <v>60675153</v>
      </c>
      <c r="E1932" s="6">
        <v>45727</v>
      </c>
      <c r="F1932" s="5">
        <v>947989986</v>
      </c>
      <c r="G1932" s="6">
        <v>45967</v>
      </c>
      <c r="H1932" s="5">
        <v>2250005278</v>
      </c>
      <c r="I1932" s="5">
        <v>32</v>
      </c>
      <c r="J1932" s="5">
        <v>29</v>
      </c>
      <c r="K19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32" s="4">
        <f>COUNTIFS(Tabela1[Paciente],Tabela1[[#This Row],[Paciente]],Tabela1[Código_Terapia],Tabela1[[#This Row],[Código_Terapia]])</f>
        <v>2</v>
      </c>
      <c r="M1932" s="4">
        <f>Tabela1[[#This Row],[Sessões Autrizadas]]-Tabela1[[#This Row],[Solicitado]]</f>
        <v>-3</v>
      </c>
    </row>
    <row r="1933" spans="1:13" hidden="1" x14ac:dyDescent="0.3">
      <c r="A1933" s="4">
        <f>INDEX(Tabela2[Id],MATCH(Tabela1[[#This Row],[Carteirinha]],Tabela2[Cart],0))</f>
        <v>4136</v>
      </c>
      <c r="B1933" s="5" t="s">
        <v>1096</v>
      </c>
      <c r="C1933" s="5" t="s">
        <v>1097</v>
      </c>
      <c r="D1933" s="5">
        <v>60675151</v>
      </c>
      <c r="E1933" s="6">
        <v>45727</v>
      </c>
      <c r="F1933" s="5">
        <v>947989985</v>
      </c>
      <c r="G1933" s="6">
        <v>45787</v>
      </c>
      <c r="H1933" s="5">
        <v>2250005170</v>
      </c>
      <c r="I1933" s="5">
        <v>16</v>
      </c>
      <c r="J1933" s="5">
        <v>16</v>
      </c>
      <c r="K19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33" s="4">
        <f>COUNTIFS(Tabela1[Paciente],Tabela1[[#This Row],[Paciente]],Tabela1[Código_Terapia],Tabela1[[#This Row],[Código_Terapia]])</f>
        <v>1</v>
      </c>
      <c r="M1933" s="4">
        <f>Tabela1[[#This Row],[Sessões Autrizadas]]-Tabela1[[#This Row],[Solicitado]]</f>
        <v>0</v>
      </c>
    </row>
    <row r="1934" spans="1:13" hidden="1" x14ac:dyDescent="0.3">
      <c r="A1934" s="4">
        <f>INDEX(Tabela2[Id],MATCH(Tabela1[[#This Row],[Carteirinha]],Tabela2[Cart],0))</f>
        <v>4136</v>
      </c>
      <c r="B1934" s="5" t="s">
        <v>1096</v>
      </c>
      <c r="C1934" s="5" t="s">
        <v>1097</v>
      </c>
      <c r="D1934" s="5">
        <v>58291997</v>
      </c>
      <c r="E1934" s="6">
        <v>45629</v>
      </c>
      <c r="F1934" s="5">
        <v>945788880</v>
      </c>
      <c r="G1934" s="6">
        <v>46469</v>
      </c>
      <c r="H1934" s="5">
        <v>2250005103</v>
      </c>
      <c r="I1934" s="5">
        <v>32</v>
      </c>
      <c r="J1934" s="5">
        <v>16</v>
      </c>
      <c r="K19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34" s="4">
        <f>COUNTIFS(Tabela1[Paciente],Tabela1[[#This Row],[Paciente]],Tabela1[Código_Terapia],Tabela1[[#This Row],[Código_Terapia]])</f>
        <v>2</v>
      </c>
      <c r="M1934" s="4">
        <f>Tabela1[[#This Row],[Sessões Autrizadas]]-Tabela1[[#This Row],[Solicitado]]</f>
        <v>-16</v>
      </c>
    </row>
    <row r="1935" spans="1:13" hidden="1" x14ac:dyDescent="0.3">
      <c r="A1935" s="4">
        <f>INDEX(Tabela2[Id],MATCH(Tabela1[[#This Row],[Carteirinha]],Tabela2[Cart],0))</f>
        <v>4136</v>
      </c>
      <c r="B1935" s="5" t="s">
        <v>1096</v>
      </c>
      <c r="C1935" s="5" t="s">
        <v>1097</v>
      </c>
      <c r="D1935" s="5">
        <v>58291996</v>
      </c>
      <c r="E1935" s="6">
        <v>45629</v>
      </c>
      <c r="F1935" s="5">
        <v>945788879</v>
      </c>
      <c r="G1935" s="6">
        <v>46469</v>
      </c>
      <c r="H1935" s="5">
        <v>2250005278</v>
      </c>
      <c r="I1935" s="5">
        <v>32</v>
      </c>
      <c r="J1935" s="5">
        <v>19</v>
      </c>
      <c r="K19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35" s="4">
        <f>COUNTIFS(Tabela1[Paciente],Tabela1[[#This Row],[Paciente]],Tabela1[Código_Terapia],Tabela1[[#This Row],[Código_Terapia]])</f>
        <v>2</v>
      </c>
      <c r="M1935" s="4">
        <f>Tabela1[[#This Row],[Sessões Autrizadas]]-Tabela1[[#This Row],[Solicitado]]</f>
        <v>-13</v>
      </c>
    </row>
    <row r="1936" spans="1:13" hidden="1" x14ac:dyDescent="0.3">
      <c r="A1936" s="4">
        <f>INDEX(Tabela2[Id],MATCH(Tabela1[[#This Row],[Carteirinha]],Tabela2[Cart],0))</f>
        <v>2262</v>
      </c>
      <c r="B1936" s="5" t="s">
        <v>1036</v>
      </c>
      <c r="C1936" s="5" t="s">
        <v>1037</v>
      </c>
      <c r="D1936" s="5">
        <v>58115614</v>
      </c>
      <c r="E1936" s="6">
        <v>45622</v>
      </c>
      <c r="F1936" s="5">
        <v>945625400</v>
      </c>
      <c r="G1936" s="6">
        <v>46162</v>
      </c>
      <c r="H1936" s="5">
        <v>2250005278</v>
      </c>
      <c r="I1936" s="5">
        <v>32</v>
      </c>
      <c r="J1936" s="5">
        <v>24</v>
      </c>
      <c r="K19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36" s="4">
        <f>COUNTIFS(Tabela1[Paciente],Tabela1[[#This Row],[Paciente]],Tabela1[Código_Terapia],Tabela1[[#This Row],[Código_Terapia]])</f>
        <v>2</v>
      </c>
      <c r="M1936" s="4">
        <f>Tabela1[[#This Row],[Sessões Autrizadas]]-Tabela1[[#This Row],[Solicitado]]</f>
        <v>-8</v>
      </c>
    </row>
    <row r="1937" spans="1:13" hidden="1" x14ac:dyDescent="0.3">
      <c r="A1937" s="4">
        <f>INDEX(Tabela2[Id],MATCH(Tabela1[[#This Row],[Carteirinha]],Tabela2[Cart],0))</f>
        <v>2262</v>
      </c>
      <c r="B1937" s="5" t="s">
        <v>1036</v>
      </c>
      <c r="C1937" s="5" t="s">
        <v>1037</v>
      </c>
      <c r="D1937" s="5">
        <v>55957919</v>
      </c>
      <c r="E1937" s="6">
        <v>45539</v>
      </c>
      <c r="F1937" s="5">
        <v>943634691</v>
      </c>
      <c r="G1937" s="6">
        <v>46199</v>
      </c>
      <c r="H1937" s="5">
        <v>2250005278</v>
      </c>
      <c r="I1937" s="5">
        <v>20</v>
      </c>
      <c r="J1937" s="5">
        <v>9</v>
      </c>
      <c r="K19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937" s="4">
        <f>COUNTIFS(Tabela1[Paciente],Tabela1[[#This Row],[Paciente]],Tabela1[Código_Terapia],Tabela1[[#This Row],[Código_Terapia]])</f>
        <v>2</v>
      </c>
      <c r="M1937" s="4">
        <f>Tabela1[[#This Row],[Sessões Autrizadas]]-Tabela1[[#This Row],[Solicitado]]</f>
        <v>-11</v>
      </c>
    </row>
    <row r="1938" spans="1:13" hidden="1" x14ac:dyDescent="0.3">
      <c r="A1938" s="4">
        <f>INDEX(Tabela2[Id],MATCH(Tabela1[[#This Row],[Carteirinha]],Tabela2[Cart],0))</f>
        <v>2262</v>
      </c>
      <c r="B1938" s="5" t="s">
        <v>1036</v>
      </c>
      <c r="C1938" s="5" t="s">
        <v>1037</v>
      </c>
      <c r="D1938" s="5">
        <v>55957918</v>
      </c>
      <c r="E1938" s="6">
        <v>45539</v>
      </c>
      <c r="F1938" s="5">
        <v>943634690</v>
      </c>
      <c r="G1938" s="6">
        <v>46019</v>
      </c>
      <c r="H1938" s="5">
        <v>2250005170</v>
      </c>
      <c r="I1938" s="5">
        <v>10</v>
      </c>
      <c r="J1938" s="5">
        <v>3</v>
      </c>
      <c r="K19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0.625</v>
      </c>
      <c r="L1938" s="4">
        <f>COUNTIFS(Tabela1[Paciente],Tabela1[[#This Row],[Paciente]],Tabela1[Código_Terapia],Tabela1[[#This Row],[Código_Terapia]])</f>
        <v>1</v>
      </c>
      <c r="M1938" s="4">
        <f>Tabela1[[#This Row],[Sessões Autrizadas]]-Tabela1[[#This Row],[Solicitado]]</f>
        <v>-7</v>
      </c>
    </row>
    <row r="1939" spans="1:13" hidden="1" x14ac:dyDescent="0.3">
      <c r="A1939" s="4">
        <f>INDEX(Tabela2[Id],MATCH(Tabela1[[#This Row],[Carteirinha]],Tabela2[Cart],0))</f>
        <v>3718</v>
      </c>
      <c r="B1939" s="5" t="s">
        <v>619</v>
      </c>
      <c r="C1939" s="5" t="s">
        <v>620</v>
      </c>
      <c r="D1939" s="5">
        <v>59694193</v>
      </c>
      <c r="E1939" s="6">
        <v>45688</v>
      </c>
      <c r="F1939" s="5">
        <v>947082150</v>
      </c>
      <c r="G1939" s="6">
        <v>46528</v>
      </c>
      <c r="H1939" s="5">
        <v>2250005278</v>
      </c>
      <c r="I1939" s="5">
        <v>32</v>
      </c>
      <c r="J1939" s="5">
        <v>19</v>
      </c>
      <c r="K19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39" s="4">
        <f>COUNTIFS(Tabela1[Paciente],Tabela1[[#This Row],[Paciente]],Tabela1[Código_Terapia],Tabela1[[#This Row],[Código_Terapia]])</f>
        <v>1</v>
      </c>
      <c r="M1939" s="4">
        <f>Tabela1[[#This Row],[Sessões Autrizadas]]-Tabela1[[#This Row],[Solicitado]]</f>
        <v>-13</v>
      </c>
    </row>
    <row r="1940" spans="1:13" hidden="1" x14ac:dyDescent="0.3">
      <c r="A1940" s="4">
        <f>INDEX(Tabela2[Id],MATCH(Tabela1[[#This Row],[Carteirinha]],Tabela2[Cart],0))</f>
        <v>4335</v>
      </c>
      <c r="B1940" s="5" t="s">
        <v>702</v>
      </c>
      <c r="C1940" s="5" t="s">
        <v>703</v>
      </c>
      <c r="D1940" s="5">
        <v>60811673</v>
      </c>
      <c r="E1940" s="6">
        <v>45730</v>
      </c>
      <c r="F1940" s="5">
        <v>948117431</v>
      </c>
      <c r="G1940" s="6">
        <v>45910</v>
      </c>
      <c r="H1940" s="5">
        <v>2250005103</v>
      </c>
      <c r="I1940" s="5">
        <v>16</v>
      </c>
      <c r="J1940" s="5">
        <v>14</v>
      </c>
      <c r="K19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40" s="4">
        <f>COUNTIFS(Tabela1[Paciente],Tabela1[[#This Row],[Paciente]],Tabela1[Código_Terapia],Tabela1[[#This Row],[Código_Terapia]])</f>
        <v>2</v>
      </c>
      <c r="M1940" s="4">
        <f>Tabela1[[#This Row],[Sessões Autrizadas]]-Tabela1[[#This Row],[Solicitado]]</f>
        <v>-2</v>
      </c>
    </row>
    <row r="1941" spans="1:13" hidden="1" x14ac:dyDescent="0.3">
      <c r="A1941" s="4">
        <f>INDEX(Tabela2[Id],MATCH(Tabela1[[#This Row],[Carteirinha]],Tabela2[Cart],0))</f>
        <v>4335</v>
      </c>
      <c r="B1941" s="5" t="s">
        <v>702</v>
      </c>
      <c r="C1941" s="5" t="s">
        <v>703</v>
      </c>
      <c r="D1941" s="5">
        <v>57748873</v>
      </c>
      <c r="E1941" s="6">
        <v>45608</v>
      </c>
      <c r="F1941" s="5">
        <v>945287392</v>
      </c>
      <c r="G1941" s="6">
        <v>46328</v>
      </c>
      <c r="H1941" s="5">
        <v>2250005103</v>
      </c>
      <c r="I1941" s="5">
        <v>16</v>
      </c>
      <c r="J1941" s="5">
        <v>5</v>
      </c>
      <c r="K19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41" s="4">
        <f>COUNTIFS(Tabela1[Paciente],Tabela1[[#This Row],[Paciente]],Tabela1[Código_Terapia],Tabela1[[#This Row],[Código_Terapia]])</f>
        <v>2</v>
      </c>
      <c r="M1941" s="4">
        <f>Tabela1[[#This Row],[Sessões Autrizadas]]-Tabela1[[#This Row],[Solicitado]]</f>
        <v>-11</v>
      </c>
    </row>
    <row r="1942" spans="1:13" hidden="1" x14ac:dyDescent="0.3">
      <c r="A1942" s="4">
        <f>INDEX(Tabela2[Id],MATCH(Tabela1[[#This Row],[Carteirinha]],Tabela2[Cart],0))</f>
        <v>2303</v>
      </c>
      <c r="B1942" s="5" t="s">
        <v>761</v>
      </c>
      <c r="C1942" s="5" t="s">
        <v>762</v>
      </c>
      <c r="D1942" s="5">
        <v>60608317</v>
      </c>
      <c r="E1942" s="6">
        <v>45723</v>
      </c>
      <c r="F1942" s="5">
        <v>947928382</v>
      </c>
      <c r="G1942" s="6">
        <v>45783</v>
      </c>
      <c r="H1942" s="5">
        <v>2250005189</v>
      </c>
      <c r="I1942" s="5">
        <v>32</v>
      </c>
      <c r="J1942" s="5">
        <v>32</v>
      </c>
      <c r="K19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42" s="4">
        <f>COUNTIFS(Tabela1[Paciente],Tabela1[[#This Row],[Paciente]],Tabela1[Código_Terapia],Tabela1[[#This Row],[Código_Terapia]])</f>
        <v>3</v>
      </c>
      <c r="M1942" s="4">
        <f>Tabela1[[#This Row],[Sessões Autrizadas]]-Tabela1[[#This Row],[Solicitado]]</f>
        <v>0</v>
      </c>
    </row>
    <row r="1943" spans="1:13" hidden="1" x14ac:dyDescent="0.3">
      <c r="A1943" s="4">
        <f>INDEX(Tabela2[Id],MATCH(Tabela1[[#This Row],[Carteirinha]],Tabela2[Cart],0))</f>
        <v>2303</v>
      </c>
      <c r="B1943" s="5" t="s">
        <v>761</v>
      </c>
      <c r="C1943" s="5" t="s">
        <v>762</v>
      </c>
      <c r="D1943" s="5">
        <v>60608316</v>
      </c>
      <c r="E1943" s="6">
        <v>45723</v>
      </c>
      <c r="F1943" s="5">
        <v>947928381</v>
      </c>
      <c r="G1943" s="6">
        <v>46143</v>
      </c>
      <c r="H1943" s="5">
        <v>2250005103</v>
      </c>
      <c r="I1943" s="5">
        <v>80</v>
      </c>
      <c r="J1943" s="5">
        <v>67</v>
      </c>
      <c r="K19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943" s="4">
        <f>COUNTIFS(Tabela1[Paciente],Tabela1[[#This Row],[Paciente]],Tabela1[Código_Terapia],Tabela1[[#This Row],[Código_Terapia]])</f>
        <v>3</v>
      </c>
      <c r="M1943" s="4">
        <f>Tabela1[[#This Row],[Sessões Autrizadas]]-Tabela1[[#This Row],[Solicitado]]</f>
        <v>-13</v>
      </c>
    </row>
    <row r="1944" spans="1:13" hidden="1" x14ac:dyDescent="0.3">
      <c r="A1944" s="4">
        <f>INDEX(Tabela2[Id],MATCH(Tabela1[[#This Row],[Carteirinha]],Tabela2[Cart],0))</f>
        <v>2303</v>
      </c>
      <c r="B1944" s="5" t="s">
        <v>761</v>
      </c>
      <c r="C1944" s="5" t="s">
        <v>762</v>
      </c>
      <c r="D1944" s="5">
        <v>60608315</v>
      </c>
      <c r="E1944" s="6">
        <v>45723</v>
      </c>
      <c r="F1944" s="5">
        <v>947928380</v>
      </c>
      <c r="G1944" s="6">
        <v>45783</v>
      </c>
      <c r="H1944" s="5">
        <v>2250005278</v>
      </c>
      <c r="I1944" s="5">
        <v>32</v>
      </c>
      <c r="J1944" s="5">
        <v>32</v>
      </c>
      <c r="K19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44" s="4">
        <f>COUNTIFS(Tabela1[Paciente],Tabela1[[#This Row],[Paciente]],Tabela1[Código_Terapia],Tabela1[[#This Row],[Código_Terapia]])</f>
        <v>1</v>
      </c>
      <c r="M1944" s="4">
        <f>Tabela1[[#This Row],[Sessões Autrizadas]]-Tabela1[[#This Row],[Solicitado]]</f>
        <v>0</v>
      </c>
    </row>
    <row r="1945" spans="1:13" hidden="1" x14ac:dyDescent="0.3">
      <c r="A1945" s="4">
        <f>INDEX(Tabela2[Id],MATCH(Tabela1[[#This Row],[Carteirinha]],Tabela2[Cart],0))</f>
        <v>2303</v>
      </c>
      <c r="B1945" s="5" t="s">
        <v>761</v>
      </c>
      <c r="C1945" s="5" t="s">
        <v>762</v>
      </c>
      <c r="D1945" s="5">
        <v>60608313</v>
      </c>
      <c r="E1945" s="6">
        <v>45723</v>
      </c>
      <c r="F1945" s="5">
        <v>947928379</v>
      </c>
      <c r="G1945" s="6">
        <v>45843</v>
      </c>
      <c r="H1945" s="5">
        <v>50001213</v>
      </c>
      <c r="I1945" s="5">
        <v>16</v>
      </c>
      <c r="J1945" s="5">
        <v>15</v>
      </c>
      <c r="K19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45" s="4">
        <f>COUNTIFS(Tabela1[Paciente],Tabela1[[#This Row],[Paciente]],Tabela1[Código_Terapia],Tabela1[[#This Row],[Código_Terapia]])</f>
        <v>1</v>
      </c>
      <c r="M1945" s="4">
        <f>Tabela1[[#This Row],[Sessões Autrizadas]]-Tabela1[[#This Row],[Solicitado]]</f>
        <v>-1</v>
      </c>
    </row>
    <row r="1946" spans="1:13" hidden="1" x14ac:dyDescent="0.3">
      <c r="A1946" s="4">
        <f>INDEX(Tabela2[Id],MATCH(Tabela1[[#This Row],[Carteirinha]],Tabela2[Cart],0))</f>
        <v>2303</v>
      </c>
      <c r="B1946" s="5" t="s">
        <v>761</v>
      </c>
      <c r="C1946" s="5" t="s">
        <v>762</v>
      </c>
      <c r="D1946" s="5">
        <v>60608312</v>
      </c>
      <c r="E1946" s="6">
        <v>45723</v>
      </c>
      <c r="F1946" s="5">
        <v>947928378</v>
      </c>
      <c r="G1946" s="6">
        <v>45783</v>
      </c>
      <c r="H1946" s="5">
        <v>50000012</v>
      </c>
      <c r="I1946" s="5">
        <v>16</v>
      </c>
      <c r="J1946" s="5">
        <v>16</v>
      </c>
      <c r="K19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46" s="4">
        <f>COUNTIFS(Tabela1[Paciente],Tabela1[[#This Row],[Paciente]],Tabela1[Código_Terapia],Tabela1[[#This Row],[Código_Terapia]])</f>
        <v>1</v>
      </c>
      <c r="M1946" s="4">
        <f>Tabela1[[#This Row],[Sessões Autrizadas]]-Tabela1[[#This Row],[Solicitado]]</f>
        <v>0</v>
      </c>
    </row>
    <row r="1947" spans="1:13" hidden="1" x14ac:dyDescent="0.3">
      <c r="A1947" s="4">
        <f>INDEX(Tabela2[Id],MATCH(Tabela1[[#This Row],[Carteirinha]],Tabela2[Cart],0))</f>
        <v>2303</v>
      </c>
      <c r="B1947" s="5" t="s">
        <v>761</v>
      </c>
      <c r="C1947" s="5" t="s">
        <v>762</v>
      </c>
      <c r="D1947" s="5">
        <v>60608311</v>
      </c>
      <c r="E1947" s="6">
        <v>45723</v>
      </c>
      <c r="F1947" s="5">
        <v>947928377</v>
      </c>
      <c r="G1947" s="6">
        <v>45783</v>
      </c>
      <c r="H1947" s="5">
        <v>2250005170</v>
      </c>
      <c r="I1947" s="5">
        <v>32</v>
      </c>
      <c r="J1947" s="5">
        <v>32</v>
      </c>
      <c r="K19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47" s="4">
        <f>COUNTIFS(Tabela1[Paciente],Tabela1[[#This Row],[Paciente]],Tabela1[Código_Terapia],Tabela1[[#This Row],[Código_Terapia]])</f>
        <v>3</v>
      </c>
      <c r="M1947" s="4">
        <f>Tabela1[[#This Row],[Sessões Autrizadas]]-Tabela1[[#This Row],[Solicitado]]</f>
        <v>0</v>
      </c>
    </row>
    <row r="1948" spans="1:13" hidden="1" x14ac:dyDescent="0.3">
      <c r="A1948" s="4">
        <f>INDEX(Tabela2[Id],MATCH(Tabela1[[#This Row],[Carteirinha]],Tabela2[Cart],0))</f>
        <v>2303</v>
      </c>
      <c r="B1948" s="5" t="s">
        <v>761</v>
      </c>
      <c r="C1948" s="5" t="s">
        <v>762</v>
      </c>
      <c r="D1948" s="5">
        <v>60608310</v>
      </c>
      <c r="E1948" s="6">
        <v>45723</v>
      </c>
      <c r="F1948" s="5">
        <v>947928374</v>
      </c>
      <c r="G1948" s="6">
        <v>45903</v>
      </c>
      <c r="H1948" s="5">
        <v>2250005111</v>
      </c>
      <c r="I1948" s="5">
        <v>16</v>
      </c>
      <c r="J1948" s="5">
        <v>14</v>
      </c>
      <c r="K19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48" s="4">
        <f>COUNTIFS(Tabela1[Paciente],Tabela1[[#This Row],[Paciente]],Tabela1[Código_Terapia],Tabela1[[#This Row],[Código_Terapia]])</f>
        <v>1</v>
      </c>
      <c r="M1948" s="4">
        <f>Tabela1[[#This Row],[Sessões Autrizadas]]-Tabela1[[#This Row],[Solicitado]]</f>
        <v>-2</v>
      </c>
    </row>
    <row r="1949" spans="1:13" hidden="1" x14ac:dyDescent="0.3">
      <c r="A1949" s="4">
        <f>INDEX(Tabela2[Id],MATCH(Tabela1[[#This Row],[Carteirinha]],Tabela2[Cart],0))</f>
        <v>2303</v>
      </c>
      <c r="B1949" s="5" t="s">
        <v>761</v>
      </c>
      <c r="C1949" s="5" t="s">
        <v>762</v>
      </c>
      <c r="D1949" s="5">
        <v>58746167</v>
      </c>
      <c r="E1949" s="6">
        <v>45649</v>
      </c>
      <c r="F1949" s="5">
        <v>946208083</v>
      </c>
      <c r="G1949" s="6">
        <v>46069</v>
      </c>
      <c r="H1949" s="5">
        <v>2250005189</v>
      </c>
      <c r="I1949" s="5">
        <v>32</v>
      </c>
      <c r="J1949" s="5">
        <v>26</v>
      </c>
      <c r="K19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49" s="4">
        <f>COUNTIFS(Tabela1[Paciente],Tabela1[[#This Row],[Paciente]],Tabela1[Código_Terapia],Tabela1[[#This Row],[Código_Terapia]])</f>
        <v>3</v>
      </c>
      <c r="M1949" s="4">
        <f>Tabela1[[#This Row],[Sessões Autrizadas]]-Tabela1[[#This Row],[Solicitado]]</f>
        <v>-6</v>
      </c>
    </row>
    <row r="1950" spans="1:13" hidden="1" x14ac:dyDescent="0.3">
      <c r="A1950" s="4">
        <f>INDEX(Tabela2[Id],MATCH(Tabela1[[#This Row],[Carteirinha]],Tabela2[Cart],0))</f>
        <v>2303</v>
      </c>
      <c r="B1950" s="5" t="s">
        <v>761</v>
      </c>
      <c r="C1950" s="5" t="s">
        <v>762</v>
      </c>
      <c r="D1950" s="5">
        <v>58746166</v>
      </c>
      <c r="E1950" s="6">
        <v>45649</v>
      </c>
      <c r="F1950" s="5">
        <v>946208082</v>
      </c>
      <c r="G1950" s="6">
        <v>46549</v>
      </c>
      <c r="H1950" s="5">
        <v>2250005103</v>
      </c>
      <c r="I1950" s="5">
        <v>80</v>
      </c>
      <c r="J1950" s="5">
        <v>56</v>
      </c>
      <c r="K19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950" s="4">
        <f>COUNTIFS(Tabela1[Paciente],Tabela1[[#This Row],[Paciente]],Tabela1[Código_Terapia],Tabela1[[#This Row],[Código_Terapia]])</f>
        <v>3</v>
      </c>
      <c r="M1950" s="4">
        <f>Tabela1[[#This Row],[Sessões Autrizadas]]-Tabela1[[#This Row],[Solicitado]]</f>
        <v>-24</v>
      </c>
    </row>
    <row r="1951" spans="1:13" hidden="1" x14ac:dyDescent="0.3">
      <c r="A1951" s="4">
        <f>INDEX(Tabela2[Id],MATCH(Tabela1[[#This Row],[Carteirinha]],Tabela2[Cart],0))</f>
        <v>2303</v>
      </c>
      <c r="B1951" s="5" t="s">
        <v>761</v>
      </c>
      <c r="C1951" s="5" t="s">
        <v>762</v>
      </c>
      <c r="D1951" s="5">
        <v>58634239</v>
      </c>
      <c r="E1951" s="6">
        <v>45643</v>
      </c>
      <c r="F1951" s="5">
        <v>946104889</v>
      </c>
      <c r="G1951" s="6">
        <v>45763</v>
      </c>
      <c r="H1951" s="5">
        <v>2250005189</v>
      </c>
      <c r="I1951" s="5">
        <v>32</v>
      </c>
      <c r="J1951" s="5">
        <v>31</v>
      </c>
      <c r="K19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51" s="4">
        <f>COUNTIFS(Tabela1[Paciente],Tabela1[[#This Row],[Paciente]],Tabela1[Código_Terapia],Tabela1[[#This Row],[Código_Terapia]])</f>
        <v>3</v>
      </c>
      <c r="M1951" s="4">
        <f>Tabela1[[#This Row],[Sessões Autrizadas]]-Tabela1[[#This Row],[Solicitado]]</f>
        <v>-1</v>
      </c>
    </row>
    <row r="1952" spans="1:13" hidden="1" x14ac:dyDescent="0.3">
      <c r="A1952" s="4">
        <f>INDEX(Tabela2[Id],MATCH(Tabela1[[#This Row],[Carteirinha]],Tabela2[Cart],0))</f>
        <v>2303</v>
      </c>
      <c r="B1952" s="5" t="s">
        <v>761</v>
      </c>
      <c r="C1952" s="5" t="s">
        <v>762</v>
      </c>
      <c r="D1952" s="5">
        <v>58634238</v>
      </c>
      <c r="E1952" s="6">
        <v>45643</v>
      </c>
      <c r="F1952" s="5">
        <v>946104888</v>
      </c>
      <c r="G1952" s="6">
        <v>45763</v>
      </c>
      <c r="H1952" s="5">
        <v>2250005103</v>
      </c>
      <c r="I1952" s="5">
        <v>32</v>
      </c>
      <c r="J1952" s="5">
        <v>30</v>
      </c>
      <c r="K19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52" s="4">
        <f>COUNTIFS(Tabela1[Paciente],Tabela1[[#This Row],[Paciente]],Tabela1[Código_Terapia],Tabela1[[#This Row],[Código_Terapia]])</f>
        <v>3</v>
      </c>
      <c r="M1952" s="4">
        <f>Tabela1[[#This Row],[Sessões Autrizadas]]-Tabela1[[#This Row],[Solicitado]]</f>
        <v>-2</v>
      </c>
    </row>
    <row r="1953" spans="1:13" hidden="1" x14ac:dyDescent="0.3">
      <c r="A1953" s="4">
        <f>INDEX(Tabela2[Id],MATCH(Tabela1[[#This Row],[Carteirinha]],Tabela2[Cart],0))</f>
        <v>2303</v>
      </c>
      <c r="B1953" s="5" t="s">
        <v>761</v>
      </c>
      <c r="C1953" s="5" t="s">
        <v>762</v>
      </c>
      <c r="D1953" s="5">
        <v>58634236</v>
      </c>
      <c r="E1953" s="6">
        <v>45643</v>
      </c>
      <c r="F1953" s="5">
        <v>946104887</v>
      </c>
      <c r="G1953" s="6">
        <v>45763</v>
      </c>
      <c r="H1953" s="5">
        <v>2250005170</v>
      </c>
      <c r="I1953" s="5">
        <v>32</v>
      </c>
      <c r="J1953" s="5">
        <v>31</v>
      </c>
      <c r="K19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53" s="4">
        <f>COUNTIFS(Tabela1[Paciente],Tabela1[[#This Row],[Paciente]],Tabela1[Código_Terapia],Tabela1[[#This Row],[Código_Terapia]])</f>
        <v>3</v>
      </c>
      <c r="M1953" s="4">
        <f>Tabela1[[#This Row],[Sessões Autrizadas]]-Tabela1[[#This Row],[Solicitado]]</f>
        <v>-1</v>
      </c>
    </row>
    <row r="1954" spans="1:13" hidden="1" x14ac:dyDescent="0.3">
      <c r="A1954" s="4">
        <f>INDEX(Tabela2[Id],MATCH(Tabela1[[#This Row],[Carteirinha]],Tabela2[Cart],0))</f>
        <v>2303</v>
      </c>
      <c r="B1954" s="5" t="s">
        <v>761</v>
      </c>
      <c r="C1954" s="5" t="s">
        <v>762</v>
      </c>
      <c r="D1954" s="5">
        <v>56734335</v>
      </c>
      <c r="E1954" s="6">
        <v>45567</v>
      </c>
      <c r="F1954" s="5">
        <v>944351805</v>
      </c>
      <c r="G1954" s="6">
        <v>46287</v>
      </c>
      <c r="H1954" s="5">
        <v>2250005170</v>
      </c>
      <c r="I1954" s="5">
        <v>40</v>
      </c>
      <c r="J1954" s="5">
        <v>30</v>
      </c>
      <c r="K19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954" s="4">
        <f>COUNTIFS(Tabela1[Paciente],Tabela1[[#This Row],[Paciente]],Tabela1[Código_Terapia],Tabela1[[#This Row],[Código_Terapia]])</f>
        <v>3</v>
      </c>
      <c r="M1954" s="4">
        <f>Tabela1[[#This Row],[Sessões Autrizadas]]-Tabela1[[#This Row],[Solicitado]]</f>
        <v>-10</v>
      </c>
    </row>
    <row r="1955" spans="1:13" hidden="1" x14ac:dyDescent="0.3">
      <c r="A1955" s="4">
        <f>INDEX(Tabela2[Id],MATCH(Tabela1[[#This Row],[Carteirinha]],Tabela2[Cart],0))</f>
        <v>3054</v>
      </c>
      <c r="B1955" s="5" t="s">
        <v>830</v>
      </c>
      <c r="C1955" s="5" t="s">
        <v>831</v>
      </c>
      <c r="D1955" s="5">
        <v>59021207</v>
      </c>
      <c r="E1955" s="6">
        <v>45665</v>
      </c>
      <c r="F1955" s="5">
        <v>946458678</v>
      </c>
      <c r="G1955" s="6">
        <v>46325</v>
      </c>
      <c r="H1955" s="5">
        <v>2250005103</v>
      </c>
      <c r="I1955" s="5">
        <v>32</v>
      </c>
      <c r="J1955" s="5">
        <v>22</v>
      </c>
      <c r="K19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55" s="4">
        <f>COUNTIFS(Tabela1[Paciente],Tabela1[[#This Row],[Paciente]],Tabela1[Código_Terapia],Tabela1[[#This Row],[Código_Terapia]])</f>
        <v>1</v>
      </c>
      <c r="M1955" s="4">
        <f>Tabela1[[#This Row],[Sessões Autrizadas]]-Tabela1[[#This Row],[Solicitado]]</f>
        <v>-10</v>
      </c>
    </row>
    <row r="1956" spans="1:13" hidden="1" x14ac:dyDescent="0.3">
      <c r="A1956" s="4">
        <f>INDEX(Tabela2[Id],MATCH(Tabela1[[#This Row],[Carteirinha]],Tabela2[Cart],0))</f>
        <v>4093</v>
      </c>
      <c r="B1956" s="5" t="s">
        <v>795</v>
      </c>
      <c r="C1956" s="5" t="s">
        <v>796</v>
      </c>
      <c r="D1956" s="5">
        <v>58933500</v>
      </c>
      <c r="E1956" s="6">
        <v>45663</v>
      </c>
      <c r="F1956" s="5">
        <v>946377113</v>
      </c>
      <c r="G1956" s="6">
        <v>46203</v>
      </c>
      <c r="H1956" s="5">
        <v>2250005103</v>
      </c>
      <c r="I1956" s="5">
        <v>32</v>
      </c>
      <c r="J1956" s="5">
        <v>24</v>
      </c>
      <c r="K19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56" s="4">
        <f>COUNTIFS(Tabela1[Paciente],Tabela1[[#This Row],[Paciente]],Tabela1[Código_Terapia],Tabela1[[#This Row],[Código_Terapia]])</f>
        <v>1</v>
      </c>
      <c r="M1956" s="4">
        <f>Tabela1[[#This Row],[Sessões Autrizadas]]-Tabela1[[#This Row],[Solicitado]]</f>
        <v>-8</v>
      </c>
    </row>
    <row r="1957" spans="1:13" hidden="1" x14ac:dyDescent="0.3">
      <c r="A1957" s="4">
        <f>INDEX(Tabela2[Id],MATCH(Tabela1[[#This Row],[Carteirinha]],Tabela2[Cart],0))</f>
        <v>4093</v>
      </c>
      <c r="B1957" s="5" t="s">
        <v>795</v>
      </c>
      <c r="C1957" s="5" t="s">
        <v>796</v>
      </c>
      <c r="D1957" s="5">
        <v>58933499</v>
      </c>
      <c r="E1957" s="6">
        <v>45663</v>
      </c>
      <c r="F1957" s="5">
        <v>946377110</v>
      </c>
      <c r="G1957" s="6">
        <v>46203</v>
      </c>
      <c r="H1957" s="5">
        <v>2250005278</v>
      </c>
      <c r="I1957" s="5">
        <v>32</v>
      </c>
      <c r="J1957" s="5">
        <v>24</v>
      </c>
      <c r="K19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57" s="4">
        <f>COUNTIFS(Tabela1[Paciente],Tabela1[[#This Row],[Paciente]],Tabela1[Código_Terapia],Tabela1[[#This Row],[Código_Terapia]])</f>
        <v>1</v>
      </c>
      <c r="M1957" s="4">
        <f>Tabela1[[#This Row],[Sessões Autrizadas]]-Tabela1[[#This Row],[Solicitado]]</f>
        <v>-8</v>
      </c>
    </row>
    <row r="1958" spans="1:13" hidden="1" x14ac:dyDescent="0.3">
      <c r="A1958" s="4">
        <f>INDEX(Tabela2[Id],MATCH(Tabela1[[#This Row],[Carteirinha]],Tabela2[Cart],0))</f>
        <v>3214</v>
      </c>
      <c r="B1958" s="5" t="s">
        <v>1061</v>
      </c>
      <c r="C1958" s="5" t="s">
        <v>1062</v>
      </c>
      <c r="D1958" s="5">
        <v>60494350</v>
      </c>
      <c r="E1958" s="6">
        <v>45716</v>
      </c>
      <c r="F1958" s="5">
        <v>947823807</v>
      </c>
      <c r="G1958" s="6">
        <v>46196</v>
      </c>
      <c r="H1958" s="5">
        <v>2250005189</v>
      </c>
      <c r="I1958" s="5">
        <v>112</v>
      </c>
      <c r="J1958" s="5">
        <v>101</v>
      </c>
      <c r="K19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958" s="4">
        <f>COUNTIFS(Tabela1[Paciente],Tabela1[[#This Row],[Paciente]],Tabela1[Código_Terapia],Tabela1[[#This Row],[Código_Terapia]])</f>
        <v>2</v>
      </c>
      <c r="M1958" s="4">
        <f>Tabela1[[#This Row],[Sessões Autrizadas]]-Tabela1[[#This Row],[Solicitado]]</f>
        <v>-11</v>
      </c>
    </row>
    <row r="1959" spans="1:13" hidden="1" x14ac:dyDescent="0.3">
      <c r="A1959" s="4">
        <f>INDEX(Tabela2[Id],MATCH(Tabela1[[#This Row],[Carteirinha]],Tabela2[Cart],0))</f>
        <v>3214</v>
      </c>
      <c r="B1959" s="5" t="s">
        <v>1061</v>
      </c>
      <c r="C1959" s="5" t="s">
        <v>1062</v>
      </c>
      <c r="D1959" s="5">
        <v>60494349</v>
      </c>
      <c r="E1959" s="6">
        <v>45716</v>
      </c>
      <c r="F1959" s="5">
        <v>947823806</v>
      </c>
      <c r="G1959" s="6">
        <v>46196</v>
      </c>
      <c r="H1959" s="5">
        <v>2250005103</v>
      </c>
      <c r="I1959" s="5">
        <v>112</v>
      </c>
      <c r="J1959" s="5">
        <v>88</v>
      </c>
      <c r="K19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959" s="4">
        <f>COUNTIFS(Tabela1[Paciente],Tabela1[[#This Row],[Paciente]],Tabela1[Código_Terapia],Tabela1[[#This Row],[Código_Terapia]])</f>
        <v>2</v>
      </c>
      <c r="M1959" s="4">
        <f>Tabela1[[#This Row],[Sessões Autrizadas]]-Tabela1[[#This Row],[Solicitado]]</f>
        <v>-24</v>
      </c>
    </row>
    <row r="1960" spans="1:13" hidden="1" x14ac:dyDescent="0.3">
      <c r="A1960" s="4">
        <f>INDEX(Tabela2[Id],MATCH(Tabela1[[#This Row],[Carteirinha]],Tabela2[Cart],0))</f>
        <v>3214</v>
      </c>
      <c r="B1960" s="5" t="s">
        <v>1061</v>
      </c>
      <c r="C1960" s="5" t="s">
        <v>1062</v>
      </c>
      <c r="D1960" s="5">
        <v>60494348</v>
      </c>
      <c r="E1960" s="6">
        <v>45716</v>
      </c>
      <c r="F1960" s="5">
        <v>947823805</v>
      </c>
      <c r="G1960" s="6">
        <v>46076</v>
      </c>
      <c r="H1960" s="5">
        <v>2250005278</v>
      </c>
      <c r="I1960" s="5">
        <v>16</v>
      </c>
      <c r="J1960" s="5">
        <v>11</v>
      </c>
      <c r="K19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60" s="4">
        <f>COUNTIFS(Tabela1[Paciente],Tabela1[[#This Row],[Paciente]],Tabela1[Código_Terapia],Tabela1[[#This Row],[Código_Terapia]])</f>
        <v>2</v>
      </c>
      <c r="M1960" s="4">
        <f>Tabela1[[#This Row],[Sessões Autrizadas]]-Tabela1[[#This Row],[Solicitado]]</f>
        <v>-5</v>
      </c>
    </row>
    <row r="1961" spans="1:13" hidden="1" x14ac:dyDescent="0.3">
      <c r="A1961" s="4">
        <f>INDEX(Tabela2[Id],MATCH(Tabela1[[#This Row],[Carteirinha]],Tabela2[Cart],0))</f>
        <v>3214</v>
      </c>
      <c r="B1961" s="5" t="s">
        <v>1061</v>
      </c>
      <c r="C1961" s="5" t="s">
        <v>1062</v>
      </c>
      <c r="D1961" s="5">
        <v>60494347</v>
      </c>
      <c r="E1961" s="6">
        <v>45716</v>
      </c>
      <c r="F1961" s="5">
        <v>947823804</v>
      </c>
      <c r="G1961" s="6">
        <v>46136</v>
      </c>
      <c r="H1961" s="5">
        <v>2250005170</v>
      </c>
      <c r="I1961" s="5">
        <v>32</v>
      </c>
      <c r="J1961" s="5">
        <v>25</v>
      </c>
      <c r="K19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61" s="4">
        <f>COUNTIFS(Tabela1[Paciente],Tabela1[[#This Row],[Paciente]],Tabela1[Código_Terapia],Tabela1[[#This Row],[Código_Terapia]])</f>
        <v>2</v>
      </c>
      <c r="M1961" s="4">
        <f>Tabela1[[#This Row],[Sessões Autrizadas]]-Tabela1[[#This Row],[Solicitado]]</f>
        <v>-7</v>
      </c>
    </row>
    <row r="1962" spans="1:13" hidden="1" x14ac:dyDescent="0.3">
      <c r="A1962" s="4">
        <f>INDEX(Tabela2[Id],MATCH(Tabela1[[#This Row],[Carteirinha]],Tabela2[Cart],0))</f>
        <v>3214</v>
      </c>
      <c r="B1962" s="5" t="s">
        <v>1061</v>
      </c>
      <c r="C1962" s="5" t="s">
        <v>1062</v>
      </c>
      <c r="D1962" s="5">
        <v>57316880</v>
      </c>
      <c r="E1962" s="6">
        <v>45594</v>
      </c>
      <c r="F1962" s="5">
        <v>944891231</v>
      </c>
      <c r="G1962" s="6">
        <v>46974</v>
      </c>
      <c r="H1962" s="5">
        <v>2250005189</v>
      </c>
      <c r="I1962" s="5">
        <v>112</v>
      </c>
      <c r="J1962" s="5">
        <v>80</v>
      </c>
      <c r="K19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962" s="4">
        <f>COUNTIFS(Tabela1[Paciente],Tabela1[[#This Row],[Paciente]],Tabela1[Código_Terapia],Tabela1[[#This Row],[Código_Terapia]])</f>
        <v>2</v>
      </c>
      <c r="M1962" s="4">
        <f>Tabela1[[#This Row],[Sessões Autrizadas]]-Tabela1[[#This Row],[Solicitado]]</f>
        <v>-32</v>
      </c>
    </row>
    <row r="1963" spans="1:13" hidden="1" x14ac:dyDescent="0.3">
      <c r="A1963" s="4">
        <f>INDEX(Tabela2[Id],MATCH(Tabela1[[#This Row],[Carteirinha]],Tabela2[Cart],0))</f>
        <v>3214</v>
      </c>
      <c r="B1963" s="5" t="s">
        <v>1061</v>
      </c>
      <c r="C1963" s="5" t="s">
        <v>1062</v>
      </c>
      <c r="D1963" s="5">
        <v>57316879</v>
      </c>
      <c r="E1963" s="6">
        <v>45594</v>
      </c>
      <c r="F1963" s="5">
        <v>944891230</v>
      </c>
      <c r="G1963" s="6">
        <v>47154</v>
      </c>
      <c r="H1963" s="5">
        <v>2250005103</v>
      </c>
      <c r="I1963" s="5">
        <v>112</v>
      </c>
      <c r="J1963" s="5">
        <v>44</v>
      </c>
      <c r="K19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1963" s="4">
        <f>COUNTIFS(Tabela1[Paciente],Tabela1[[#This Row],[Paciente]],Tabela1[Código_Terapia],Tabela1[[#This Row],[Código_Terapia]])</f>
        <v>2</v>
      </c>
      <c r="M1963" s="4">
        <f>Tabela1[[#This Row],[Sessões Autrizadas]]-Tabela1[[#This Row],[Solicitado]]</f>
        <v>-68</v>
      </c>
    </row>
    <row r="1964" spans="1:13" hidden="1" x14ac:dyDescent="0.3">
      <c r="A1964" s="4">
        <f>INDEX(Tabela2[Id],MATCH(Tabela1[[#This Row],[Carteirinha]],Tabela2[Cart],0))</f>
        <v>3214</v>
      </c>
      <c r="B1964" s="5" t="s">
        <v>1061</v>
      </c>
      <c r="C1964" s="5" t="s">
        <v>1062</v>
      </c>
      <c r="D1964" s="5">
        <v>57316878</v>
      </c>
      <c r="E1964" s="6">
        <v>45594</v>
      </c>
      <c r="F1964" s="5">
        <v>944891229</v>
      </c>
      <c r="G1964" s="6">
        <v>46314</v>
      </c>
      <c r="H1964" s="5">
        <v>2250005278</v>
      </c>
      <c r="I1964" s="5">
        <v>16</v>
      </c>
      <c r="J1964" s="5">
        <v>6</v>
      </c>
      <c r="K19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64" s="4">
        <f>COUNTIFS(Tabela1[Paciente],Tabela1[[#This Row],[Paciente]],Tabela1[Código_Terapia],Tabela1[[#This Row],[Código_Terapia]])</f>
        <v>2</v>
      </c>
      <c r="M1964" s="4">
        <f>Tabela1[[#This Row],[Sessões Autrizadas]]-Tabela1[[#This Row],[Solicitado]]</f>
        <v>-10</v>
      </c>
    </row>
    <row r="1965" spans="1:13" hidden="1" x14ac:dyDescent="0.3">
      <c r="A1965" s="4">
        <f>INDEX(Tabela2[Id],MATCH(Tabela1[[#This Row],[Carteirinha]],Tabela2[Cart],0))</f>
        <v>3214</v>
      </c>
      <c r="B1965" s="5" t="s">
        <v>1061</v>
      </c>
      <c r="C1965" s="5" t="s">
        <v>1062</v>
      </c>
      <c r="D1965" s="5">
        <v>57316876</v>
      </c>
      <c r="E1965" s="6">
        <v>45594</v>
      </c>
      <c r="F1965" s="5">
        <v>944891227</v>
      </c>
      <c r="G1965" s="6">
        <v>46914</v>
      </c>
      <c r="H1965" s="5">
        <v>2250005170</v>
      </c>
      <c r="I1965" s="5">
        <v>32</v>
      </c>
      <c r="J1965" s="5">
        <v>7</v>
      </c>
      <c r="K19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65" s="4">
        <f>COUNTIFS(Tabela1[Paciente],Tabela1[[#This Row],[Paciente]],Tabela1[Código_Terapia],Tabela1[[#This Row],[Código_Terapia]])</f>
        <v>2</v>
      </c>
      <c r="M1965" s="4">
        <f>Tabela1[[#This Row],[Sessões Autrizadas]]-Tabela1[[#This Row],[Solicitado]]</f>
        <v>-25</v>
      </c>
    </row>
    <row r="1966" spans="1:13" hidden="1" x14ac:dyDescent="0.3">
      <c r="A1966" s="4">
        <f>INDEX(Tabela2[Id],MATCH(Tabela1[[#This Row],[Carteirinha]],Tabela2[Cart],0))</f>
        <v>4216</v>
      </c>
      <c r="B1966" s="5" t="s">
        <v>1374</v>
      </c>
      <c r="C1966" s="5" t="s">
        <v>1373</v>
      </c>
      <c r="D1966" s="5">
        <v>56739076</v>
      </c>
      <c r="E1966" s="6">
        <v>45568</v>
      </c>
      <c r="F1966" s="5">
        <v>944356203</v>
      </c>
      <c r="G1966" s="6">
        <v>47068</v>
      </c>
      <c r="H1966" s="5">
        <v>2250005103</v>
      </c>
      <c r="I1966" s="5">
        <v>40</v>
      </c>
      <c r="J1966" s="5">
        <v>7</v>
      </c>
      <c r="K19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1966" s="4">
        <f>COUNTIFS(Tabela1[Paciente],Tabela1[[#This Row],[Paciente]],Tabela1[Código_Terapia],Tabela1[[#This Row],[Código_Terapia]])</f>
        <v>1</v>
      </c>
      <c r="M1966" s="4">
        <f>Tabela1[[#This Row],[Sessões Autrizadas]]-Tabela1[[#This Row],[Solicitado]]</f>
        <v>-33</v>
      </c>
    </row>
    <row r="1967" spans="1:13" hidden="1" x14ac:dyDescent="0.3">
      <c r="A1967" s="4">
        <f>INDEX(Tabela2[Id],MATCH(Tabela1[[#This Row],[Carteirinha]],Tabela2[Cart],0))</f>
        <v>4216</v>
      </c>
      <c r="B1967" s="5" t="s">
        <v>1374</v>
      </c>
      <c r="C1967" s="5" t="s">
        <v>1373</v>
      </c>
      <c r="D1967" s="5">
        <v>56739074</v>
      </c>
      <c r="E1967" s="6">
        <v>45567</v>
      </c>
      <c r="F1967" s="5">
        <v>944356202</v>
      </c>
      <c r="G1967" s="6">
        <v>46587</v>
      </c>
      <c r="H1967" s="5">
        <v>50000012</v>
      </c>
      <c r="I1967" s="5">
        <v>20</v>
      </c>
      <c r="J1967" s="5">
        <v>4</v>
      </c>
      <c r="K19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1967" s="4">
        <f>COUNTIFS(Tabela1[Paciente],Tabela1[[#This Row],[Paciente]],Tabela1[Código_Terapia],Tabela1[[#This Row],[Código_Terapia]])</f>
        <v>1</v>
      </c>
      <c r="M1967" s="4">
        <f>Tabela1[[#This Row],[Sessões Autrizadas]]-Tabela1[[#This Row],[Solicitado]]</f>
        <v>-16</v>
      </c>
    </row>
    <row r="1968" spans="1:13" hidden="1" x14ac:dyDescent="0.3">
      <c r="A1968" s="4">
        <f>INDEX(Tabela2[Id],MATCH(Tabela1[[#This Row],[Carteirinha]],Tabela2[Cart],0))</f>
        <v>4218</v>
      </c>
      <c r="B1968" s="5" t="s">
        <v>467</v>
      </c>
      <c r="C1968" s="5" t="s">
        <v>468</v>
      </c>
      <c r="D1968" s="5">
        <v>58866005</v>
      </c>
      <c r="E1968" s="6">
        <v>45659</v>
      </c>
      <c r="F1968" s="5">
        <v>946315508</v>
      </c>
      <c r="G1968" s="6">
        <v>46259</v>
      </c>
      <c r="H1968" s="5">
        <v>2250005103</v>
      </c>
      <c r="I1968" s="5">
        <v>32</v>
      </c>
      <c r="J1968" s="5">
        <v>17</v>
      </c>
      <c r="K19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68" s="4">
        <f>COUNTIFS(Tabela1[Paciente],Tabela1[[#This Row],[Paciente]],Tabela1[Código_Terapia],Tabela1[[#This Row],[Código_Terapia]])</f>
        <v>2</v>
      </c>
      <c r="M1968" s="4">
        <f>Tabela1[[#This Row],[Sessões Autrizadas]]-Tabela1[[#This Row],[Solicitado]]</f>
        <v>-15</v>
      </c>
    </row>
    <row r="1969" spans="1:13" hidden="1" x14ac:dyDescent="0.3">
      <c r="A1969" s="4">
        <f>INDEX(Tabela2[Id],MATCH(Tabela1[[#This Row],[Carteirinha]],Tabela2[Cart],0))</f>
        <v>4218</v>
      </c>
      <c r="B1969" s="5" t="s">
        <v>467</v>
      </c>
      <c r="C1969" s="5" t="s">
        <v>468</v>
      </c>
      <c r="D1969" s="5">
        <v>58866004</v>
      </c>
      <c r="E1969" s="6">
        <v>45659</v>
      </c>
      <c r="F1969" s="5">
        <v>946315507</v>
      </c>
      <c r="G1969" s="6">
        <v>45959</v>
      </c>
      <c r="H1969" s="5">
        <v>2250005278</v>
      </c>
      <c r="I1969" s="5">
        <v>16</v>
      </c>
      <c r="J1969" s="5">
        <v>12</v>
      </c>
      <c r="K19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69" s="4">
        <f>COUNTIFS(Tabela1[Paciente],Tabela1[[#This Row],[Paciente]],Tabela1[Código_Terapia],Tabela1[[#This Row],[Código_Terapia]])</f>
        <v>2</v>
      </c>
      <c r="M1969" s="4">
        <f>Tabela1[[#This Row],[Sessões Autrizadas]]-Tabela1[[#This Row],[Solicitado]]</f>
        <v>-4</v>
      </c>
    </row>
    <row r="1970" spans="1:13" hidden="1" x14ac:dyDescent="0.3">
      <c r="A1970" s="4">
        <f>INDEX(Tabela2[Id],MATCH(Tabela1[[#This Row],[Carteirinha]],Tabela2[Cart],0))</f>
        <v>4218</v>
      </c>
      <c r="B1970" s="5" t="s">
        <v>467</v>
      </c>
      <c r="C1970" s="5" t="s">
        <v>468</v>
      </c>
      <c r="D1970" s="5">
        <v>56019152</v>
      </c>
      <c r="E1970" s="6">
        <v>45544</v>
      </c>
      <c r="F1970" s="5">
        <v>943691237</v>
      </c>
      <c r="G1970" s="6">
        <v>46264</v>
      </c>
      <c r="H1970" s="5">
        <v>2250005103</v>
      </c>
      <c r="I1970" s="5">
        <v>30</v>
      </c>
      <c r="J1970" s="5">
        <v>13</v>
      </c>
      <c r="K19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1970" s="4">
        <f>COUNTIFS(Tabela1[Paciente],Tabela1[[#This Row],[Paciente]],Tabela1[Código_Terapia],Tabela1[[#This Row],[Código_Terapia]])</f>
        <v>2</v>
      </c>
      <c r="M1970" s="4">
        <f>Tabela1[[#This Row],[Sessões Autrizadas]]-Tabela1[[#This Row],[Solicitado]]</f>
        <v>-17</v>
      </c>
    </row>
    <row r="1971" spans="1:13" hidden="1" x14ac:dyDescent="0.3">
      <c r="A1971" s="4">
        <f>INDEX(Tabela2[Id],MATCH(Tabela1[[#This Row],[Carteirinha]],Tabela2[Cart],0))</f>
        <v>4218</v>
      </c>
      <c r="B1971" s="5" t="s">
        <v>467</v>
      </c>
      <c r="C1971" s="5" t="s">
        <v>468</v>
      </c>
      <c r="D1971" s="5">
        <v>56019151</v>
      </c>
      <c r="E1971" s="6">
        <v>45544</v>
      </c>
      <c r="F1971" s="5">
        <v>943691236</v>
      </c>
      <c r="G1971" s="6">
        <v>45964</v>
      </c>
      <c r="H1971" s="5">
        <v>2250005278</v>
      </c>
      <c r="I1971" s="5">
        <v>15</v>
      </c>
      <c r="J1971" s="5">
        <v>9</v>
      </c>
      <c r="K19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971" s="4">
        <f>COUNTIFS(Tabela1[Paciente],Tabela1[[#This Row],[Paciente]],Tabela1[Código_Terapia],Tabela1[[#This Row],[Código_Terapia]])</f>
        <v>2</v>
      </c>
      <c r="M1971" s="4">
        <f>Tabela1[[#This Row],[Sessões Autrizadas]]-Tabela1[[#This Row],[Solicitado]]</f>
        <v>-6</v>
      </c>
    </row>
    <row r="1972" spans="1:13" hidden="1" x14ac:dyDescent="0.3">
      <c r="A1972" s="4">
        <f>INDEX(Tabela2[Id],MATCH(Tabela1[[#This Row],[Carteirinha]],Tabela2[Cart],0))</f>
        <v>3071</v>
      </c>
      <c r="B1972" s="5" t="s">
        <v>713</v>
      </c>
      <c r="C1972" s="5" t="s">
        <v>714</v>
      </c>
      <c r="D1972" s="5">
        <v>57630419</v>
      </c>
      <c r="E1972" s="6">
        <v>45603</v>
      </c>
      <c r="F1972" s="5">
        <v>945178307</v>
      </c>
      <c r="G1972" s="6">
        <v>46443</v>
      </c>
      <c r="H1972" s="5">
        <v>2250005103</v>
      </c>
      <c r="I1972" s="5">
        <v>80</v>
      </c>
      <c r="J1972" s="5">
        <v>44</v>
      </c>
      <c r="K19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1972" s="4">
        <f>COUNTIFS(Tabela1[Paciente],Tabela1[[#This Row],[Paciente]],Tabela1[Código_Terapia],Tabela1[[#This Row],[Código_Terapia]])</f>
        <v>1</v>
      </c>
      <c r="M1972" s="4">
        <f>Tabela1[[#This Row],[Sessões Autrizadas]]-Tabela1[[#This Row],[Solicitado]]</f>
        <v>-36</v>
      </c>
    </row>
    <row r="1973" spans="1:13" hidden="1" x14ac:dyDescent="0.3">
      <c r="A1973" s="4">
        <f>INDEX(Tabela2[Id],MATCH(Tabela1[[#This Row],[Carteirinha]],Tabela2[Cart],0))</f>
        <v>3071</v>
      </c>
      <c r="B1973" s="5" t="s">
        <v>713</v>
      </c>
      <c r="C1973" s="5" t="s">
        <v>714</v>
      </c>
      <c r="D1973" s="5">
        <v>57630418</v>
      </c>
      <c r="E1973" s="6">
        <v>45603</v>
      </c>
      <c r="F1973" s="5">
        <v>945178305</v>
      </c>
      <c r="G1973" s="6">
        <v>46503</v>
      </c>
      <c r="H1973" s="5">
        <v>2250005278</v>
      </c>
      <c r="I1973" s="5">
        <v>48</v>
      </c>
      <c r="J1973" s="5">
        <v>24</v>
      </c>
      <c r="K19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1973" s="4">
        <f>COUNTIFS(Tabela1[Paciente],Tabela1[[#This Row],[Paciente]],Tabela1[Código_Terapia],Tabela1[[#This Row],[Código_Terapia]])</f>
        <v>1</v>
      </c>
      <c r="M1973" s="4">
        <f>Tabela1[[#This Row],[Sessões Autrizadas]]-Tabela1[[#This Row],[Solicitado]]</f>
        <v>-24</v>
      </c>
    </row>
    <row r="1974" spans="1:13" hidden="1" x14ac:dyDescent="0.3">
      <c r="A1974" s="4">
        <f>INDEX(Tabela2[Id],MATCH(Tabela1[[#This Row],[Carteirinha]],Tabela2[Cart],0))</f>
        <v>3071</v>
      </c>
      <c r="B1974" s="5" t="s">
        <v>713</v>
      </c>
      <c r="C1974" s="5" t="s">
        <v>714</v>
      </c>
      <c r="D1974" s="5">
        <v>57630417</v>
      </c>
      <c r="E1974" s="6">
        <v>45602</v>
      </c>
      <c r="F1974" s="5">
        <v>945178304</v>
      </c>
      <c r="G1974" s="6">
        <v>46562</v>
      </c>
      <c r="H1974" s="5">
        <v>50000012</v>
      </c>
      <c r="I1974" s="5">
        <v>32</v>
      </c>
      <c r="J1974" s="5">
        <v>17</v>
      </c>
      <c r="K19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74" s="4">
        <f>COUNTIFS(Tabela1[Paciente],Tabela1[[#This Row],[Paciente]],Tabela1[Código_Terapia],Tabela1[[#This Row],[Código_Terapia]])</f>
        <v>1</v>
      </c>
      <c r="M1974" s="4">
        <f>Tabela1[[#This Row],[Sessões Autrizadas]]-Tabela1[[#This Row],[Solicitado]]</f>
        <v>-15</v>
      </c>
    </row>
    <row r="1975" spans="1:13" hidden="1" x14ac:dyDescent="0.3">
      <c r="A1975" s="4">
        <f>INDEX(Tabela2[Id],MATCH(Tabela1[[#This Row],[Carteirinha]],Tabela2[Cart],0))</f>
        <v>1989</v>
      </c>
      <c r="B1975" s="5" t="s">
        <v>823</v>
      </c>
      <c r="C1975" s="5" t="s">
        <v>824</v>
      </c>
      <c r="D1975" s="5">
        <v>60027129</v>
      </c>
      <c r="E1975" s="6">
        <v>45701</v>
      </c>
      <c r="F1975" s="5">
        <v>947390679</v>
      </c>
      <c r="G1975" s="6">
        <v>46001</v>
      </c>
      <c r="H1975" s="5">
        <v>2250005103</v>
      </c>
      <c r="I1975" s="5">
        <v>16</v>
      </c>
      <c r="J1975" s="5">
        <v>12</v>
      </c>
      <c r="K19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75" s="4">
        <f>COUNTIFS(Tabela1[Paciente],Tabela1[[#This Row],[Paciente]],Tabela1[Código_Terapia],Tabela1[[#This Row],[Código_Terapia]])</f>
        <v>3</v>
      </c>
      <c r="M1975" s="4">
        <f>Tabela1[[#This Row],[Sessões Autrizadas]]-Tabela1[[#This Row],[Solicitado]]</f>
        <v>-4</v>
      </c>
    </row>
    <row r="1976" spans="1:13" hidden="1" x14ac:dyDescent="0.3">
      <c r="A1976" s="4">
        <f>INDEX(Tabela2[Id],MATCH(Tabela1[[#This Row],[Carteirinha]],Tabela2[Cart],0))</f>
        <v>1989</v>
      </c>
      <c r="B1976" s="5" t="s">
        <v>823</v>
      </c>
      <c r="C1976" s="5" t="s">
        <v>824</v>
      </c>
      <c r="D1976" s="5">
        <v>57288212</v>
      </c>
      <c r="E1976" s="6">
        <v>45588</v>
      </c>
      <c r="F1976" s="5">
        <v>944864914</v>
      </c>
      <c r="G1976" s="6">
        <v>46428</v>
      </c>
      <c r="H1976" s="5">
        <v>2250005103</v>
      </c>
      <c r="I1976" s="5">
        <v>16</v>
      </c>
      <c r="J1976" s="5">
        <v>3</v>
      </c>
      <c r="K19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76" s="4">
        <f>COUNTIFS(Tabela1[Paciente],Tabela1[[#This Row],[Paciente]],Tabela1[Código_Terapia],Tabela1[[#This Row],[Código_Terapia]])</f>
        <v>3</v>
      </c>
      <c r="M1976" s="4">
        <f>Tabela1[[#This Row],[Sessões Autrizadas]]-Tabela1[[#This Row],[Solicitado]]</f>
        <v>-13</v>
      </c>
    </row>
    <row r="1977" spans="1:13" hidden="1" x14ac:dyDescent="0.3">
      <c r="A1977" s="4">
        <f>INDEX(Tabela2[Id],MATCH(Tabela1[[#This Row],[Carteirinha]],Tabela2[Cart],0))</f>
        <v>1989</v>
      </c>
      <c r="B1977" s="5" t="s">
        <v>823</v>
      </c>
      <c r="C1977" s="5" t="s">
        <v>824</v>
      </c>
      <c r="D1977" s="5">
        <v>55760735</v>
      </c>
      <c r="E1977" s="6">
        <v>45532</v>
      </c>
      <c r="F1977" s="5">
        <v>943453304</v>
      </c>
      <c r="G1977" s="6">
        <v>46132</v>
      </c>
      <c r="H1977" s="5">
        <v>2250005103</v>
      </c>
      <c r="I1977" s="5">
        <v>10</v>
      </c>
      <c r="J1977" s="5">
        <v>1</v>
      </c>
      <c r="K19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0.625</v>
      </c>
      <c r="L1977" s="4">
        <f>COUNTIFS(Tabela1[Paciente],Tabela1[[#This Row],[Paciente]],Tabela1[Código_Terapia],Tabela1[[#This Row],[Código_Terapia]])</f>
        <v>3</v>
      </c>
      <c r="M1977" s="4">
        <f>Tabela1[[#This Row],[Sessões Autrizadas]]-Tabela1[[#This Row],[Solicitado]]</f>
        <v>-9</v>
      </c>
    </row>
    <row r="1978" spans="1:13" hidden="1" x14ac:dyDescent="0.3">
      <c r="A1978" s="4">
        <f>INDEX(Tabela2[Id],MATCH(Tabela1[[#This Row],[Carteirinha]],Tabela2[Cart],0))</f>
        <v>4332</v>
      </c>
      <c r="B1978" s="5" t="s">
        <v>592</v>
      </c>
      <c r="C1978" s="5" t="s">
        <v>593</v>
      </c>
      <c r="D1978" s="5">
        <v>58923641</v>
      </c>
      <c r="E1978" s="6">
        <v>45663</v>
      </c>
      <c r="F1978" s="5">
        <v>946367945</v>
      </c>
      <c r="G1978" s="6">
        <v>46383</v>
      </c>
      <c r="H1978" s="5">
        <v>2250005103</v>
      </c>
      <c r="I1978" s="5">
        <v>32</v>
      </c>
      <c r="J1978" s="5">
        <v>14</v>
      </c>
      <c r="K19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78" s="4">
        <f>COUNTIFS(Tabela1[Paciente],Tabela1[[#This Row],[Paciente]],Tabela1[Código_Terapia],Tabela1[[#This Row],[Código_Terapia]])</f>
        <v>2</v>
      </c>
      <c r="M1978" s="4">
        <f>Tabela1[[#This Row],[Sessões Autrizadas]]-Tabela1[[#This Row],[Solicitado]]</f>
        <v>-18</v>
      </c>
    </row>
    <row r="1979" spans="1:13" hidden="1" x14ac:dyDescent="0.3">
      <c r="A1979" s="4">
        <f>INDEX(Tabela2[Id],MATCH(Tabela1[[#This Row],[Carteirinha]],Tabela2[Cart],0))</f>
        <v>4332</v>
      </c>
      <c r="B1979" s="5" t="s">
        <v>592</v>
      </c>
      <c r="C1979" s="5" t="s">
        <v>593</v>
      </c>
      <c r="D1979" s="5">
        <v>58923640</v>
      </c>
      <c r="E1979" s="6">
        <v>45663</v>
      </c>
      <c r="F1979" s="5">
        <v>946367944</v>
      </c>
      <c r="G1979" s="6">
        <v>46323</v>
      </c>
      <c r="H1979" s="5">
        <v>2250005278</v>
      </c>
      <c r="I1979" s="5">
        <v>32</v>
      </c>
      <c r="J1979" s="5">
        <v>20</v>
      </c>
      <c r="K19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79" s="4">
        <f>COUNTIFS(Tabela1[Paciente],Tabela1[[#This Row],[Paciente]],Tabela1[Código_Terapia],Tabela1[[#This Row],[Código_Terapia]])</f>
        <v>1</v>
      </c>
      <c r="M1979" s="4">
        <f>Tabela1[[#This Row],[Sessões Autrizadas]]-Tabela1[[#This Row],[Solicitado]]</f>
        <v>-12</v>
      </c>
    </row>
    <row r="1980" spans="1:13" hidden="1" x14ac:dyDescent="0.3">
      <c r="A1980" s="4">
        <f>INDEX(Tabela2[Id],MATCH(Tabela1[[#This Row],[Carteirinha]],Tabela2[Cart],0))</f>
        <v>4332</v>
      </c>
      <c r="B1980" s="5" t="s">
        <v>592</v>
      </c>
      <c r="C1980" s="5" t="s">
        <v>593</v>
      </c>
      <c r="D1980" s="5">
        <v>58923638</v>
      </c>
      <c r="E1980" s="6">
        <v>45663</v>
      </c>
      <c r="F1980" s="5">
        <v>946367942</v>
      </c>
      <c r="G1980" s="6">
        <v>46323</v>
      </c>
      <c r="H1980" s="5">
        <v>50001213</v>
      </c>
      <c r="I1980" s="5">
        <v>32</v>
      </c>
      <c r="J1980" s="5">
        <v>22</v>
      </c>
      <c r="K19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80" s="4">
        <f>COUNTIFS(Tabela1[Paciente],Tabela1[[#This Row],[Paciente]],Tabela1[Código_Terapia],Tabela1[[#This Row],[Código_Terapia]])</f>
        <v>1</v>
      </c>
      <c r="M1980" s="4">
        <f>Tabela1[[#This Row],[Sessões Autrizadas]]-Tabela1[[#This Row],[Solicitado]]</f>
        <v>-10</v>
      </c>
    </row>
    <row r="1981" spans="1:13" hidden="1" x14ac:dyDescent="0.3">
      <c r="A1981" s="4">
        <f>INDEX(Tabela2[Id],MATCH(Tabela1[[#This Row],[Carteirinha]],Tabela2[Cart],0))</f>
        <v>4332</v>
      </c>
      <c r="B1981" s="5" t="s">
        <v>592</v>
      </c>
      <c r="C1981" s="5" t="s">
        <v>593</v>
      </c>
      <c r="D1981" s="5">
        <v>57839197</v>
      </c>
      <c r="E1981" s="6">
        <v>45610</v>
      </c>
      <c r="F1981" s="5">
        <v>945370609</v>
      </c>
      <c r="G1981" s="6">
        <v>45790</v>
      </c>
      <c r="H1981" s="5">
        <v>2250005103</v>
      </c>
      <c r="I1981" s="5">
        <v>32</v>
      </c>
      <c r="J1981" s="5">
        <v>30</v>
      </c>
      <c r="K19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81" s="4">
        <f>COUNTIFS(Tabela1[Paciente],Tabela1[[#This Row],[Paciente]],Tabela1[Código_Terapia],Tabela1[[#This Row],[Código_Terapia]])</f>
        <v>2</v>
      </c>
      <c r="M1981" s="4">
        <f>Tabela1[[#This Row],[Sessões Autrizadas]]-Tabela1[[#This Row],[Solicitado]]</f>
        <v>-2</v>
      </c>
    </row>
    <row r="1982" spans="1:13" hidden="1" x14ac:dyDescent="0.3">
      <c r="A1982" s="4">
        <f>INDEX(Tabela2[Id],MATCH(Tabela1[[#This Row],[Carteirinha]],Tabela2[Cart],0))</f>
        <v>2955</v>
      </c>
      <c r="B1982" s="5" t="s">
        <v>684</v>
      </c>
      <c r="C1982" s="5" t="s">
        <v>685</v>
      </c>
      <c r="D1982" s="5">
        <v>57994726</v>
      </c>
      <c r="E1982" s="6">
        <v>45618</v>
      </c>
      <c r="F1982" s="5">
        <v>945513798</v>
      </c>
      <c r="G1982" s="6">
        <v>46398</v>
      </c>
      <c r="H1982" s="5">
        <v>2250005103</v>
      </c>
      <c r="I1982" s="5">
        <v>16</v>
      </c>
      <c r="J1982" s="5">
        <v>4</v>
      </c>
      <c r="K19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82" s="4">
        <f>COUNTIFS(Tabela1[Paciente],Tabela1[[#This Row],[Paciente]],Tabela1[Código_Terapia],Tabela1[[#This Row],[Código_Terapia]])</f>
        <v>2</v>
      </c>
      <c r="M1982" s="4">
        <f>Tabela1[[#This Row],[Sessões Autrizadas]]-Tabela1[[#This Row],[Solicitado]]</f>
        <v>-12</v>
      </c>
    </row>
    <row r="1983" spans="1:13" hidden="1" x14ac:dyDescent="0.3">
      <c r="A1983" s="4">
        <f>INDEX(Tabela2[Id],MATCH(Tabela1[[#This Row],[Carteirinha]],Tabela2[Cart],0))</f>
        <v>2955</v>
      </c>
      <c r="B1983" s="5" t="s">
        <v>684</v>
      </c>
      <c r="C1983" s="5" t="s">
        <v>685</v>
      </c>
      <c r="D1983" s="5">
        <v>57994725</v>
      </c>
      <c r="E1983" s="6">
        <v>45618</v>
      </c>
      <c r="F1983" s="5">
        <v>945513797</v>
      </c>
      <c r="G1983" s="6">
        <v>46218</v>
      </c>
      <c r="H1983" s="5">
        <v>50001213</v>
      </c>
      <c r="I1983" s="5">
        <v>16</v>
      </c>
      <c r="J1983" s="5">
        <v>7</v>
      </c>
      <c r="K19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83" s="4">
        <f>COUNTIFS(Tabela1[Paciente],Tabela1[[#This Row],[Paciente]],Tabela1[Código_Terapia],Tabela1[[#This Row],[Código_Terapia]])</f>
        <v>2</v>
      </c>
      <c r="M1983" s="4">
        <f>Tabela1[[#This Row],[Sessões Autrizadas]]-Tabela1[[#This Row],[Solicitado]]</f>
        <v>-9</v>
      </c>
    </row>
    <row r="1984" spans="1:13" hidden="1" x14ac:dyDescent="0.3">
      <c r="A1984" s="4">
        <f>INDEX(Tabela2[Id],MATCH(Tabela1[[#This Row],[Carteirinha]],Tabela2[Cart],0))</f>
        <v>2955</v>
      </c>
      <c r="B1984" s="5" t="s">
        <v>684</v>
      </c>
      <c r="C1984" s="5" t="s">
        <v>685</v>
      </c>
      <c r="D1984" s="5">
        <v>57994724</v>
      </c>
      <c r="E1984" s="6">
        <v>45618</v>
      </c>
      <c r="F1984" s="5">
        <v>945513796</v>
      </c>
      <c r="G1984" s="6">
        <v>46398</v>
      </c>
      <c r="H1984" s="5">
        <v>2250005111</v>
      </c>
      <c r="I1984" s="5">
        <v>16</v>
      </c>
      <c r="J1984" s="5">
        <v>4</v>
      </c>
      <c r="K19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84" s="4">
        <f>COUNTIFS(Tabela1[Paciente],Tabela1[[#This Row],[Paciente]],Tabela1[Código_Terapia],Tabela1[[#This Row],[Código_Terapia]])</f>
        <v>2</v>
      </c>
      <c r="M1984" s="4">
        <f>Tabela1[[#This Row],[Sessões Autrizadas]]-Tabela1[[#This Row],[Solicitado]]</f>
        <v>-12</v>
      </c>
    </row>
    <row r="1985" spans="1:13" hidden="1" x14ac:dyDescent="0.3">
      <c r="A1985" s="4">
        <f>INDEX(Tabela2[Id],MATCH(Tabela1[[#This Row],[Carteirinha]],Tabela2[Cart],0))</f>
        <v>2955</v>
      </c>
      <c r="B1985" s="5" t="s">
        <v>684</v>
      </c>
      <c r="C1985" s="5" t="s">
        <v>685</v>
      </c>
      <c r="D1985" s="5">
        <v>55992549</v>
      </c>
      <c r="E1985" s="6">
        <v>45541</v>
      </c>
      <c r="F1985" s="5">
        <v>943666854</v>
      </c>
      <c r="G1985" s="6">
        <v>46081</v>
      </c>
      <c r="H1985" s="5">
        <v>2250005103</v>
      </c>
      <c r="I1985" s="5">
        <v>15</v>
      </c>
      <c r="J1985" s="5">
        <v>7</v>
      </c>
      <c r="K19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985" s="4">
        <f>COUNTIFS(Tabela1[Paciente],Tabela1[[#This Row],[Paciente]],Tabela1[Código_Terapia],Tabela1[[#This Row],[Código_Terapia]])</f>
        <v>2</v>
      </c>
      <c r="M1985" s="4">
        <f>Tabela1[[#This Row],[Sessões Autrizadas]]-Tabela1[[#This Row],[Solicitado]]</f>
        <v>-8</v>
      </c>
    </row>
    <row r="1986" spans="1:13" hidden="1" x14ac:dyDescent="0.3">
      <c r="A1986" s="4">
        <f>INDEX(Tabela2[Id],MATCH(Tabela1[[#This Row],[Carteirinha]],Tabela2[Cart],0))</f>
        <v>2955</v>
      </c>
      <c r="B1986" s="5" t="s">
        <v>684</v>
      </c>
      <c r="C1986" s="5" t="s">
        <v>685</v>
      </c>
      <c r="D1986" s="5">
        <v>55992548</v>
      </c>
      <c r="E1986" s="6">
        <v>45541</v>
      </c>
      <c r="F1986" s="5">
        <v>943666853</v>
      </c>
      <c r="G1986" s="6">
        <v>45841</v>
      </c>
      <c r="H1986" s="5">
        <v>50001213</v>
      </c>
      <c r="I1986" s="5">
        <v>15</v>
      </c>
      <c r="J1986" s="5">
        <v>11</v>
      </c>
      <c r="K19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986" s="4">
        <f>COUNTIFS(Tabela1[Paciente],Tabela1[[#This Row],[Paciente]],Tabela1[Código_Terapia],Tabela1[[#This Row],[Código_Terapia]])</f>
        <v>2</v>
      </c>
      <c r="M1986" s="4">
        <f>Tabela1[[#This Row],[Sessões Autrizadas]]-Tabela1[[#This Row],[Solicitado]]</f>
        <v>-4</v>
      </c>
    </row>
    <row r="1987" spans="1:13" hidden="1" x14ac:dyDescent="0.3">
      <c r="A1987" s="4">
        <f>INDEX(Tabela2[Id],MATCH(Tabela1[[#This Row],[Carteirinha]],Tabela2[Cart],0))</f>
        <v>2955</v>
      </c>
      <c r="B1987" s="5" t="s">
        <v>684</v>
      </c>
      <c r="C1987" s="5" t="s">
        <v>685</v>
      </c>
      <c r="D1987" s="5">
        <v>55992546</v>
      </c>
      <c r="E1987" s="6">
        <v>45541</v>
      </c>
      <c r="F1987" s="5">
        <v>943666851</v>
      </c>
      <c r="G1987" s="6">
        <v>46081</v>
      </c>
      <c r="H1987" s="5">
        <v>2250005111</v>
      </c>
      <c r="I1987" s="5">
        <v>15</v>
      </c>
      <c r="J1987" s="5">
        <v>7</v>
      </c>
      <c r="K19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987" s="4">
        <f>COUNTIFS(Tabela1[Paciente],Tabela1[[#This Row],[Paciente]],Tabela1[Código_Terapia],Tabela1[[#This Row],[Código_Terapia]])</f>
        <v>2</v>
      </c>
      <c r="M1987" s="4">
        <f>Tabela1[[#This Row],[Sessões Autrizadas]]-Tabela1[[#This Row],[Solicitado]]</f>
        <v>-8</v>
      </c>
    </row>
    <row r="1988" spans="1:13" hidden="1" x14ac:dyDescent="0.3">
      <c r="A1988" s="4">
        <f>INDEX(Tabela2[Id],MATCH(Tabela1[[#This Row],[Carteirinha]],Tabela2[Cart],0))</f>
        <v>4125</v>
      </c>
      <c r="B1988" s="5" t="s">
        <v>689</v>
      </c>
      <c r="C1988" s="5" t="s">
        <v>690</v>
      </c>
      <c r="D1988" s="5">
        <v>58885858</v>
      </c>
      <c r="E1988" s="6">
        <v>45660</v>
      </c>
      <c r="F1988" s="5">
        <v>946333493</v>
      </c>
      <c r="G1988" s="6">
        <v>46320</v>
      </c>
      <c r="H1988" s="5">
        <v>2250005189</v>
      </c>
      <c r="I1988" s="5">
        <v>16</v>
      </c>
      <c r="J1988" s="5">
        <v>6</v>
      </c>
      <c r="K19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88" s="4">
        <f>COUNTIFS(Tabela1[Paciente],Tabela1[[#This Row],[Paciente]],Tabela1[Código_Terapia],Tabela1[[#This Row],[Código_Terapia]])</f>
        <v>1</v>
      </c>
      <c r="M1988" s="4">
        <f>Tabela1[[#This Row],[Sessões Autrizadas]]-Tabela1[[#This Row],[Solicitado]]</f>
        <v>-10</v>
      </c>
    </row>
    <row r="1989" spans="1:13" hidden="1" x14ac:dyDescent="0.3">
      <c r="A1989" s="4">
        <f>INDEX(Tabela2[Id],MATCH(Tabela1[[#This Row],[Carteirinha]],Tabela2[Cart],0))</f>
        <v>4125</v>
      </c>
      <c r="B1989" s="5" t="s">
        <v>689</v>
      </c>
      <c r="C1989" s="5" t="s">
        <v>690</v>
      </c>
      <c r="D1989" s="5">
        <v>58885857</v>
      </c>
      <c r="E1989" s="6">
        <v>45660</v>
      </c>
      <c r="F1989" s="5">
        <v>946333492</v>
      </c>
      <c r="G1989" s="6">
        <v>46320</v>
      </c>
      <c r="H1989" s="5">
        <v>2250005103</v>
      </c>
      <c r="I1989" s="5">
        <v>16</v>
      </c>
      <c r="J1989" s="5">
        <v>6</v>
      </c>
      <c r="K19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89" s="4">
        <f>COUNTIFS(Tabela1[Paciente],Tabela1[[#This Row],[Paciente]],Tabela1[Código_Terapia],Tabela1[[#This Row],[Código_Terapia]])</f>
        <v>1</v>
      </c>
      <c r="M1989" s="4">
        <f>Tabela1[[#This Row],[Sessões Autrizadas]]-Tabela1[[#This Row],[Solicitado]]</f>
        <v>-10</v>
      </c>
    </row>
    <row r="1990" spans="1:13" hidden="1" x14ac:dyDescent="0.3">
      <c r="A1990" s="4">
        <f>INDEX(Tabela2[Id],MATCH(Tabela1[[#This Row],[Carteirinha]],Tabela2[Cart],0))</f>
        <v>3465</v>
      </c>
      <c r="B1990" s="5" t="s">
        <v>971</v>
      </c>
      <c r="C1990" s="5" t="s">
        <v>972</v>
      </c>
      <c r="D1990" s="5">
        <v>58877624</v>
      </c>
      <c r="E1990" s="6">
        <v>45659</v>
      </c>
      <c r="F1990" s="5">
        <v>946325918</v>
      </c>
      <c r="G1990" s="6">
        <v>46379</v>
      </c>
      <c r="H1990" s="5">
        <v>2250005278</v>
      </c>
      <c r="I1990" s="5">
        <v>16</v>
      </c>
      <c r="J1990" s="5">
        <v>5</v>
      </c>
      <c r="K19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1990" s="4">
        <f>COUNTIFS(Tabela1[Paciente],Tabela1[[#This Row],[Paciente]],Tabela1[Código_Terapia],Tabela1[[#This Row],[Código_Terapia]])</f>
        <v>2</v>
      </c>
      <c r="M1990" s="4">
        <f>Tabela1[[#This Row],[Sessões Autrizadas]]-Tabela1[[#This Row],[Solicitado]]</f>
        <v>-11</v>
      </c>
    </row>
    <row r="1991" spans="1:13" hidden="1" x14ac:dyDescent="0.3">
      <c r="A1991" s="4">
        <f>INDEX(Tabela2[Id],MATCH(Tabela1[[#This Row],[Carteirinha]],Tabela2[Cart],0))</f>
        <v>3465</v>
      </c>
      <c r="B1991" s="5" t="s">
        <v>971</v>
      </c>
      <c r="C1991" s="5" t="s">
        <v>972</v>
      </c>
      <c r="D1991" s="5">
        <v>56168026</v>
      </c>
      <c r="E1991" s="6">
        <v>45547</v>
      </c>
      <c r="F1991" s="5">
        <v>943828552</v>
      </c>
      <c r="G1991" s="6">
        <v>46327</v>
      </c>
      <c r="H1991" s="5">
        <v>2250005278</v>
      </c>
      <c r="I1991" s="5">
        <v>15</v>
      </c>
      <c r="J1991" s="5">
        <v>3</v>
      </c>
      <c r="K19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1991" s="4">
        <f>COUNTIFS(Tabela1[Paciente],Tabela1[[#This Row],[Paciente]],Tabela1[Código_Terapia],Tabela1[[#This Row],[Código_Terapia]])</f>
        <v>2</v>
      </c>
      <c r="M1991" s="4">
        <f>Tabela1[[#This Row],[Sessões Autrizadas]]-Tabela1[[#This Row],[Solicitado]]</f>
        <v>-12</v>
      </c>
    </row>
    <row r="1992" spans="1:13" hidden="1" x14ac:dyDescent="0.3">
      <c r="A1992" s="4">
        <f>INDEX(Tabela2[Id],MATCH(Tabela1[[#This Row],[Carteirinha]],Tabela2[Cart],0))</f>
        <v>2761</v>
      </c>
      <c r="B1992" s="5" t="s">
        <v>1388</v>
      </c>
      <c r="C1992" s="5" t="s">
        <v>1387</v>
      </c>
      <c r="D1992" s="5">
        <v>60356173</v>
      </c>
      <c r="E1992" s="6">
        <v>45713</v>
      </c>
      <c r="F1992" s="5">
        <v>947696349</v>
      </c>
      <c r="G1992" s="6">
        <v>45773</v>
      </c>
      <c r="H1992" s="5">
        <v>2250005189</v>
      </c>
      <c r="I1992" s="5">
        <v>64</v>
      </c>
      <c r="J1992" s="5">
        <v>64</v>
      </c>
      <c r="K19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992" s="4">
        <f>COUNTIFS(Tabela1[Paciente],Tabela1[[#This Row],[Paciente]],Tabela1[Código_Terapia],Tabela1[[#This Row],[Código_Terapia]])</f>
        <v>1</v>
      </c>
      <c r="M1992" s="4">
        <f>Tabela1[[#This Row],[Sessões Autrizadas]]-Tabela1[[#This Row],[Solicitado]]</f>
        <v>0</v>
      </c>
    </row>
    <row r="1993" spans="1:13" hidden="1" x14ac:dyDescent="0.3">
      <c r="A1993" s="4">
        <f>INDEX(Tabela2[Id],MATCH(Tabela1[[#This Row],[Carteirinha]],Tabela2[Cart],0))</f>
        <v>2761</v>
      </c>
      <c r="B1993" s="5" t="s">
        <v>1388</v>
      </c>
      <c r="C1993" s="5" t="s">
        <v>1387</v>
      </c>
      <c r="D1993" s="5">
        <v>60356172</v>
      </c>
      <c r="E1993" s="6">
        <v>45713</v>
      </c>
      <c r="F1993" s="5">
        <v>947696348</v>
      </c>
      <c r="G1993" s="6">
        <v>46253</v>
      </c>
      <c r="H1993" s="5">
        <v>2250005103</v>
      </c>
      <c r="I1993" s="5">
        <v>32</v>
      </c>
      <c r="J1993" s="5">
        <v>24</v>
      </c>
      <c r="K19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93" s="4">
        <f>COUNTIFS(Tabela1[Paciente],Tabela1[[#This Row],[Paciente]],Tabela1[Código_Terapia],Tabela1[[#This Row],[Código_Terapia]])</f>
        <v>1</v>
      </c>
      <c r="M1993" s="4">
        <f>Tabela1[[#This Row],[Sessões Autrizadas]]-Tabela1[[#This Row],[Solicitado]]</f>
        <v>-8</v>
      </c>
    </row>
    <row r="1994" spans="1:13" hidden="1" x14ac:dyDescent="0.3">
      <c r="A1994" s="4">
        <f>INDEX(Tabela2[Id],MATCH(Tabela1[[#This Row],[Carteirinha]],Tabela2[Cart],0))</f>
        <v>2761</v>
      </c>
      <c r="B1994" s="5" t="s">
        <v>1388</v>
      </c>
      <c r="C1994" s="5" t="s">
        <v>1387</v>
      </c>
      <c r="D1994" s="5">
        <v>60356171</v>
      </c>
      <c r="E1994" s="6">
        <v>45713</v>
      </c>
      <c r="F1994" s="5">
        <v>947696347</v>
      </c>
      <c r="G1994" s="6">
        <v>45773</v>
      </c>
      <c r="H1994" s="5">
        <v>2250005278</v>
      </c>
      <c r="I1994" s="5">
        <v>32</v>
      </c>
      <c r="J1994" s="5">
        <v>32</v>
      </c>
      <c r="K19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94" s="4">
        <f>COUNTIFS(Tabela1[Paciente],Tabela1[[#This Row],[Paciente]],Tabela1[Código_Terapia],Tabela1[[#This Row],[Código_Terapia]])</f>
        <v>1</v>
      </c>
      <c r="M1994" s="4">
        <f>Tabela1[[#This Row],[Sessões Autrizadas]]-Tabela1[[#This Row],[Solicitado]]</f>
        <v>0</v>
      </c>
    </row>
    <row r="1995" spans="1:13" hidden="1" x14ac:dyDescent="0.3">
      <c r="A1995" s="4">
        <f>INDEX(Tabela2[Id],MATCH(Tabela1[[#This Row],[Carteirinha]],Tabela2[Cart],0))</f>
        <v>2761</v>
      </c>
      <c r="B1995" s="5" t="s">
        <v>1388</v>
      </c>
      <c r="C1995" s="5" t="s">
        <v>1387</v>
      </c>
      <c r="D1995" s="5">
        <v>60356170</v>
      </c>
      <c r="E1995" s="6">
        <v>45713</v>
      </c>
      <c r="F1995" s="5">
        <v>947696346</v>
      </c>
      <c r="G1995" s="6">
        <v>45893</v>
      </c>
      <c r="H1995" s="5">
        <v>50000012</v>
      </c>
      <c r="I1995" s="5">
        <v>32</v>
      </c>
      <c r="J1995" s="5">
        <v>29</v>
      </c>
      <c r="K19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95" s="4">
        <f>COUNTIFS(Tabela1[Paciente],Tabela1[[#This Row],[Paciente]],Tabela1[Código_Terapia],Tabela1[[#This Row],[Código_Terapia]])</f>
        <v>1</v>
      </c>
      <c r="M1995" s="4">
        <f>Tabela1[[#This Row],[Sessões Autrizadas]]-Tabela1[[#This Row],[Solicitado]]</f>
        <v>-3</v>
      </c>
    </row>
    <row r="1996" spans="1:13" hidden="1" x14ac:dyDescent="0.3">
      <c r="A1996" s="4">
        <f>INDEX(Tabela2[Id],MATCH(Tabela1[[#This Row],[Carteirinha]],Tabela2[Cart],0))</f>
        <v>2761</v>
      </c>
      <c r="B1996" s="5" t="s">
        <v>1388</v>
      </c>
      <c r="C1996" s="5" t="s">
        <v>1387</v>
      </c>
      <c r="D1996" s="5">
        <v>60356169</v>
      </c>
      <c r="E1996" s="6">
        <v>45713</v>
      </c>
      <c r="F1996" s="5">
        <v>947696345</v>
      </c>
      <c r="G1996" s="6">
        <v>46133</v>
      </c>
      <c r="H1996" s="5">
        <v>50001213</v>
      </c>
      <c r="I1996" s="5">
        <v>32</v>
      </c>
      <c r="J1996" s="5">
        <v>26</v>
      </c>
      <c r="K19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96" s="4">
        <f>COUNTIFS(Tabela1[Paciente],Tabela1[[#This Row],[Paciente]],Tabela1[Código_Terapia],Tabela1[[#This Row],[Código_Terapia]])</f>
        <v>2</v>
      </c>
      <c r="M1996" s="4">
        <f>Tabela1[[#This Row],[Sessões Autrizadas]]-Tabela1[[#This Row],[Solicitado]]</f>
        <v>-6</v>
      </c>
    </row>
    <row r="1997" spans="1:13" hidden="1" x14ac:dyDescent="0.3">
      <c r="A1997" s="4">
        <f>INDEX(Tabela2[Id],MATCH(Tabela1[[#This Row],[Carteirinha]],Tabela2[Cart],0))</f>
        <v>2761</v>
      </c>
      <c r="B1997" s="5" t="s">
        <v>1388</v>
      </c>
      <c r="C1997" s="5" t="s">
        <v>1387</v>
      </c>
      <c r="D1997" s="5">
        <v>60356168</v>
      </c>
      <c r="E1997" s="6">
        <v>45713</v>
      </c>
      <c r="F1997" s="5">
        <v>947696344</v>
      </c>
      <c r="G1997" s="6">
        <v>45833</v>
      </c>
      <c r="H1997" s="5">
        <v>2250005170</v>
      </c>
      <c r="I1997" s="5">
        <v>32</v>
      </c>
      <c r="J1997" s="5">
        <v>31</v>
      </c>
      <c r="K19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97" s="4">
        <f>COUNTIFS(Tabela1[Paciente],Tabela1[[#This Row],[Paciente]],Tabela1[Código_Terapia],Tabela1[[#This Row],[Código_Terapia]])</f>
        <v>1</v>
      </c>
      <c r="M1997" s="4">
        <f>Tabela1[[#This Row],[Sessões Autrizadas]]-Tabela1[[#This Row],[Solicitado]]</f>
        <v>-1</v>
      </c>
    </row>
    <row r="1998" spans="1:13" hidden="1" x14ac:dyDescent="0.3">
      <c r="A1998" s="4">
        <f>INDEX(Tabela2[Id],MATCH(Tabela1[[#This Row],[Carteirinha]],Tabela2[Cart],0))</f>
        <v>2761</v>
      </c>
      <c r="B1998" s="5" t="s">
        <v>1388</v>
      </c>
      <c r="C1998" s="5" t="s">
        <v>1387</v>
      </c>
      <c r="D1998" s="5">
        <v>57288469</v>
      </c>
      <c r="E1998" s="6">
        <v>45588</v>
      </c>
      <c r="F1998" s="5">
        <v>944865155</v>
      </c>
      <c r="G1998" s="6">
        <v>46068</v>
      </c>
      <c r="H1998" s="5">
        <v>50001213</v>
      </c>
      <c r="I1998" s="5">
        <v>32</v>
      </c>
      <c r="J1998" s="5">
        <v>24</v>
      </c>
      <c r="K19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1998" s="4">
        <f>COUNTIFS(Tabela1[Paciente],Tabela1[[#This Row],[Paciente]],Tabela1[Código_Terapia],Tabela1[[#This Row],[Código_Terapia]])</f>
        <v>2</v>
      </c>
      <c r="M1998" s="4">
        <f>Tabela1[[#This Row],[Sessões Autrizadas]]-Tabela1[[#This Row],[Solicitado]]</f>
        <v>-8</v>
      </c>
    </row>
    <row r="1999" spans="1:13" hidden="1" x14ac:dyDescent="0.3">
      <c r="A1999" s="4">
        <f>INDEX(Tabela2[Id],MATCH(Tabela1[[#This Row],[Carteirinha]],Tabela2[Cart],0))</f>
        <v>4058</v>
      </c>
      <c r="B1999" s="5" t="s">
        <v>611</v>
      </c>
      <c r="C1999" s="5" t="s">
        <v>612</v>
      </c>
      <c r="D1999" s="5">
        <v>58755037</v>
      </c>
      <c r="E1999" s="6">
        <v>45646</v>
      </c>
      <c r="F1999" s="5">
        <v>946216149</v>
      </c>
      <c r="G1999" s="6">
        <v>47026</v>
      </c>
      <c r="H1999" s="5">
        <v>2250005189</v>
      </c>
      <c r="I1999" s="5">
        <v>64</v>
      </c>
      <c r="J1999" s="5">
        <v>42</v>
      </c>
      <c r="K19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1999" s="4">
        <f>COUNTIFS(Tabela1[Paciente],Tabela1[[#This Row],[Paciente]],Tabela1[Código_Terapia],Tabela1[[#This Row],[Código_Terapia]])</f>
        <v>1</v>
      </c>
      <c r="M1999" s="4">
        <f>Tabela1[[#This Row],[Sessões Autrizadas]]-Tabela1[[#This Row],[Solicitado]]</f>
        <v>-22</v>
      </c>
    </row>
    <row r="2000" spans="1:13" hidden="1" x14ac:dyDescent="0.3">
      <c r="A2000" s="4">
        <f>INDEX(Tabela2[Id],MATCH(Tabela1[[#This Row],[Carteirinha]],Tabela2[Cart],0))</f>
        <v>4058</v>
      </c>
      <c r="B2000" s="5" t="s">
        <v>611</v>
      </c>
      <c r="C2000" s="5" t="s">
        <v>612</v>
      </c>
      <c r="D2000" s="5">
        <v>58755036</v>
      </c>
      <c r="E2000" s="6">
        <v>45646</v>
      </c>
      <c r="F2000" s="5">
        <v>946216148</v>
      </c>
      <c r="G2000" s="6">
        <v>47326</v>
      </c>
      <c r="H2000" s="5">
        <v>2250005103</v>
      </c>
      <c r="I2000" s="5">
        <v>96</v>
      </c>
      <c r="J2000" s="5">
        <v>70</v>
      </c>
      <c r="K20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000" s="4">
        <f>COUNTIFS(Tabela1[Paciente],Tabela1[[#This Row],[Paciente]],Tabela1[Código_Terapia],Tabela1[[#This Row],[Código_Terapia]])</f>
        <v>1</v>
      </c>
      <c r="M2000" s="4">
        <f>Tabela1[[#This Row],[Sessões Autrizadas]]-Tabela1[[#This Row],[Solicitado]]</f>
        <v>-26</v>
      </c>
    </row>
    <row r="2001" spans="1:13" hidden="1" x14ac:dyDescent="0.3">
      <c r="A2001" s="4">
        <f>INDEX(Tabela2[Id],MATCH(Tabela1[[#This Row],[Carteirinha]],Tabela2[Cart],0))</f>
        <v>4058</v>
      </c>
      <c r="B2001" s="5" t="s">
        <v>611</v>
      </c>
      <c r="C2001" s="5" t="s">
        <v>612</v>
      </c>
      <c r="D2001" s="5">
        <v>58755035</v>
      </c>
      <c r="E2001" s="6">
        <v>45646</v>
      </c>
      <c r="F2001" s="5">
        <v>946216147</v>
      </c>
      <c r="G2001" s="6">
        <v>46126</v>
      </c>
      <c r="H2001" s="5">
        <v>50001213</v>
      </c>
      <c r="I2001" s="5">
        <v>32</v>
      </c>
      <c r="J2001" s="5">
        <v>20</v>
      </c>
      <c r="K20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01" s="4">
        <f>COUNTIFS(Tabela1[Paciente],Tabela1[[#This Row],[Paciente]],Tabela1[Código_Terapia],Tabela1[[#This Row],[Código_Terapia]])</f>
        <v>1</v>
      </c>
      <c r="M2001" s="4">
        <f>Tabela1[[#This Row],[Sessões Autrizadas]]-Tabela1[[#This Row],[Solicitado]]</f>
        <v>-12</v>
      </c>
    </row>
    <row r="2002" spans="1:13" hidden="1" x14ac:dyDescent="0.3">
      <c r="A2002" s="4">
        <f>INDEX(Tabela2[Id],MATCH(Tabela1[[#This Row],[Carteirinha]],Tabela2[Cart],0))</f>
        <v>4058</v>
      </c>
      <c r="B2002" s="5" t="s">
        <v>611</v>
      </c>
      <c r="C2002" s="5" t="s">
        <v>612</v>
      </c>
      <c r="D2002" s="5">
        <v>58755034</v>
      </c>
      <c r="E2002" s="6">
        <v>45646</v>
      </c>
      <c r="F2002" s="5">
        <v>946216146</v>
      </c>
      <c r="G2002" s="6">
        <v>46246</v>
      </c>
      <c r="H2002" s="5">
        <v>50000012</v>
      </c>
      <c r="I2002" s="5">
        <v>32</v>
      </c>
      <c r="J2002" s="5">
        <v>23</v>
      </c>
      <c r="K20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02" s="4">
        <f>COUNTIFS(Tabela1[Paciente],Tabela1[[#This Row],[Paciente]],Tabela1[Código_Terapia],Tabela1[[#This Row],[Código_Terapia]])</f>
        <v>1</v>
      </c>
      <c r="M2002" s="4">
        <f>Tabela1[[#This Row],[Sessões Autrizadas]]-Tabela1[[#This Row],[Solicitado]]</f>
        <v>-9</v>
      </c>
    </row>
    <row r="2003" spans="1:13" hidden="1" x14ac:dyDescent="0.3">
      <c r="A2003" s="4">
        <f>INDEX(Tabela2[Id],MATCH(Tabela1[[#This Row],[Carteirinha]],Tabela2[Cart],0))</f>
        <v>4058</v>
      </c>
      <c r="B2003" s="5" t="s">
        <v>611</v>
      </c>
      <c r="C2003" s="5" t="s">
        <v>612</v>
      </c>
      <c r="D2003" s="5">
        <v>58755033</v>
      </c>
      <c r="E2003" s="6">
        <v>45646</v>
      </c>
      <c r="F2003" s="5">
        <v>946216145</v>
      </c>
      <c r="G2003" s="6">
        <v>46726</v>
      </c>
      <c r="H2003" s="5">
        <v>2250005170</v>
      </c>
      <c r="I2003" s="5">
        <v>64</v>
      </c>
      <c r="J2003" s="5">
        <v>40</v>
      </c>
      <c r="K20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003" s="4">
        <f>COUNTIFS(Tabela1[Paciente],Tabela1[[#This Row],[Paciente]],Tabela1[Código_Terapia],Tabela1[[#This Row],[Código_Terapia]])</f>
        <v>1</v>
      </c>
      <c r="M2003" s="4">
        <f>Tabela1[[#This Row],[Sessões Autrizadas]]-Tabela1[[#This Row],[Solicitado]]</f>
        <v>-24</v>
      </c>
    </row>
    <row r="2004" spans="1:13" hidden="1" x14ac:dyDescent="0.3">
      <c r="A2004" s="4">
        <f>INDEX(Tabela2[Id],MATCH(Tabela1[[#This Row],[Carteirinha]],Tabela2[Cart],0))</f>
        <v>4338</v>
      </c>
      <c r="B2004" s="5" t="s">
        <v>35</v>
      </c>
      <c r="C2004" s="5" t="s">
        <v>36</v>
      </c>
      <c r="D2004" s="5">
        <v>61175017</v>
      </c>
      <c r="E2004" s="6">
        <v>45744</v>
      </c>
      <c r="F2004" s="5">
        <v>948453654</v>
      </c>
      <c r="G2004" s="6">
        <v>45804</v>
      </c>
      <c r="H2004" s="5">
        <v>2250005189</v>
      </c>
      <c r="I2004" s="5">
        <v>48</v>
      </c>
      <c r="J2004" s="5">
        <v>48</v>
      </c>
      <c r="K20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04" s="4">
        <f>COUNTIFS(Tabela1[Paciente],Tabela1[[#This Row],[Paciente]],Tabela1[Código_Terapia],Tabela1[[#This Row],[Código_Terapia]])</f>
        <v>2</v>
      </c>
      <c r="M2004" s="4">
        <f>Tabela1[[#This Row],[Sessões Autrizadas]]-Tabela1[[#This Row],[Solicitado]]</f>
        <v>0</v>
      </c>
    </row>
    <row r="2005" spans="1:13" hidden="1" x14ac:dyDescent="0.3">
      <c r="A2005" s="4">
        <f>INDEX(Tabela2[Id],MATCH(Tabela1[[#This Row],[Carteirinha]],Tabela2[Cart],0))</f>
        <v>4338</v>
      </c>
      <c r="B2005" s="5" t="s">
        <v>35</v>
      </c>
      <c r="C2005" s="5" t="s">
        <v>36</v>
      </c>
      <c r="D2005" s="5">
        <v>61175016</v>
      </c>
      <c r="E2005" s="6">
        <v>45744</v>
      </c>
      <c r="F2005" s="5">
        <v>948453653</v>
      </c>
      <c r="G2005" s="6">
        <v>45864</v>
      </c>
      <c r="H2005" s="5">
        <v>2250005103</v>
      </c>
      <c r="I2005" s="5">
        <v>80</v>
      </c>
      <c r="J2005" s="5">
        <v>77</v>
      </c>
      <c r="K20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005" s="4">
        <f>COUNTIFS(Tabela1[Paciente],Tabela1[[#This Row],[Paciente]],Tabela1[Código_Terapia],Tabela1[[#This Row],[Código_Terapia]])</f>
        <v>2</v>
      </c>
      <c r="M2005" s="4">
        <f>Tabela1[[#This Row],[Sessões Autrizadas]]-Tabela1[[#This Row],[Solicitado]]</f>
        <v>-3</v>
      </c>
    </row>
    <row r="2006" spans="1:13" hidden="1" x14ac:dyDescent="0.3">
      <c r="A2006" s="4">
        <f>INDEX(Tabela2[Id],MATCH(Tabela1[[#This Row],[Carteirinha]],Tabela2[Cart],0))</f>
        <v>4338</v>
      </c>
      <c r="B2006" s="5" t="s">
        <v>35</v>
      </c>
      <c r="C2006" s="5" t="s">
        <v>36</v>
      </c>
      <c r="D2006" s="5">
        <v>61175015</v>
      </c>
      <c r="E2006" s="6">
        <v>45744</v>
      </c>
      <c r="F2006" s="5">
        <v>948453652</v>
      </c>
      <c r="G2006" s="6">
        <v>45864</v>
      </c>
      <c r="H2006" s="5">
        <v>2250005278</v>
      </c>
      <c r="I2006" s="5">
        <v>48</v>
      </c>
      <c r="J2006" s="5">
        <v>47</v>
      </c>
      <c r="K20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06" s="4">
        <f>COUNTIFS(Tabela1[Paciente],Tabela1[[#This Row],[Paciente]],Tabela1[Código_Terapia],Tabela1[[#This Row],[Código_Terapia]])</f>
        <v>3</v>
      </c>
      <c r="M2006" s="4">
        <f>Tabela1[[#This Row],[Sessões Autrizadas]]-Tabela1[[#This Row],[Solicitado]]</f>
        <v>-1</v>
      </c>
    </row>
    <row r="2007" spans="1:13" hidden="1" x14ac:dyDescent="0.3">
      <c r="A2007" s="4">
        <f>INDEX(Tabela2[Id],MATCH(Tabela1[[#This Row],[Carteirinha]],Tabela2[Cart],0))</f>
        <v>4338</v>
      </c>
      <c r="B2007" s="5" t="s">
        <v>35</v>
      </c>
      <c r="C2007" s="5" t="s">
        <v>36</v>
      </c>
      <c r="D2007" s="5">
        <v>61175014</v>
      </c>
      <c r="E2007" s="6">
        <v>45744</v>
      </c>
      <c r="F2007" s="5">
        <v>948453650</v>
      </c>
      <c r="G2007" s="6">
        <v>45804</v>
      </c>
      <c r="H2007" s="5">
        <v>50001213</v>
      </c>
      <c r="I2007" s="5">
        <v>48</v>
      </c>
      <c r="J2007" s="5">
        <v>48</v>
      </c>
      <c r="K20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07" s="4">
        <f>COUNTIFS(Tabela1[Paciente],Tabela1[[#This Row],[Paciente]],Tabela1[Código_Terapia],Tabela1[[#This Row],[Código_Terapia]])</f>
        <v>3</v>
      </c>
      <c r="M2007" s="4">
        <f>Tabela1[[#This Row],[Sessões Autrizadas]]-Tabela1[[#This Row],[Solicitado]]</f>
        <v>0</v>
      </c>
    </row>
    <row r="2008" spans="1:13" hidden="1" x14ac:dyDescent="0.3">
      <c r="A2008" s="4">
        <f>INDEX(Tabela2[Id],MATCH(Tabela1[[#This Row],[Carteirinha]],Tabela2[Cart],0))</f>
        <v>4338</v>
      </c>
      <c r="B2008" s="5" t="s">
        <v>35</v>
      </c>
      <c r="C2008" s="5" t="s">
        <v>36</v>
      </c>
      <c r="D2008" s="5">
        <v>61175013</v>
      </c>
      <c r="E2008" s="6">
        <v>45744</v>
      </c>
      <c r="F2008" s="5">
        <v>948453649</v>
      </c>
      <c r="G2008" s="6">
        <v>45804</v>
      </c>
      <c r="H2008" s="5">
        <v>50000012</v>
      </c>
      <c r="I2008" s="5">
        <v>48</v>
      </c>
      <c r="J2008" s="5">
        <v>48</v>
      </c>
      <c r="K20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08" s="4">
        <f>COUNTIFS(Tabela1[Paciente],Tabela1[[#This Row],[Paciente]],Tabela1[Código_Terapia],Tabela1[[#This Row],[Código_Terapia]])</f>
        <v>2</v>
      </c>
      <c r="M2008" s="4">
        <f>Tabela1[[#This Row],[Sessões Autrizadas]]-Tabela1[[#This Row],[Solicitado]]</f>
        <v>0</v>
      </c>
    </row>
    <row r="2009" spans="1:13" hidden="1" x14ac:dyDescent="0.3">
      <c r="A2009" s="4">
        <f>INDEX(Tabela2[Id],MATCH(Tabela1[[#This Row],[Carteirinha]],Tabela2[Cart],0))</f>
        <v>4338</v>
      </c>
      <c r="B2009" s="5" t="s">
        <v>35</v>
      </c>
      <c r="C2009" s="5" t="s">
        <v>36</v>
      </c>
      <c r="D2009" s="5">
        <v>61175012</v>
      </c>
      <c r="E2009" s="6">
        <v>45744</v>
      </c>
      <c r="F2009" s="5">
        <v>948453648</v>
      </c>
      <c r="G2009" s="6">
        <v>45804</v>
      </c>
      <c r="H2009" s="5">
        <v>2250005170</v>
      </c>
      <c r="I2009" s="5">
        <v>48</v>
      </c>
      <c r="J2009" s="5">
        <v>48</v>
      </c>
      <c r="K20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09" s="4">
        <f>COUNTIFS(Tabela1[Paciente],Tabela1[[#This Row],[Paciente]],Tabela1[Código_Terapia],Tabela1[[#This Row],[Código_Terapia]])</f>
        <v>3</v>
      </c>
      <c r="M2009" s="4">
        <f>Tabela1[[#This Row],[Sessões Autrizadas]]-Tabela1[[#This Row],[Solicitado]]</f>
        <v>0</v>
      </c>
    </row>
    <row r="2010" spans="1:13" hidden="1" x14ac:dyDescent="0.3">
      <c r="A2010" s="4">
        <f>INDEX(Tabela2[Id],MATCH(Tabela1[[#This Row],[Carteirinha]],Tabela2[Cart],0))</f>
        <v>4338</v>
      </c>
      <c r="B2010" s="5" t="s">
        <v>35</v>
      </c>
      <c r="C2010" s="5" t="s">
        <v>36</v>
      </c>
      <c r="D2010" s="5">
        <v>61175011</v>
      </c>
      <c r="E2010" s="6">
        <v>45744</v>
      </c>
      <c r="F2010" s="5">
        <v>948453646</v>
      </c>
      <c r="G2010" s="6">
        <v>45864</v>
      </c>
      <c r="H2010" s="5">
        <v>2250005111</v>
      </c>
      <c r="I2010" s="5">
        <v>32</v>
      </c>
      <c r="J2010" s="5">
        <v>31</v>
      </c>
      <c r="K20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10" s="4">
        <f>COUNTIFS(Tabela1[Paciente],Tabela1[[#This Row],[Paciente]],Tabela1[Código_Terapia],Tabela1[[#This Row],[Código_Terapia]])</f>
        <v>3</v>
      </c>
      <c r="M2010" s="4">
        <f>Tabela1[[#This Row],[Sessões Autrizadas]]-Tabela1[[#This Row],[Solicitado]]</f>
        <v>-1</v>
      </c>
    </row>
    <row r="2011" spans="1:13" hidden="1" x14ac:dyDescent="0.3">
      <c r="A2011" s="4">
        <f>INDEX(Tabela2[Id],MATCH(Tabela1[[#This Row],[Carteirinha]],Tabela2[Cart],0))</f>
        <v>4338</v>
      </c>
      <c r="B2011" s="5" t="s">
        <v>35</v>
      </c>
      <c r="C2011" s="5" t="s">
        <v>36</v>
      </c>
      <c r="D2011" s="5">
        <v>58471145</v>
      </c>
      <c r="E2011" s="6">
        <v>45636</v>
      </c>
      <c r="F2011" s="5">
        <v>945954646</v>
      </c>
      <c r="G2011" s="6">
        <v>46536</v>
      </c>
      <c r="H2011" s="5">
        <v>2250005189</v>
      </c>
      <c r="I2011" s="5">
        <v>48</v>
      </c>
      <c r="J2011" s="5">
        <v>32</v>
      </c>
      <c r="K20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11" s="4">
        <f>COUNTIFS(Tabela1[Paciente],Tabela1[[#This Row],[Paciente]],Tabela1[Código_Terapia],Tabela1[[#This Row],[Código_Terapia]])</f>
        <v>2</v>
      </c>
      <c r="M2011" s="4">
        <f>Tabela1[[#This Row],[Sessões Autrizadas]]-Tabela1[[#This Row],[Solicitado]]</f>
        <v>-16</v>
      </c>
    </row>
    <row r="2012" spans="1:13" hidden="1" x14ac:dyDescent="0.3">
      <c r="A2012" s="4">
        <f>INDEX(Tabela2[Id],MATCH(Tabela1[[#This Row],[Carteirinha]],Tabela2[Cart],0))</f>
        <v>4338</v>
      </c>
      <c r="B2012" s="5" t="s">
        <v>35</v>
      </c>
      <c r="C2012" s="5" t="s">
        <v>36</v>
      </c>
      <c r="D2012" s="5">
        <v>58471144</v>
      </c>
      <c r="E2012" s="6">
        <v>45636</v>
      </c>
      <c r="F2012" s="5">
        <v>945954645</v>
      </c>
      <c r="G2012" s="6">
        <v>47436</v>
      </c>
      <c r="H2012" s="5">
        <v>2250005103</v>
      </c>
      <c r="I2012" s="5">
        <v>80</v>
      </c>
      <c r="J2012" s="5">
        <v>19</v>
      </c>
      <c r="K20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012" s="4">
        <f>COUNTIFS(Tabela1[Paciente],Tabela1[[#This Row],[Paciente]],Tabela1[Código_Terapia],Tabela1[[#This Row],[Código_Terapia]])</f>
        <v>2</v>
      </c>
      <c r="M2012" s="4">
        <f>Tabela1[[#This Row],[Sessões Autrizadas]]-Tabela1[[#This Row],[Solicitado]]</f>
        <v>-61</v>
      </c>
    </row>
    <row r="2013" spans="1:13" hidden="1" x14ac:dyDescent="0.3">
      <c r="A2013" s="4">
        <f>INDEX(Tabela2[Id],MATCH(Tabela1[[#This Row],[Carteirinha]],Tabela2[Cart],0))</f>
        <v>4338</v>
      </c>
      <c r="B2013" s="5" t="s">
        <v>35</v>
      </c>
      <c r="C2013" s="5" t="s">
        <v>36</v>
      </c>
      <c r="D2013" s="5">
        <v>58471143</v>
      </c>
      <c r="E2013" s="6">
        <v>45636</v>
      </c>
      <c r="F2013" s="5">
        <v>945954644</v>
      </c>
      <c r="G2013" s="6">
        <v>46416</v>
      </c>
      <c r="H2013" s="5">
        <v>2250005278</v>
      </c>
      <c r="I2013" s="5">
        <v>48</v>
      </c>
      <c r="J2013" s="5">
        <v>35</v>
      </c>
      <c r="K20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13" s="4">
        <f>COUNTIFS(Tabela1[Paciente],Tabela1[[#This Row],[Paciente]],Tabela1[Código_Terapia],Tabela1[[#This Row],[Código_Terapia]])</f>
        <v>3</v>
      </c>
      <c r="M2013" s="4">
        <f>Tabela1[[#This Row],[Sessões Autrizadas]]-Tabela1[[#This Row],[Solicitado]]</f>
        <v>-13</v>
      </c>
    </row>
    <row r="2014" spans="1:13" hidden="1" x14ac:dyDescent="0.3">
      <c r="A2014" s="4">
        <f>INDEX(Tabela2[Id],MATCH(Tabela1[[#This Row],[Carteirinha]],Tabela2[Cart],0))</f>
        <v>4338</v>
      </c>
      <c r="B2014" s="5" t="s">
        <v>35</v>
      </c>
      <c r="C2014" s="5" t="s">
        <v>36</v>
      </c>
      <c r="D2014" s="5">
        <v>58471142</v>
      </c>
      <c r="E2014" s="6">
        <v>45636</v>
      </c>
      <c r="F2014" s="5">
        <v>945954643</v>
      </c>
      <c r="G2014" s="6">
        <v>46656</v>
      </c>
      <c r="H2014" s="5">
        <v>50001213</v>
      </c>
      <c r="I2014" s="5">
        <v>48</v>
      </c>
      <c r="J2014" s="5">
        <v>32</v>
      </c>
      <c r="K20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14" s="4">
        <f>COUNTIFS(Tabela1[Paciente],Tabela1[[#This Row],[Paciente]],Tabela1[Código_Terapia],Tabela1[[#This Row],[Código_Terapia]])</f>
        <v>3</v>
      </c>
      <c r="M2014" s="4">
        <f>Tabela1[[#This Row],[Sessões Autrizadas]]-Tabela1[[#This Row],[Solicitado]]</f>
        <v>-16</v>
      </c>
    </row>
    <row r="2015" spans="1:13" hidden="1" x14ac:dyDescent="0.3">
      <c r="A2015" s="4">
        <f>INDEX(Tabela2[Id],MATCH(Tabela1[[#This Row],[Carteirinha]],Tabela2[Cart],0))</f>
        <v>4338</v>
      </c>
      <c r="B2015" s="5" t="s">
        <v>35</v>
      </c>
      <c r="C2015" s="5" t="s">
        <v>36</v>
      </c>
      <c r="D2015" s="5">
        <v>58471141</v>
      </c>
      <c r="E2015" s="6">
        <v>45636</v>
      </c>
      <c r="F2015" s="5">
        <v>945954642</v>
      </c>
      <c r="G2015" s="6">
        <v>47256</v>
      </c>
      <c r="H2015" s="5">
        <v>50000012</v>
      </c>
      <c r="I2015" s="5">
        <v>48</v>
      </c>
      <c r="J2015" s="5">
        <v>17</v>
      </c>
      <c r="K20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15" s="4">
        <f>COUNTIFS(Tabela1[Paciente],Tabela1[[#This Row],[Paciente]],Tabela1[Código_Terapia],Tabela1[[#This Row],[Código_Terapia]])</f>
        <v>2</v>
      </c>
      <c r="M2015" s="4">
        <f>Tabela1[[#This Row],[Sessões Autrizadas]]-Tabela1[[#This Row],[Solicitado]]</f>
        <v>-31</v>
      </c>
    </row>
    <row r="2016" spans="1:13" hidden="1" x14ac:dyDescent="0.3">
      <c r="A2016" s="4">
        <f>INDEX(Tabela2[Id],MATCH(Tabela1[[#This Row],[Carteirinha]],Tabela2[Cart],0))</f>
        <v>4338</v>
      </c>
      <c r="B2016" s="5" t="s">
        <v>35</v>
      </c>
      <c r="C2016" s="5" t="s">
        <v>36</v>
      </c>
      <c r="D2016" s="5">
        <v>58471140</v>
      </c>
      <c r="E2016" s="6">
        <v>45636</v>
      </c>
      <c r="F2016" s="5">
        <v>945954641</v>
      </c>
      <c r="G2016" s="6">
        <v>46296</v>
      </c>
      <c r="H2016" s="5">
        <v>2250005170</v>
      </c>
      <c r="I2016" s="5">
        <v>48</v>
      </c>
      <c r="J2016" s="5">
        <v>38</v>
      </c>
      <c r="K20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16" s="4">
        <f>COUNTIFS(Tabela1[Paciente],Tabela1[[#This Row],[Paciente]],Tabela1[Código_Terapia],Tabela1[[#This Row],[Código_Terapia]])</f>
        <v>3</v>
      </c>
      <c r="M2016" s="4">
        <f>Tabela1[[#This Row],[Sessões Autrizadas]]-Tabela1[[#This Row],[Solicitado]]</f>
        <v>-10</v>
      </c>
    </row>
    <row r="2017" spans="1:13" hidden="1" x14ac:dyDescent="0.3">
      <c r="A2017" s="4">
        <f>INDEX(Tabela2[Id],MATCH(Tabela1[[#This Row],[Carteirinha]],Tabela2[Cart],0))</f>
        <v>4338</v>
      </c>
      <c r="B2017" s="5" t="s">
        <v>35</v>
      </c>
      <c r="C2017" s="5" t="s">
        <v>36</v>
      </c>
      <c r="D2017" s="5">
        <v>58471139</v>
      </c>
      <c r="E2017" s="6">
        <v>45636</v>
      </c>
      <c r="F2017" s="5">
        <v>945954640</v>
      </c>
      <c r="G2017" s="6">
        <v>46296</v>
      </c>
      <c r="H2017" s="5">
        <v>2250005111</v>
      </c>
      <c r="I2017" s="5">
        <v>32</v>
      </c>
      <c r="J2017" s="5">
        <v>22</v>
      </c>
      <c r="K20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17" s="4">
        <f>COUNTIFS(Tabela1[Paciente],Tabela1[[#This Row],[Paciente]],Tabela1[Código_Terapia],Tabela1[[#This Row],[Código_Terapia]])</f>
        <v>3</v>
      </c>
      <c r="M2017" s="4">
        <f>Tabela1[[#This Row],[Sessões Autrizadas]]-Tabela1[[#This Row],[Solicitado]]</f>
        <v>-10</v>
      </c>
    </row>
    <row r="2018" spans="1:13" hidden="1" x14ac:dyDescent="0.3">
      <c r="A2018" s="4">
        <f>INDEX(Tabela2[Id],MATCH(Tabela1[[#This Row],[Carteirinha]],Tabela2[Cart],0))</f>
        <v>4338</v>
      </c>
      <c r="B2018" s="5" t="s">
        <v>35</v>
      </c>
      <c r="C2018" s="5" t="s">
        <v>36</v>
      </c>
      <c r="D2018" s="5">
        <v>56583530</v>
      </c>
      <c r="E2018" s="6">
        <v>45565</v>
      </c>
      <c r="F2018" s="5">
        <v>944212386</v>
      </c>
      <c r="G2018" s="6">
        <v>45805</v>
      </c>
      <c r="H2018" s="5">
        <v>2250005278</v>
      </c>
      <c r="I2018" s="5">
        <v>75</v>
      </c>
      <c r="J2018" s="5">
        <v>70</v>
      </c>
      <c r="K20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2018" s="4">
        <f>COUNTIFS(Tabela1[Paciente],Tabela1[[#This Row],[Paciente]],Tabela1[Código_Terapia],Tabela1[[#This Row],[Código_Terapia]])</f>
        <v>3</v>
      </c>
      <c r="M2018" s="4">
        <f>Tabela1[[#This Row],[Sessões Autrizadas]]-Tabela1[[#This Row],[Solicitado]]</f>
        <v>-5</v>
      </c>
    </row>
    <row r="2019" spans="1:13" hidden="1" x14ac:dyDescent="0.3">
      <c r="A2019" s="4">
        <f>INDEX(Tabela2[Id],MATCH(Tabela1[[#This Row],[Carteirinha]],Tabela2[Cart],0))</f>
        <v>4338</v>
      </c>
      <c r="B2019" s="5" t="s">
        <v>35</v>
      </c>
      <c r="C2019" s="5" t="s">
        <v>36</v>
      </c>
      <c r="D2019" s="5">
        <v>56583529</v>
      </c>
      <c r="E2019" s="6">
        <v>45565</v>
      </c>
      <c r="F2019" s="5">
        <v>944212385</v>
      </c>
      <c r="G2019" s="6">
        <v>45985</v>
      </c>
      <c r="H2019" s="5">
        <v>50001213</v>
      </c>
      <c r="I2019" s="5">
        <v>45</v>
      </c>
      <c r="J2019" s="5">
        <v>39</v>
      </c>
      <c r="K20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2019" s="4">
        <f>COUNTIFS(Tabela1[Paciente],Tabela1[[#This Row],[Paciente]],Tabela1[Código_Terapia],Tabela1[[#This Row],[Código_Terapia]])</f>
        <v>3</v>
      </c>
      <c r="M2019" s="4">
        <f>Tabela1[[#This Row],[Sessões Autrizadas]]-Tabela1[[#This Row],[Solicitado]]</f>
        <v>-6</v>
      </c>
    </row>
    <row r="2020" spans="1:13" hidden="1" x14ac:dyDescent="0.3">
      <c r="A2020" s="4">
        <f>INDEX(Tabela2[Id],MATCH(Tabela1[[#This Row],[Carteirinha]],Tabela2[Cart],0))</f>
        <v>4338</v>
      </c>
      <c r="B2020" s="5" t="s">
        <v>35</v>
      </c>
      <c r="C2020" s="5" t="s">
        <v>36</v>
      </c>
      <c r="D2020" s="5">
        <v>56583528</v>
      </c>
      <c r="E2020" s="6">
        <v>45565</v>
      </c>
      <c r="F2020" s="5">
        <v>944212384</v>
      </c>
      <c r="G2020" s="6">
        <v>45925</v>
      </c>
      <c r="H2020" s="5">
        <v>2250005170</v>
      </c>
      <c r="I2020" s="5">
        <v>60</v>
      </c>
      <c r="J2020" s="5">
        <v>55</v>
      </c>
      <c r="K20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020" s="4">
        <f>COUNTIFS(Tabela1[Paciente],Tabela1[[#This Row],[Paciente]],Tabela1[Código_Terapia],Tabela1[[#This Row],[Código_Terapia]])</f>
        <v>3</v>
      </c>
      <c r="M2020" s="4">
        <f>Tabela1[[#This Row],[Sessões Autrizadas]]-Tabela1[[#This Row],[Solicitado]]</f>
        <v>-5</v>
      </c>
    </row>
    <row r="2021" spans="1:13" hidden="1" x14ac:dyDescent="0.3">
      <c r="A2021" s="4">
        <f>INDEX(Tabela2[Id],MATCH(Tabela1[[#This Row],[Carteirinha]],Tabela2[Cart],0))</f>
        <v>4338</v>
      </c>
      <c r="B2021" s="5" t="s">
        <v>35</v>
      </c>
      <c r="C2021" s="5" t="s">
        <v>36</v>
      </c>
      <c r="D2021" s="5">
        <v>55901022</v>
      </c>
      <c r="E2021" s="6">
        <v>45537</v>
      </c>
      <c r="F2021" s="5">
        <v>943582445</v>
      </c>
      <c r="G2021" s="6">
        <v>46437</v>
      </c>
      <c r="H2021" s="5">
        <v>2250005111</v>
      </c>
      <c r="I2021" s="5">
        <v>20</v>
      </c>
      <c r="J2021" s="5">
        <v>6</v>
      </c>
      <c r="K20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021" s="4">
        <f>COUNTIFS(Tabela1[Paciente],Tabela1[[#This Row],[Paciente]],Tabela1[Código_Terapia],Tabela1[[#This Row],[Código_Terapia]])</f>
        <v>3</v>
      </c>
      <c r="M2021" s="4">
        <f>Tabela1[[#This Row],[Sessões Autrizadas]]-Tabela1[[#This Row],[Solicitado]]</f>
        <v>-14</v>
      </c>
    </row>
    <row r="2022" spans="1:13" hidden="1" x14ac:dyDescent="0.3">
      <c r="A2022" s="4">
        <f>INDEX(Tabela2[Id],MATCH(Tabela1[[#This Row],[Carteirinha]],Tabela2[Cart],0))</f>
        <v>3567</v>
      </c>
      <c r="B2022" s="5" t="s">
        <v>847</v>
      </c>
      <c r="C2022" s="5" t="s">
        <v>848</v>
      </c>
      <c r="D2022" s="5">
        <v>57835850</v>
      </c>
      <c r="E2022" s="6">
        <v>45610</v>
      </c>
      <c r="F2022" s="5">
        <v>945367462</v>
      </c>
      <c r="G2022" s="6">
        <v>45910</v>
      </c>
      <c r="H2022" s="5">
        <v>2250005103</v>
      </c>
      <c r="I2022" s="5">
        <v>16</v>
      </c>
      <c r="J2022" s="5">
        <v>14</v>
      </c>
      <c r="K20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22" s="4">
        <f>COUNTIFS(Tabela1[Paciente],Tabela1[[#This Row],[Paciente]],Tabela1[Código_Terapia],Tabela1[[#This Row],[Código_Terapia]])</f>
        <v>1</v>
      </c>
      <c r="M2022" s="4">
        <f>Tabela1[[#This Row],[Sessões Autrizadas]]-Tabela1[[#This Row],[Solicitado]]</f>
        <v>-2</v>
      </c>
    </row>
    <row r="2023" spans="1:13" hidden="1" x14ac:dyDescent="0.3">
      <c r="A2023" s="4">
        <f>INDEX(Tabela2[Id],MATCH(Tabela1[[#This Row],[Carteirinha]],Tabela2[Cart],0))</f>
        <v>3567</v>
      </c>
      <c r="B2023" s="5" t="s">
        <v>847</v>
      </c>
      <c r="C2023" s="5" t="s">
        <v>848</v>
      </c>
      <c r="D2023" s="5">
        <v>57835848</v>
      </c>
      <c r="E2023" s="6">
        <v>45610</v>
      </c>
      <c r="F2023" s="5">
        <v>945367461</v>
      </c>
      <c r="G2023" s="6">
        <v>46510</v>
      </c>
      <c r="H2023" s="5">
        <v>2250005278</v>
      </c>
      <c r="I2023" s="5">
        <v>32</v>
      </c>
      <c r="J2023" s="5">
        <v>18</v>
      </c>
      <c r="K20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23" s="4">
        <f>COUNTIFS(Tabela1[Paciente],Tabela1[[#This Row],[Paciente]],Tabela1[Código_Terapia],Tabela1[[#This Row],[Código_Terapia]])</f>
        <v>1</v>
      </c>
      <c r="M2023" s="4">
        <f>Tabela1[[#This Row],[Sessões Autrizadas]]-Tabela1[[#This Row],[Solicitado]]</f>
        <v>-14</v>
      </c>
    </row>
    <row r="2024" spans="1:13" hidden="1" x14ac:dyDescent="0.3">
      <c r="A2024" s="4">
        <f>INDEX(Tabela2[Id],MATCH(Tabela1[[#This Row],[Carteirinha]],Tabela2[Cart],0))</f>
        <v>2797</v>
      </c>
      <c r="B2024" s="5" t="s">
        <v>755</v>
      </c>
      <c r="C2024" s="5" t="s">
        <v>756</v>
      </c>
      <c r="D2024" s="5">
        <v>59394228</v>
      </c>
      <c r="E2024" s="6">
        <v>45678</v>
      </c>
      <c r="F2024" s="5">
        <v>946804620</v>
      </c>
      <c r="G2024" s="6">
        <v>46278</v>
      </c>
      <c r="H2024" s="5">
        <v>2250005103</v>
      </c>
      <c r="I2024" s="5">
        <v>16</v>
      </c>
      <c r="J2024" s="5">
        <v>7</v>
      </c>
      <c r="K20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24" s="4">
        <f>COUNTIFS(Tabela1[Paciente],Tabela1[[#This Row],[Paciente]],Tabela1[Código_Terapia],Tabela1[[#This Row],[Código_Terapia]])</f>
        <v>2</v>
      </c>
      <c r="M2024" s="4">
        <f>Tabela1[[#This Row],[Sessões Autrizadas]]-Tabela1[[#This Row],[Solicitado]]</f>
        <v>-9</v>
      </c>
    </row>
    <row r="2025" spans="1:13" hidden="1" x14ac:dyDescent="0.3">
      <c r="A2025" s="4">
        <f>INDEX(Tabela2[Id],MATCH(Tabela1[[#This Row],[Carteirinha]],Tabela2[Cart],0))</f>
        <v>2797</v>
      </c>
      <c r="B2025" s="5" t="s">
        <v>755</v>
      </c>
      <c r="C2025" s="5" t="s">
        <v>756</v>
      </c>
      <c r="D2025" s="5">
        <v>59394227</v>
      </c>
      <c r="E2025" s="6">
        <v>45678</v>
      </c>
      <c r="F2025" s="5">
        <v>946804618</v>
      </c>
      <c r="G2025" s="6">
        <v>46278</v>
      </c>
      <c r="H2025" s="5">
        <v>2250005278</v>
      </c>
      <c r="I2025" s="5">
        <v>16</v>
      </c>
      <c r="J2025" s="5">
        <v>7</v>
      </c>
      <c r="K20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25" s="4">
        <f>COUNTIFS(Tabela1[Paciente],Tabela1[[#This Row],[Paciente]],Tabela1[Código_Terapia],Tabela1[[#This Row],[Código_Terapia]])</f>
        <v>2</v>
      </c>
      <c r="M2025" s="4">
        <f>Tabela1[[#This Row],[Sessões Autrizadas]]-Tabela1[[#This Row],[Solicitado]]</f>
        <v>-9</v>
      </c>
    </row>
    <row r="2026" spans="1:13" hidden="1" x14ac:dyDescent="0.3">
      <c r="A2026" s="4">
        <f>INDEX(Tabela2[Id],MATCH(Tabela1[[#This Row],[Carteirinha]],Tabela2[Cart],0))</f>
        <v>2797</v>
      </c>
      <c r="B2026" s="5" t="s">
        <v>755</v>
      </c>
      <c r="C2026" s="5" t="s">
        <v>756</v>
      </c>
      <c r="D2026" s="5">
        <v>56381874</v>
      </c>
      <c r="E2026" s="6">
        <v>45554</v>
      </c>
      <c r="F2026" s="5">
        <v>944026158</v>
      </c>
      <c r="G2026" s="6">
        <v>46094</v>
      </c>
      <c r="H2026" s="5">
        <v>2250005103</v>
      </c>
      <c r="I2026" s="5">
        <v>15</v>
      </c>
      <c r="J2026" s="5">
        <v>7</v>
      </c>
      <c r="K20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2026" s="4">
        <f>COUNTIFS(Tabela1[Paciente],Tabela1[[#This Row],[Paciente]],Tabela1[Código_Terapia],Tabela1[[#This Row],[Código_Terapia]])</f>
        <v>2</v>
      </c>
      <c r="M2026" s="4">
        <f>Tabela1[[#This Row],[Sessões Autrizadas]]-Tabela1[[#This Row],[Solicitado]]</f>
        <v>-8</v>
      </c>
    </row>
    <row r="2027" spans="1:13" hidden="1" x14ac:dyDescent="0.3">
      <c r="A2027" s="4">
        <f>INDEX(Tabela2[Id],MATCH(Tabela1[[#This Row],[Carteirinha]],Tabela2[Cart],0))</f>
        <v>2797</v>
      </c>
      <c r="B2027" s="5" t="s">
        <v>755</v>
      </c>
      <c r="C2027" s="5" t="s">
        <v>756</v>
      </c>
      <c r="D2027" s="5">
        <v>56381873</v>
      </c>
      <c r="E2027" s="6">
        <v>45554</v>
      </c>
      <c r="F2027" s="5">
        <v>944026156</v>
      </c>
      <c r="G2027" s="6">
        <v>46394</v>
      </c>
      <c r="H2027" s="5">
        <v>2250005278</v>
      </c>
      <c r="I2027" s="5">
        <v>15</v>
      </c>
      <c r="J2027" s="5">
        <v>2</v>
      </c>
      <c r="K20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2027" s="4">
        <f>COUNTIFS(Tabela1[Paciente],Tabela1[[#This Row],[Paciente]],Tabela1[Código_Terapia],Tabela1[[#This Row],[Código_Terapia]])</f>
        <v>2</v>
      </c>
      <c r="M2027" s="4">
        <f>Tabela1[[#This Row],[Sessões Autrizadas]]-Tabela1[[#This Row],[Solicitado]]</f>
        <v>-13</v>
      </c>
    </row>
    <row r="2028" spans="1:13" hidden="1" x14ac:dyDescent="0.3">
      <c r="A2028" s="4">
        <f>INDEX(Tabela2[Id],MATCH(Tabela1[[#This Row],[Carteirinha]],Tabela2[Cart],0))</f>
        <v>3400</v>
      </c>
      <c r="B2028" s="5" t="s">
        <v>749</v>
      </c>
      <c r="C2028" s="5" t="s">
        <v>750</v>
      </c>
      <c r="D2028" s="5">
        <v>59834301</v>
      </c>
      <c r="E2028" s="6">
        <v>45693</v>
      </c>
      <c r="F2028" s="5">
        <v>947212115</v>
      </c>
      <c r="G2028" s="6">
        <v>46113</v>
      </c>
      <c r="H2028" s="5">
        <v>2250005103</v>
      </c>
      <c r="I2028" s="5">
        <v>32</v>
      </c>
      <c r="J2028" s="5">
        <v>26</v>
      </c>
      <c r="K20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28" s="4">
        <f>COUNTIFS(Tabela1[Paciente],Tabela1[[#This Row],[Paciente]],Tabela1[Código_Terapia],Tabela1[[#This Row],[Código_Terapia]])</f>
        <v>1</v>
      </c>
      <c r="M2028" s="4">
        <f>Tabela1[[#This Row],[Sessões Autrizadas]]-Tabela1[[#This Row],[Solicitado]]</f>
        <v>-6</v>
      </c>
    </row>
    <row r="2029" spans="1:13" hidden="1" x14ac:dyDescent="0.3">
      <c r="A2029" s="4">
        <f>INDEX(Tabela2[Id],MATCH(Tabela1[[#This Row],[Carteirinha]],Tabela2[Cart],0))</f>
        <v>3400</v>
      </c>
      <c r="B2029" s="5" t="s">
        <v>749</v>
      </c>
      <c r="C2029" s="5" t="s">
        <v>750</v>
      </c>
      <c r="D2029" s="5">
        <v>59834300</v>
      </c>
      <c r="E2029" s="6">
        <v>45693</v>
      </c>
      <c r="F2029" s="5">
        <v>947212114</v>
      </c>
      <c r="G2029" s="6">
        <v>45753</v>
      </c>
      <c r="H2029" s="5">
        <v>2250005278</v>
      </c>
      <c r="I2029" s="5">
        <v>32</v>
      </c>
      <c r="J2029" s="5">
        <v>32</v>
      </c>
      <c r="K20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29" s="4">
        <f>COUNTIFS(Tabela1[Paciente],Tabela1[[#This Row],[Paciente]],Tabela1[Código_Terapia],Tabela1[[#This Row],[Código_Terapia]])</f>
        <v>1</v>
      </c>
      <c r="M2029" s="4">
        <f>Tabela1[[#This Row],[Sessões Autrizadas]]-Tabela1[[#This Row],[Solicitado]]</f>
        <v>0</v>
      </c>
    </row>
    <row r="2030" spans="1:13" hidden="1" x14ac:dyDescent="0.3">
      <c r="A2030" s="4">
        <f>INDEX(Tabela2[Id],MATCH(Tabela1[[#This Row],[Carteirinha]],Tabela2[Cart],0))</f>
        <v>3122</v>
      </c>
      <c r="B2030" s="5" t="s">
        <v>700</v>
      </c>
      <c r="C2030" s="5" t="s">
        <v>701</v>
      </c>
      <c r="D2030" s="5">
        <v>59550407</v>
      </c>
      <c r="E2030" s="6">
        <v>45684</v>
      </c>
      <c r="F2030" s="5">
        <v>946948719</v>
      </c>
      <c r="G2030" s="6">
        <v>46104</v>
      </c>
      <c r="H2030" s="5">
        <v>2250005103</v>
      </c>
      <c r="I2030" s="5">
        <v>16</v>
      </c>
      <c r="J2030" s="5">
        <v>10</v>
      </c>
      <c r="K20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30" s="4">
        <f>COUNTIFS(Tabela1[Paciente],Tabela1[[#This Row],[Paciente]],Tabela1[Código_Terapia],Tabela1[[#This Row],[Código_Terapia]])</f>
        <v>1</v>
      </c>
      <c r="M2030" s="4">
        <f>Tabela1[[#This Row],[Sessões Autrizadas]]-Tabela1[[#This Row],[Solicitado]]</f>
        <v>-6</v>
      </c>
    </row>
    <row r="2031" spans="1:13" hidden="1" x14ac:dyDescent="0.3">
      <c r="A2031" s="4">
        <f>INDEX(Tabela2[Id],MATCH(Tabela1[[#This Row],[Carteirinha]],Tabela2[Cart],0))</f>
        <v>3982</v>
      </c>
      <c r="B2031" s="5" t="s">
        <v>679</v>
      </c>
      <c r="C2031" s="5" t="s">
        <v>680</v>
      </c>
      <c r="D2031" s="5">
        <v>58942110</v>
      </c>
      <c r="E2031" s="6">
        <v>45663</v>
      </c>
      <c r="F2031" s="5">
        <v>946385062</v>
      </c>
      <c r="G2031" s="6">
        <v>46263</v>
      </c>
      <c r="H2031" s="5">
        <v>2250005103</v>
      </c>
      <c r="I2031" s="5">
        <v>32</v>
      </c>
      <c r="J2031" s="5">
        <v>17</v>
      </c>
      <c r="K20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31" s="4">
        <f>COUNTIFS(Tabela1[Paciente],Tabela1[[#This Row],[Paciente]],Tabela1[Código_Terapia],Tabela1[[#This Row],[Código_Terapia]])</f>
        <v>1</v>
      </c>
      <c r="M2031" s="4">
        <f>Tabela1[[#This Row],[Sessões Autrizadas]]-Tabela1[[#This Row],[Solicitado]]</f>
        <v>-15</v>
      </c>
    </row>
    <row r="2032" spans="1:13" hidden="1" x14ac:dyDescent="0.3">
      <c r="A2032" s="4">
        <f>INDEX(Tabela2[Id],MATCH(Tabela1[[#This Row],[Carteirinha]],Tabela2[Cart],0))</f>
        <v>4169</v>
      </c>
      <c r="B2032" s="5" t="s">
        <v>622</v>
      </c>
      <c r="C2032" s="5" t="s">
        <v>623</v>
      </c>
      <c r="D2032" s="5">
        <v>60407313</v>
      </c>
      <c r="E2032" s="6">
        <v>45714</v>
      </c>
      <c r="F2032" s="5">
        <v>947743626</v>
      </c>
      <c r="G2032" s="6">
        <v>46074</v>
      </c>
      <c r="H2032" s="5">
        <v>2250005278</v>
      </c>
      <c r="I2032" s="5">
        <v>32</v>
      </c>
      <c r="J2032" s="5">
        <v>27</v>
      </c>
      <c r="K20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32" s="4">
        <f>COUNTIFS(Tabela1[Paciente],Tabela1[[#This Row],[Paciente]],Tabela1[Código_Terapia],Tabela1[[#This Row],[Código_Terapia]])</f>
        <v>1</v>
      </c>
      <c r="M2032" s="4">
        <f>Tabela1[[#This Row],[Sessões Autrizadas]]-Tabela1[[#This Row],[Solicitado]]</f>
        <v>-5</v>
      </c>
    </row>
    <row r="2033" spans="1:13" hidden="1" x14ac:dyDescent="0.3">
      <c r="A2033" s="4">
        <f>INDEX(Tabela2[Id],MATCH(Tabela1[[#This Row],[Carteirinha]],Tabela2[Cart],0))</f>
        <v>4169</v>
      </c>
      <c r="B2033" s="5" t="s">
        <v>622</v>
      </c>
      <c r="C2033" s="5" t="s">
        <v>623</v>
      </c>
      <c r="D2033" s="5">
        <v>58886816</v>
      </c>
      <c r="E2033" s="6">
        <v>45660</v>
      </c>
      <c r="F2033" s="5">
        <v>946334366</v>
      </c>
      <c r="G2033" s="6">
        <v>46260</v>
      </c>
      <c r="H2033" s="5">
        <v>2250005103</v>
      </c>
      <c r="I2033" s="5">
        <v>32</v>
      </c>
      <c r="J2033" s="5">
        <v>20</v>
      </c>
      <c r="K20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33" s="4">
        <f>COUNTIFS(Tabela1[Paciente],Tabela1[[#This Row],[Paciente]],Tabela1[Código_Terapia],Tabela1[[#This Row],[Código_Terapia]])</f>
        <v>2</v>
      </c>
      <c r="M2033" s="4">
        <f>Tabela1[[#This Row],[Sessões Autrizadas]]-Tabela1[[#This Row],[Solicitado]]</f>
        <v>-12</v>
      </c>
    </row>
    <row r="2034" spans="1:13" hidden="1" x14ac:dyDescent="0.3">
      <c r="A2034" s="4">
        <f>INDEX(Tabela2[Id],MATCH(Tabela1[[#This Row],[Carteirinha]],Tabela2[Cart],0))</f>
        <v>4169</v>
      </c>
      <c r="B2034" s="5" t="s">
        <v>622</v>
      </c>
      <c r="C2034" s="5" t="s">
        <v>623</v>
      </c>
      <c r="D2034" s="5">
        <v>58886815</v>
      </c>
      <c r="E2034" s="6">
        <v>45660</v>
      </c>
      <c r="F2034" s="5">
        <v>946334364</v>
      </c>
      <c r="G2034" s="6">
        <v>45780</v>
      </c>
      <c r="H2034" s="5">
        <v>2250005170</v>
      </c>
      <c r="I2034" s="5">
        <v>32</v>
      </c>
      <c r="J2034" s="5">
        <v>30</v>
      </c>
      <c r="K20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34" s="4">
        <f>COUNTIFS(Tabela1[Paciente],Tabela1[[#This Row],[Paciente]],Tabela1[Código_Terapia],Tabela1[[#This Row],[Código_Terapia]])</f>
        <v>1</v>
      </c>
      <c r="M2034" s="4">
        <f>Tabela1[[#This Row],[Sessões Autrizadas]]-Tabela1[[#This Row],[Solicitado]]</f>
        <v>-2</v>
      </c>
    </row>
    <row r="2035" spans="1:13" hidden="1" x14ac:dyDescent="0.3">
      <c r="A2035" s="4">
        <f>INDEX(Tabela2[Id],MATCH(Tabela1[[#This Row],[Carteirinha]],Tabela2[Cart],0))</f>
        <v>4169</v>
      </c>
      <c r="B2035" s="5" t="s">
        <v>622</v>
      </c>
      <c r="C2035" s="5" t="s">
        <v>623</v>
      </c>
      <c r="D2035" s="5">
        <v>55960011</v>
      </c>
      <c r="E2035" s="6">
        <v>45540</v>
      </c>
      <c r="F2035" s="5">
        <v>943636635</v>
      </c>
      <c r="G2035" s="6">
        <v>46200</v>
      </c>
      <c r="H2035" s="5">
        <v>2250005103</v>
      </c>
      <c r="I2035" s="5">
        <v>20</v>
      </c>
      <c r="J2035" s="5">
        <v>9</v>
      </c>
      <c r="K20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035" s="4">
        <f>COUNTIFS(Tabela1[Paciente],Tabela1[[#This Row],[Paciente]],Tabela1[Código_Terapia],Tabela1[[#This Row],[Código_Terapia]])</f>
        <v>2</v>
      </c>
      <c r="M2035" s="4">
        <f>Tabela1[[#This Row],[Sessões Autrizadas]]-Tabela1[[#This Row],[Solicitado]]</f>
        <v>-11</v>
      </c>
    </row>
    <row r="2036" spans="1:13" hidden="1" x14ac:dyDescent="0.3">
      <c r="A2036" s="4">
        <f>INDEX(Tabela2[Id],MATCH(Tabela1[[#This Row],[Carteirinha]],Tabela2[Cart],0))</f>
        <v>4337</v>
      </c>
      <c r="B2036" s="5" t="s">
        <v>29</v>
      </c>
      <c r="C2036" s="5" t="s">
        <v>30</v>
      </c>
      <c r="D2036" s="5">
        <v>60124018</v>
      </c>
      <c r="E2036" s="6">
        <v>45705</v>
      </c>
      <c r="F2036" s="5">
        <v>947480558</v>
      </c>
      <c r="G2036" s="6">
        <v>46185</v>
      </c>
      <c r="H2036" s="5">
        <v>2250005189</v>
      </c>
      <c r="I2036" s="5">
        <v>80</v>
      </c>
      <c r="J2036" s="5">
        <v>73</v>
      </c>
      <c r="K20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036" s="4">
        <f>COUNTIFS(Tabela1[Paciente],Tabela1[[#This Row],[Paciente]],Tabela1[Código_Terapia],Tabela1[[#This Row],[Código_Terapia]])</f>
        <v>3</v>
      </c>
      <c r="M2036" s="4">
        <f>Tabela1[[#This Row],[Sessões Autrizadas]]-Tabela1[[#This Row],[Solicitado]]</f>
        <v>-7</v>
      </c>
    </row>
    <row r="2037" spans="1:13" hidden="1" x14ac:dyDescent="0.3">
      <c r="A2037" s="4">
        <f>INDEX(Tabela2[Id],MATCH(Tabela1[[#This Row],[Carteirinha]],Tabela2[Cart],0))</f>
        <v>4337</v>
      </c>
      <c r="B2037" s="5" t="s">
        <v>29</v>
      </c>
      <c r="C2037" s="5" t="s">
        <v>30</v>
      </c>
      <c r="D2037" s="5">
        <v>60124017</v>
      </c>
      <c r="E2037" s="6">
        <v>45705</v>
      </c>
      <c r="F2037" s="5">
        <v>947480557</v>
      </c>
      <c r="G2037" s="6">
        <v>46725</v>
      </c>
      <c r="H2037" s="5">
        <v>2250005103</v>
      </c>
      <c r="I2037" s="5">
        <v>80</v>
      </c>
      <c r="J2037" s="5">
        <v>54</v>
      </c>
      <c r="K20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037" s="4">
        <f>COUNTIFS(Tabela1[Paciente],Tabela1[[#This Row],[Paciente]],Tabela1[Código_Terapia],Tabela1[[#This Row],[Código_Terapia]])</f>
        <v>2</v>
      </c>
      <c r="M2037" s="4">
        <f>Tabela1[[#This Row],[Sessões Autrizadas]]-Tabela1[[#This Row],[Solicitado]]</f>
        <v>-26</v>
      </c>
    </row>
    <row r="2038" spans="1:13" hidden="1" x14ac:dyDescent="0.3">
      <c r="A2038" s="4">
        <f>INDEX(Tabela2[Id],MATCH(Tabela1[[#This Row],[Carteirinha]],Tabela2[Cart],0))</f>
        <v>4337</v>
      </c>
      <c r="B2038" s="5" t="s">
        <v>29</v>
      </c>
      <c r="C2038" s="5" t="s">
        <v>30</v>
      </c>
      <c r="D2038" s="5">
        <v>60124016</v>
      </c>
      <c r="E2038" s="6">
        <v>45705</v>
      </c>
      <c r="F2038" s="5">
        <v>947480556</v>
      </c>
      <c r="G2038" s="6">
        <v>46305</v>
      </c>
      <c r="H2038" s="5">
        <v>2250005278</v>
      </c>
      <c r="I2038" s="5">
        <v>48</v>
      </c>
      <c r="J2038" s="5">
        <v>39</v>
      </c>
      <c r="K20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38" s="4">
        <f>COUNTIFS(Tabela1[Paciente],Tabela1[[#This Row],[Paciente]],Tabela1[Código_Terapia],Tabela1[[#This Row],[Código_Terapia]])</f>
        <v>2</v>
      </c>
      <c r="M2038" s="4">
        <f>Tabela1[[#This Row],[Sessões Autrizadas]]-Tabela1[[#This Row],[Solicitado]]</f>
        <v>-9</v>
      </c>
    </row>
    <row r="2039" spans="1:13" hidden="1" x14ac:dyDescent="0.3">
      <c r="A2039" s="4">
        <f>INDEX(Tabela2[Id],MATCH(Tabela1[[#This Row],[Carteirinha]],Tabela2[Cart],0))</f>
        <v>4337</v>
      </c>
      <c r="B2039" s="5" t="s">
        <v>29</v>
      </c>
      <c r="C2039" s="5" t="s">
        <v>30</v>
      </c>
      <c r="D2039" s="5">
        <v>60124015</v>
      </c>
      <c r="E2039" s="6">
        <v>45705</v>
      </c>
      <c r="F2039" s="5">
        <v>947480555</v>
      </c>
      <c r="G2039" s="6">
        <v>46485</v>
      </c>
      <c r="H2039" s="5">
        <v>50001213</v>
      </c>
      <c r="I2039" s="5">
        <v>48</v>
      </c>
      <c r="J2039" s="5">
        <v>37</v>
      </c>
      <c r="K20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39" s="4">
        <f>COUNTIFS(Tabela1[Paciente],Tabela1[[#This Row],[Paciente]],Tabela1[Código_Terapia],Tabela1[[#This Row],[Código_Terapia]])</f>
        <v>2</v>
      </c>
      <c r="M2039" s="4">
        <f>Tabela1[[#This Row],[Sessões Autrizadas]]-Tabela1[[#This Row],[Solicitado]]</f>
        <v>-11</v>
      </c>
    </row>
    <row r="2040" spans="1:13" hidden="1" x14ac:dyDescent="0.3">
      <c r="A2040" s="4">
        <f>INDEX(Tabela2[Id],MATCH(Tabela1[[#This Row],[Carteirinha]],Tabela2[Cart],0))</f>
        <v>4337</v>
      </c>
      <c r="B2040" s="5" t="s">
        <v>29</v>
      </c>
      <c r="C2040" s="5" t="s">
        <v>30</v>
      </c>
      <c r="D2040" s="5">
        <v>60124014</v>
      </c>
      <c r="E2040" s="6">
        <v>45705</v>
      </c>
      <c r="F2040" s="5">
        <v>947480554</v>
      </c>
      <c r="G2040" s="6">
        <v>45885</v>
      </c>
      <c r="H2040" s="5">
        <v>50000012</v>
      </c>
      <c r="I2040" s="5">
        <v>32</v>
      </c>
      <c r="J2040" s="5">
        <v>30</v>
      </c>
      <c r="K20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40" s="4">
        <f>COUNTIFS(Tabela1[Paciente],Tabela1[[#This Row],[Paciente]],Tabela1[Código_Terapia],Tabela1[[#This Row],[Código_Terapia]])</f>
        <v>2</v>
      </c>
      <c r="M2040" s="4">
        <f>Tabela1[[#This Row],[Sessões Autrizadas]]-Tabela1[[#This Row],[Solicitado]]</f>
        <v>-2</v>
      </c>
    </row>
    <row r="2041" spans="1:13" hidden="1" x14ac:dyDescent="0.3">
      <c r="A2041" s="4">
        <f>INDEX(Tabela2[Id],MATCH(Tabela1[[#This Row],[Carteirinha]],Tabela2[Cart],0))</f>
        <v>4337</v>
      </c>
      <c r="B2041" s="5" t="s">
        <v>29</v>
      </c>
      <c r="C2041" s="5" t="s">
        <v>30</v>
      </c>
      <c r="D2041" s="5">
        <v>60124013</v>
      </c>
      <c r="E2041" s="6">
        <v>45705</v>
      </c>
      <c r="F2041" s="5">
        <v>947480553</v>
      </c>
      <c r="G2041" s="6">
        <v>46245</v>
      </c>
      <c r="H2041" s="5">
        <v>2250005170</v>
      </c>
      <c r="I2041" s="5">
        <v>80</v>
      </c>
      <c r="J2041" s="5">
        <v>72</v>
      </c>
      <c r="K20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041" s="4">
        <f>COUNTIFS(Tabela1[Paciente],Tabela1[[#This Row],[Paciente]],Tabela1[Código_Terapia],Tabela1[[#This Row],[Código_Terapia]])</f>
        <v>3</v>
      </c>
      <c r="M2041" s="4">
        <f>Tabela1[[#This Row],[Sessões Autrizadas]]-Tabela1[[#This Row],[Solicitado]]</f>
        <v>-8</v>
      </c>
    </row>
    <row r="2042" spans="1:13" hidden="1" x14ac:dyDescent="0.3">
      <c r="A2042" s="4">
        <f>INDEX(Tabela2[Id],MATCH(Tabela1[[#This Row],[Carteirinha]],Tabela2[Cart],0))</f>
        <v>4337</v>
      </c>
      <c r="B2042" s="5" t="s">
        <v>29</v>
      </c>
      <c r="C2042" s="5" t="s">
        <v>30</v>
      </c>
      <c r="D2042" s="5">
        <v>60124008</v>
      </c>
      <c r="E2042" s="6">
        <v>45705</v>
      </c>
      <c r="F2042" s="5">
        <v>947480550</v>
      </c>
      <c r="G2042" s="6">
        <v>46365</v>
      </c>
      <c r="H2042" s="5">
        <v>2250005111</v>
      </c>
      <c r="I2042" s="5">
        <v>32</v>
      </c>
      <c r="J2042" s="5">
        <v>22</v>
      </c>
      <c r="K20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42" s="4">
        <f>COUNTIFS(Tabela1[Paciente],Tabela1[[#This Row],[Paciente]],Tabela1[Código_Terapia],Tabela1[[#This Row],[Código_Terapia]])</f>
        <v>2</v>
      </c>
      <c r="M2042" s="4">
        <f>Tabela1[[#This Row],[Sessões Autrizadas]]-Tabela1[[#This Row],[Solicitado]]</f>
        <v>-10</v>
      </c>
    </row>
    <row r="2043" spans="1:13" hidden="1" x14ac:dyDescent="0.3">
      <c r="A2043" s="4">
        <f>INDEX(Tabela2[Id],MATCH(Tabela1[[#This Row],[Carteirinha]],Tabela2[Cart],0))</f>
        <v>4337</v>
      </c>
      <c r="B2043" s="5" t="s">
        <v>29</v>
      </c>
      <c r="C2043" s="5" t="s">
        <v>30</v>
      </c>
      <c r="D2043" s="5">
        <v>58052984</v>
      </c>
      <c r="E2043" s="6">
        <v>45632</v>
      </c>
      <c r="F2043" s="5">
        <v>945567418</v>
      </c>
      <c r="G2043" s="6">
        <v>46052</v>
      </c>
      <c r="H2043" s="5">
        <v>2250005189</v>
      </c>
      <c r="I2043" s="5">
        <v>80</v>
      </c>
      <c r="J2043" s="5">
        <v>42</v>
      </c>
      <c r="K20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043" s="4">
        <f>COUNTIFS(Tabela1[Paciente],Tabela1[[#This Row],[Paciente]],Tabela1[Código_Terapia],Tabela1[[#This Row],[Código_Terapia]])</f>
        <v>3</v>
      </c>
      <c r="M2043" s="4">
        <f>Tabela1[[#This Row],[Sessões Autrizadas]]-Tabela1[[#This Row],[Solicitado]]</f>
        <v>-38</v>
      </c>
    </row>
    <row r="2044" spans="1:13" hidden="1" x14ac:dyDescent="0.3">
      <c r="A2044" s="4">
        <f>INDEX(Tabela2[Id],MATCH(Tabela1[[#This Row],[Carteirinha]],Tabela2[Cart],0))</f>
        <v>4337</v>
      </c>
      <c r="B2044" s="5" t="s">
        <v>29</v>
      </c>
      <c r="C2044" s="5" t="s">
        <v>30</v>
      </c>
      <c r="D2044" s="5">
        <v>58052983</v>
      </c>
      <c r="E2044" s="6">
        <v>45632</v>
      </c>
      <c r="F2044" s="5">
        <v>945567417</v>
      </c>
      <c r="G2044" s="6">
        <v>46832</v>
      </c>
      <c r="H2044" s="5">
        <v>2250005103</v>
      </c>
      <c r="I2044" s="5">
        <v>80</v>
      </c>
      <c r="J2044" s="5">
        <v>40</v>
      </c>
      <c r="K20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044" s="4">
        <f>COUNTIFS(Tabela1[Paciente],Tabela1[[#This Row],[Paciente]],Tabela1[Código_Terapia],Tabela1[[#This Row],[Código_Terapia]])</f>
        <v>2</v>
      </c>
      <c r="M2044" s="4">
        <f>Tabela1[[#This Row],[Sessões Autrizadas]]-Tabela1[[#This Row],[Solicitado]]</f>
        <v>-40</v>
      </c>
    </row>
    <row r="2045" spans="1:13" hidden="1" x14ac:dyDescent="0.3">
      <c r="A2045" s="4">
        <f>INDEX(Tabela2[Id],MATCH(Tabela1[[#This Row],[Carteirinha]],Tabela2[Cart],0))</f>
        <v>4337</v>
      </c>
      <c r="B2045" s="5" t="s">
        <v>29</v>
      </c>
      <c r="C2045" s="5" t="s">
        <v>30</v>
      </c>
      <c r="D2045" s="5">
        <v>58052982</v>
      </c>
      <c r="E2045" s="6">
        <v>45632</v>
      </c>
      <c r="F2045" s="5">
        <v>945567416</v>
      </c>
      <c r="G2045" s="6">
        <v>46472</v>
      </c>
      <c r="H2045" s="5">
        <v>2250005278</v>
      </c>
      <c r="I2045" s="5">
        <v>48</v>
      </c>
      <c r="J2045" s="5">
        <v>18</v>
      </c>
      <c r="K20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45" s="4">
        <f>COUNTIFS(Tabela1[Paciente],Tabela1[[#This Row],[Paciente]],Tabela1[Código_Terapia],Tabela1[[#This Row],[Código_Terapia]])</f>
        <v>2</v>
      </c>
      <c r="M2045" s="4">
        <f>Tabela1[[#This Row],[Sessões Autrizadas]]-Tabela1[[#This Row],[Solicitado]]</f>
        <v>-30</v>
      </c>
    </row>
    <row r="2046" spans="1:13" hidden="1" x14ac:dyDescent="0.3">
      <c r="A2046" s="4">
        <f>INDEX(Tabela2[Id],MATCH(Tabela1[[#This Row],[Carteirinha]],Tabela2[Cart],0))</f>
        <v>4337</v>
      </c>
      <c r="B2046" s="5" t="s">
        <v>29</v>
      </c>
      <c r="C2046" s="5" t="s">
        <v>30</v>
      </c>
      <c r="D2046" s="5">
        <v>58052981</v>
      </c>
      <c r="E2046" s="6">
        <v>45632</v>
      </c>
      <c r="F2046" s="5">
        <v>945567415</v>
      </c>
      <c r="G2046" s="6">
        <v>46712</v>
      </c>
      <c r="H2046" s="5">
        <v>50001213</v>
      </c>
      <c r="I2046" s="5">
        <v>48</v>
      </c>
      <c r="J2046" s="5">
        <v>15</v>
      </c>
      <c r="K20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46" s="4">
        <f>COUNTIFS(Tabela1[Paciente],Tabela1[[#This Row],[Paciente]],Tabela1[Código_Terapia],Tabela1[[#This Row],[Código_Terapia]])</f>
        <v>2</v>
      </c>
      <c r="M2046" s="4">
        <f>Tabela1[[#This Row],[Sessões Autrizadas]]-Tabela1[[#This Row],[Solicitado]]</f>
        <v>-33</v>
      </c>
    </row>
    <row r="2047" spans="1:13" hidden="1" x14ac:dyDescent="0.3">
      <c r="A2047" s="4">
        <f>INDEX(Tabela2[Id],MATCH(Tabela1[[#This Row],[Carteirinha]],Tabela2[Cart],0))</f>
        <v>4337</v>
      </c>
      <c r="B2047" s="5" t="s">
        <v>29</v>
      </c>
      <c r="C2047" s="5" t="s">
        <v>30</v>
      </c>
      <c r="D2047" s="5">
        <v>58052980</v>
      </c>
      <c r="E2047" s="6">
        <v>45632</v>
      </c>
      <c r="F2047" s="5">
        <v>945567414</v>
      </c>
      <c r="G2047" s="6">
        <v>46652</v>
      </c>
      <c r="H2047" s="5">
        <v>50000012</v>
      </c>
      <c r="I2047" s="5">
        <v>32</v>
      </c>
      <c r="J2047" s="5">
        <v>16</v>
      </c>
      <c r="K20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47" s="4">
        <f>COUNTIFS(Tabela1[Paciente],Tabela1[[#This Row],[Paciente]],Tabela1[Código_Terapia],Tabela1[[#This Row],[Código_Terapia]])</f>
        <v>2</v>
      </c>
      <c r="M2047" s="4">
        <f>Tabela1[[#This Row],[Sessões Autrizadas]]-Tabela1[[#This Row],[Solicitado]]</f>
        <v>-16</v>
      </c>
    </row>
    <row r="2048" spans="1:13" hidden="1" x14ac:dyDescent="0.3">
      <c r="A2048" s="4">
        <f>INDEX(Tabela2[Id],MATCH(Tabela1[[#This Row],[Carteirinha]],Tabela2[Cart],0))</f>
        <v>4337</v>
      </c>
      <c r="B2048" s="5" t="s">
        <v>29</v>
      </c>
      <c r="C2048" s="5" t="s">
        <v>30</v>
      </c>
      <c r="D2048" s="5">
        <v>58052979</v>
      </c>
      <c r="E2048" s="6">
        <v>45632</v>
      </c>
      <c r="F2048" s="5">
        <v>945567413</v>
      </c>
      <c r="G2048" s="6">
        <v>45872</v>
      </c>
      <c r="H2048" s="5">
        <v>2250005170</v>
      </c>
      <c r="I2048" s="5">
        <v>80</v>
      </c>
      <c r="J2048" s="5">
        <v>29</v>
      </c>
      <c r="K20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048" s="4">
        <f>COUNTIFS(Tabela1[Paciente],Tabela1[[#This Row],[Paciente]],Tabela1[Código_Terapia],Tabela1[[#This Row],[Código_Terapia]])</f>
        <v>3</v>
      </c>
      <c r="M2048" s="4">
        <f>Tabela1[[#This Row],[Sessões Autrizadas]]-Tabela1[[#This Row],[Solicitado]]</f>
        <v>-51</v>
      </c>
    </row>
    <row r="2049" spans="1:13" hidden="1" x14ac:dyDescent="0.3">
      <c r="A2049" s="4">
        <f>INDEX(Tabela2[Id],MATCH(Tabela1[[#This Row],[Carteirinha]],Tabela2[Cart],0))</f>
        <v>4337</v>
      </c>
      <c r="B2049" s="5" t="s">
        <v>29</v>
      </c>
      <c r="C2049" s="5" t="s">
        <v>30</v>
      </c>
      <c r="D2049" s="5">
        <v>58052978</v>
      </c>
      <c r="E2049" s="6">
        <v>45632</v>
      </c>
      <c r="F2049" s="5">
        <v>945567412</v>
      </c>
      <c r="G2049" s="6">
        <v>46172</v>
      </c>
      <c r="H2049" s="5">
        <v>2250005111</v>
      </c>
      <c r="I2049" s="5">
        <v>32</v>
      </c>
      <c r="J2049" s="5">
        <v>24</v>
      </c>
      <c r="K20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49" s="4">
        <f>COUNTIFS(Tabela1[Paciente],Tabela1[[#This Row],[Paciente]],Tabela1[Código_Terapia],Tabela1[[#This Row],[Código_Terapia]])</f>
        <v>2</v>
      </c>
      <c r="M2049" s="4">
        <f>Tabela1[[#This Row],[Sessões Autrizadas]]-Tabela1[[#This Row],[Solicitado]]</f>
        <v>-8</v>
      </c>
    </row>
    <row r="2050" spans="1:13" hidden="1" x14ac:dyDescent="0.3">
      <c r="A2050" s="4">
        <f>INDEX(Tabela2[Id],MATCH(Tabela1[[#This Row],[Carteirinha]],Tabela2[Cart],0))</f>
        <v>4337</v>
      </c>
      <c r="B2050" s="5" t="s">
        <v>29</v>
      </c>
      <c r="C2050" s="5" t="s">
        <v>30</v>
      </c>
      <c r="D2050" s="5">
        <v>55580651</v>
      </c>
      <c r="E2050" s="6">
        <v>45525</v>
      </c>
      <c r="F2050" s="5">
        <v>943287755</v>
      </c>
      <c r="G2050" s="6">
        <v>47265</v>
      </c>
      <c r="H2050" s="5">
        <v>2250005170</v>
      </c>
      <c r="I2050" s="5">
        <v>60</v>
      </c>
      <c r="J2050" s="5">
        <v>23</v>
      </c>
      <c r="K20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050" s="4">
        <f>COUNTIFS(Tabela1[Paciente],Tabela1[[#This Row],[Paciente]],Tabela1[Código_Terapia],Tabela1[[#This Row],[Código_Terapia]])</f>
        <v>3</v>
      </c>
      <c r="M2050" s="4">
        <f>Tabela1[[#This Row],[Sessões Autrizadas]]-Tabela1[[#This Row],[Solicitado]]</f>
        <v>-37</v>
      </c>
    </row>
    <row r="2051" spans="1:13" hidden="1" x14ac:dyDescent="0.3">
      <c r="A2051" s="4">
        <f>INDEX(Tabela2[Id],MATCH(Tabela1[[#This Row],[Carteirinha]],Tabela2[Cart],0))</f>
        <v>4337</v>
      </c>
      <c r="B2051" s="5" t="s">
        <v>29</v>
      </c>
      <c r="C2051" s="5" t="s">
        <v>30</v>
      </c>
      <c r="D2051" s="5">
        <v>55580061</v>
      </c>
      <c r="E2051" s="6">
        <v>45525</v>
      </c>
      <c r="F2051" s="5">
        <v>943287182</v>
      </c>
      <c r="G2051" s="6">
        <v>47445</v>
      </c>
      <c r="H2051" s="5">
        <v>2250005189</v>
      </c>
      <c r="I2051" s="5">
        <v>60</v>
      </c>
      <c r="J2051" s="5">
        <v>9</v>
      </c>
      <c r="K20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051" s="4">
        <f>COUNTIFS(Tabela1[Paciente],Tabela1[[#This Row],[Paciente]],Tabela1[Código_Terapia],Tabela1[[#This Row],[Código_Terapia]])</f>
        <v>3</v>
      </c>
      <c r="M2051" s="4">
        <f>Tabela1[[#This Row],[Sessões Autrizadas]]-Tabela1[[#This Row],[Solicitado]]</f>
        <v>-51</v>
      </c>
    </row>
    <row r="2052" spans="1:13" hidden="1" x14ac:dyDescent="0.3">
      <c r="A2052" s="4">
        <f>INDEX(Tabela2[Id],MATCH(Tabela1[[#This Row],[Carteirinha]],Tabela2[Cart],0))</f>
        <v>4112</v>
      </c>
      <c r="B2052" s="5" t="s">
        <v>385</v>
      </c>
      <c r="C2052" s="5" t="s">
        <v>386</v>
      </c>
      <c r="D2052" s="5">
        <v>57670419</v>
      </c>
      <c r="E2052" s="6">
        <v>45614</v>
      </c>
      <c r="F2052" s="5">
        <v>945215284</v>
      </c>
      <c r="G2052" s="6">
        <v>46274</v>
      </c>
      <c r="H2052" s="5">
        <v>2250005278</v>
      </c>
      <c r="I2052" s="5">
        <v>16</v>
      </c>
      <c r="J2052" s="5">
        <v>6</v>
      </c>
      <c r="K20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52" s="4">
        <f>COUNTIFS(Tabela1[Paciente],Tabela1[[#This Row],[Paciente]],Tabela1[Código_Terapia],Tabela1[[#This Row],[Código_Terapia]])</f>
        <v>1</v>
      </c>
      <c r="M2052" s="4">
        <f>Tabela1[[#This Row],[Sessões Autrizadas]]-Tabela1[[#This Row],[Solicitado]]</f>
        <v>-10</v>
      </c>
    </row>
    <row r="2053" spans="1:13" hidden="1" x14ac:dyDescent="0.3">
      <c r="A2053" s="4">
        <f>INDEX(Tabela2[Id],MATCH(Tabela1[[#This Row],[Carteirinha]],Tabela2[Cart],0))</f>
        <v>3121</v>
      </c>
      <c r="B2053" s="5" t="s">
        <v>832</v>
      </c>
      <c r="C2053" s="5" t="s">
        <v>833</v>
      </c>
      <c r="D2053" s="5">
        <v>59184524</v>
      </c>
      <c r="E2053" s="6">
        <v>45671</v>
      </c>
      <c r="F2053" s="5">
        <v>946609885</v>
      </c>
      <c r="G2053" s="6">
        <v>45795</v>
      </c>
      <c r="H2053" s="5">
        <v>2250005189</v>
      </c>
      <c r="I2053" s="5">
        <v>16</v>
      </c>
      <c r="J2053" s="5">
        <v>16</v>
      </c>
      <c r="K20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53" s="4">
        <f>COUNTIFS(Tabela1[Paciente],Tabela1[[#This Row],[Paciente]],Tabela1[Código_Terapia],Tabela1[[#This Row],[Código_Terapia]])</f>
        <v>1</v>
      </c>
      <c r="M2053" s="4">
        <f>Tabela1[[#This Row],[Sessões Autrizadas]]-Tabela1[[#This Row],[Solicitado]]</f>
        <v>0</v>
      </c>
    </row>
    <row r="2054" spans="1:13" hidden="1" x14ac:dyDescent="0.3">
      <c r="A2054" s="4">
        <f>INDEX(Tabela2[Id],MATCH(Tabela1[[#This Row],[Carteirinha]],Tabela2[Cart],0))</f>
        <v>3121</v>
      </c>
      <c r="B2054" s="5" t="s">
        <v>832</v>
      </c>
      <c r="C2054" s="5" t="s">
        <v>833</v>
      </c>
      <c r="D2054" s="5">
        <v>59184523</v>
      </c>
      <c r="E2054" s="6">
        <v>45671</v>
      </c>
      <c r="F2054" s="5">
        <v>946609884</v>
      </c>
      <c r="G2054" s="6">
        <v>46451</v>
      </c>
      <c r="H2054" s="5">
        <v>2250005278</v>
      </c>
      <c r="I2054" s="5">
        <v>32</v>
      </c>
      <c r="J2054" s="5">
        <v>20</v>
      </c>
      <c r="K20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54" s="4">
        <f>COUNTIFS(Tabela1[Paciente],Tabela1[[#This Row],[Paciente]],Tabela1[Código_Terapia],Tabela1[[#This Row],[Código_Terapia]])</f>
        <v>2</v>
      </c>
      <c r="M2054" s="4">
        <f>Tabela1[[#This Row],[Sessões Autrizadas]]-Tabela1[[#This Row],[Solicitado]]</f>
        <v>-12</v>
      </c>
    </row>
    <row r="2055" spans="1:13" hidden="1" x14ac:dyDescent="0.3">
      <c r="A2055" s="4">
        <f>INDEX(Tabela2[Id],MATCH(Tabela1[[#This Row],[Carteirinha]],Tabela2[Cart],0))</f>
        <v>3121</v>
      </c>
      <c r="B2055" s="5" t="s">
        <v>832</v>
      </c>
      <c r="C2055" s="5" t="s">
        <v>833</v>
      </c>
      <c r="D2055" s="5">
        <v>55674357</v>
      </c>
      <c r="E2055" s="6">
        <v>45530</v>
      </c>
      <c r="F2055" s="5">
        <v>943374194</v>
      </c>
      <c r="G2055" s="6">
        <v>46130</v>
      </c>
      <c r="H2055" s="5">
        <v>2250005278</v>
      </c>
      <c r="I2055" s="5">
        <v>20</v>
      </c>
      <c r="J2055" s="5">
        <v>11</v>
      </c>
      <c r="K20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055" s="4">
        <f>COUNTIFS(Tabela1[Paciente],Tabela1[[#This Row],[Paciente]],Tabela1[Código_Terapia],Tabela1[[#This Row],[Código_Terapia]])</f>
        <v>2</v>
      </c>
      <c r="M2055" s="4">
        <f>Tabela1[[#This Row],[Sessões Autrizadas]]-Tabela1[[#This Row],[Solicitado]]</f>
        <v>-9</v>
      </c>
    </row>
    <row r="2056" spans="1:13" hidden="1" x14ac:dyDescent="0.3">
      <c r="A2056" s="4">
        <f>INDEX(Tabela2[Id],MATCH(Tabela1[[#This Row],[Carteirinha]],Tabela2[Cart],0))</f>
        <v>4076</v>
      </c>
      <c r="B2056" s="5" t="s">
        <v>1383</v>
      </c>
      <c r="C2056" s="5" t="s">
        <v>1382</v>
      </c>
      <c r="D2056" s="5">
        <v>56855547</v>
      </c>
      <c r="E2056" s="6">
        <v>45573</v>
      </c>
      <c r="F2056" s="5">
        <v>944463853</v>
      </c>
      <c r="G2056" s="6">
        <v>46533</v>
      </c>
      <c r="H2056" s="5">
        <v>2250005189</v>
      </c>
      <c r="I2056" s="5">
        <v>60</v>
      </c>
      <c r="J2056" s="5">
        <v>45</v>
      </c>
      <c r="K20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056" s="4">
        <f>COUNTIFS(Tabela1[Paciente],Tabela1[[#This Row],[Paciente]],Tabela1[Código_Terapia],Tabela1[[#This Row],[Código_Terapia]])</f>
        <v>1</v>
      </c>
      <c r="M2056" s="4">
        <f>Tabela1[[#This Row],[Sessões Autrizadas]]-Tabela1[[#This Row],[Solicitado]]</f>
        <v>-15</v>
      </c>
    </row>
    <row r="2057" spans="1:13" hidden="1" x14ac:dyDescent="0.3">
      <c r="A2057" s="4">
        <f>INDEX(Tabela2[Id],MATCH(Tabela1[[#This Row],[Carteirinha]],Tabela2[Cart],0))</f>
        <v>4076</v>
      </c>
      <c r="B2057" s="5" t="s">
        <v>1383</v>
      </c>
      <c r="C2057" s="5" t="s">
        <v>1382</v>
      </c>
      <c r="D2057" s="5">
        <v>56855546</v>
      </c>
      <c r="E2057" s="6">
        <v>45573</v>
      </c>
      <c r="F2057" s="5">
        <v>944463852</v>
      </c>
      <c r="G2057" s="6">
        <v>47673</v>
      </c>
      <c r="H2057" s="5">
        <v>2250005103</v>
      </c>
      <c r="I2057" s="5">
        <v>200</v>
      </c>
      <c r="J2057" s="5">
        <v>134</v>
      </c>
      <c r="K20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12.5</v>
      </c>
      <c r="L2057" s="4">
        <f>COUNTIFS(Tabela1[Paciente],Tabela1[[#This Row],[Paciente]],Tabela1[Código_Terapia],Tabela1[[#This Row],[Código_Terapia]])</f>
        <v>1</v>
      </c>
      <c r="M2057" s="4">
        <f>Tabela1[[#This Row],[Sessões Autrizadas]]-Tabela1[[#This Row],[Solicitado]]</f>
        <v>-66</v>
      </c>
    </row>
    <row r="2058" spans="1:13" hidden="1" x14ac:dyDescent="0.3">
      <c r="A2058" s="4">
        <f>INDEX(Tabela2[Id],MATCH(Tabela1[[#This Row],[Carteirinha]],Tabela2[Cart],0))</f>
        <v>4076</v>
      </c>
      <c r="B2058" s="5" t="s">
        <v>1383</v>
      </c>
      <c r="C2058" s="5" t="s">
        <v>1382</v>
      </c>
      <c r="D2058" s="5">
        <v>56855543</v>
      </c>
      <c r="E2058" s="6">
        <v>45573</v>
      </c>
      <c r="F2058" s="5">
        <v>944463849</v>
      </c>
      <c r="G2058" s="6">
        <v>47013</v>
      </c>
      <c r="H2058" s="5">
        <v>2250005170</v>
      </c>
      <c r="I2058" s="5">
        <v>60</v>
      </c>
      <c r="J2058" s="5">
        <v>37</v>
      </c>
      <c r="K20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058" s="4">
        <f>COUNTIFS(Tabela1[Paciente],Tabela1[[#This Row],[Paciente]],Tabela1[Código_Terapia],Tabela1[[#This Row],[Código_Terapia]])</f>
        <v>1</v>
      </c>
      <c r="M2058" s="4">
        <f>Tabela1[[#This Row],[Sessões Autrizadas]]-Tabela1[[#This Row],[Solicitado]]</f>
        <v>-23</v>
      </c>
    </row>
    <row r="2059" spans="1:13" hidden="1" x14ac:dyDescent="0.3">
      <c r="A2059" s="4">
        <f>INDEX(Tabela2[Id],MATCH(Tabela1[[#This Row],[Carteirinha]],Tabela2[Cart],0))</f>
        <v>3404</v>
      </c>
      <c r="B2059" s="5" t="s">
        <v>722</v>
      </c>
      <c r="C2059" s="5" t="s">
        <v>723</v>
      </c>
      <c r="D2059" s="5">
        <v>58626817</v>
      </c>
      <c r="E2059" s="6">
        <v>45643</v>
      </c>
      <c r="F2059" s="5">
        <v>946098033</v>
      </c>
      <c r="G2059" s="6">
        <v>46363</v>
      </c>
      <c r="H2059" s="5">
        <v>2250005189</v>
      </c>
      <c r="I2059" s="5">
        <v>32</v>
      </c>
      <c r="J2059" s="5">
        <v>21</v>
      </c>
      <c r="K20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59" s="4">
        <f>COUNTIFS(Tabela1[Paciente],Tabela1[[#This Row],[Paciente]],Tabela1[Código_Terapia],Tabela1[[#This Row],[Código_Terapia]])</f>
        <v>1</v>
      </c>
      <c r="M2059" s="4">
        <f>Tabela1[[#This Row],[Sessões Autrizadas]]-Tabela1[[#This Row],[Solicitado]]</f>
        <v>-11</v>
      </c>
    </row>
    <row r="2060" spans="1:13" hidden="1" x14ac:dyDescent="0.3">
      <c r="A2060" s="4">
        <f>INDEX(Tabela2[Id],MATCH(Tabela1[[#This Row],[Carteirinha]],Tabela2[Cart],0))</f>
        <v>3404</v>
      </c>
      <c r="B2060" s="5" t="s">
        <v>722</v>
      </c>
      <c r="C2060" s="5" t="s">
        <v>723</v>
      </c>
      <c r="D2060" s="5">
        <v>58626816</v>
      </c>
      <c r="E2060" s="6">
        <v>45643</v>
      </c>
      <c r="F2060" s="5">
        <v>946098032</v>
      </c>
      <c r="G2060" s="6">
        <v>46363</v>
      </c>
      <c r="H2060" s="5">
        <v>2250005103</v>
      </c>
      <c r="I2060" s="5">
        <v>16</v>
      </c>
      <c r="J2060" s="5">
        <v>5</v>
      </c>
      <c r="K20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60" s="4">
        <f>COUNTIFS(Tabela1[Paciente],Tabela1[[#This Row],[Paciente]],Tabela1[Código_Terapia],Tabela1[[#This Row],[Código_Terapia]])</f>
        <v>1</v>
      </c>
      <c r="M2060" s="4">
        <f>Tabela1[[#This Row],[Sessões Autrizadas]]-Tabela1[[#This Row],[Solicitado]]</f>
        <v>-11</v>
      </c>
    </row>
    <row r="2061" spans="1:13" hidden="1" x14ac:dyDescent="0.3">
      <c r="A2061" s="4">
        <f>INDEX(Tabela2[Id],MATCH(Tabela1[[#This Row],[Carteirinha]],Tabela2[Cart],0))</f>
        <v>3404</v>
      </c>
      <c r="B2061" s="5" t="s">
        <v>722</v>
      </c>
      <c r="C2061" s="5" t="s">
        <v>723</v>
      </c>
      <c r="D2061" s="5">
        <v>58626815</v>
      </c>
      <c r="E2061" s="6">
        <v>45643</v>
      </c>
      <c r="F2061" s="5">
        <v>946098030</v>
      </c>
      <c r="G2061" s="6">
        <v>46183</v>
      </c>
      <c r="H2061" s="5">
        <v>2250005278</v>
      </c>
      <c r="I2061" s="5">
        <v>32</v>
      </c>
      <c r="J2061" s="5">
        <v>18</v>
      </c>
      <c r="K20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61" s="4">
        <f>COUNTIFS(Tabela1[Paciente],Tabela1[[#This Row],[Paciente]],Tabela1[Código_Terapia],Tabela1[[#This Row],[Código_Terapia]])</f>
        <v>1</v>
      </c>
      <c r="M2061" s="4">
        <f>Tabela1[[#This Row],[Sessões Autrizadas]]-Tabela1[[#This Row],[Solicitado]]</f>
        <v>-14</v>
      </c>
    </row>
    <row r="2062" spans="1:13" hidden="1" x14ac:dyDescent="0.3">
      <c r="A2062" s="4">
        <f>INDEX(Tabela2[Id],MATCH(Tabela1[[#This Row],[Carteirinha]],Tabela2[Cart],0))</f>
        <v>4184</v>
      </c>
      <c r="B2062" s="5" t="s">
        <v>643</v>
      </c>
      <c r="C2062" s="5" t="s">
        <v>644</v>
      </c>
      <c r="D2062" s="5">
        <v>61117548</v>
      </c>
      <c r="E2062" s="6">
        <v>45743</v>
      </c>
      <c r="F2062" s="5">
        <v>948400513</v>
      </c>
      <c r="G2062" s="6">
        <v>45803</v>
      </c>
      <c r="H2062" s="5">
        <v>2250005278</v>
      </c>
      <c r="I2062" s="5">
        <v>16</v>
      </c>
      <c r="J2062" s="5">
        <v>16</v>
      </c>
      <c r="K20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62" s="4">
        <f>COUNTIFS(Tabela1[Paciente],Tabela1[[#This Row],[Paciente]],Tabela1[Código_Terapia],Tabela1[[#This Row],[Código_Terapia]])</f>
        <v>4</v>
      </c>
      <c r="M2062" s="4">
        <f>Tabela1[[#This Row],[Sessões Autrizadas]]-Tabela1[[#This Row],[Solicitado]]</f>
        <v>0</v>
      </c>
    </row>
    <row r="2063" spans="1:13" hidden="1" x14ac:dyDescent="0.3">
      <c r="A2063" s="4">
        <f>INDEX(Tabela2[Id],MATCH(Tabela1[[#This Row],[Carteirinha]],Tabela2[Cart],0))</f>
        <v>4184</v>
      </c>
      <c r="B2063" s="5" t="s">
        <v>643</v>
      </c>
      <c r="C2063" s="5" t="s">
        <v>644</v>
      </c>
      <c r="D2063" s="5">
        <v>60922813</v>
      </c>
      <c r="E2063" s="6">
        <v>45736</v>
      </c>
      <c r="F2063" s="5">
        <v>948220435</v>
      </c>
      <c r="G2063" s="6">
        <v>45856</v>
      </c>
      <c r="H2063" s="5">
        <v>2250005278</v>
      </c>
      <c r="I2063" s="5">
        <v>16</v>
      </c>
      <c r="J2063" s="5">
        <v>15</v>
      </c>
      <c r="K20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63" s="4">
        <f>COUNTIFS(Tabela1[Paciente],Tabela1[[#This Row],[Paciente]],Tabela1[Código_Terapia],Tabela1[[#This Row],[Código_Terapia]])</f>
        <v>4</v>
      </c>
      <c r="M2063" s="4">
        <f>Tabela1[[#This Row],[Sessões Autrizadas]]-Tabela1[[#This Row],[Solicitado]]</f>
        <v>-1</v>
      </c>
    </row>
    <row r="2064" spans="1:13" hidden="1" x14ac:dyDescent="0.3">
      <c r="A2064" s="4">
        <f>INDEX(Tabela2[Id],MATCH(Tabela1[[#This Row],[Carteirinha]],Tabela2[Cart],0))</f>
        <v>4184</v>
      </c>
      <c r="B2064" s="5" t="s">
        <v>643</v>
      </c>
      <c r="C2064" s="5" t="s">
        <v>644</v>
      </c>
      <c r="D2064" s="5">
        <v>58202104</v>
      </c>
      <c r="E2064" s="6">
        <v>45625</v>
      </c>
      <c r="F2064" s="5">
        <v>945705613</v>
      </c>
      <c r="G2064" s="6">
        <v>46285</v>
      </c>
      <c r="H2064" s="5">
        <v>2250005278</v>
      </c>
      <c r="I2064" s="5">
        <v>16</v>
      </c>
      <c r="J2064" s="5">
        <v>6</v>
      </c>
      <c r="K20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64" s="4">
        <f>COUNTIFS(Tabela1[Paciente],Tabela1[[#This Row],[Paciente]],Tabela1[Código_Terapia],Tabela1[[#This Row],[Código_Terapia]])</f>
        <v>4</v>
      </c>
      <c r="M2064" s="4">
        <f>Tabela1[[#This Row],[Sessões Autrizadas]]-Tabela1[[#This Row],[Solicitado]]</f>
        <v>-10</v>
      </c>
    </row>
    <row r="2065" spans="1:13" hidden="1" x14ac:dyDescent="0.3">
      <c r="A2065" s="4">
        <f>INDEX(Tabela2[Id],MATCH(Tabela1[[#This Row],[Carteirinha]],Tabela2[Cart],0))</f>
        <v>4184</v>
      </c>
      <c r="B2065" s="5" t="s">
        <v>643</v>
      </c>
      <c r="C2065" s="5" t="s">
        <v>644</v>
      </c>
      <c r="D2065" s="5">
        <v>56061354</v>
      </c>
      <c r="E2065" s="6">
        <v>45545</v>
      </c>
      <c r="F2065" s="5">
        <v>943730240</v>
      </c>
      <c r="G2065" s="6">
        <v>46385</v>
      </c>
      <c r="H2065" s="5">
        <v>2250005278</v>
      </c>
      <c r="I2065" s="5">
        <v>15</v>
      </c>
      <c r="J2065" s="5">
        <v>2</v>
      </c>
      <c r="K20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0.9375</v>
      </c>
      <c r="L2065" s="4">
        <f>COUNTIFS(Tabela1[Paciente],Tabela1[[#This Row],[Paciente]],Tabela1[Código_Terapia],Tabela1[[#This Row],[Código_Terapia]])</f>
        <v>4</v>
      </c>
      <c r="M2065" s="4">
        <f>Tabela1[[#This Row],[Sessões Autrizadas]]-Tabela1[[#This Row],[Solicitado]]</f>
        <v>-13</v>
      </c>
    </row>
    <row r="2066" spans="1:13" hidden="1" x14ac:dyDescent="0.3">
      <c r="A2066" s="4">
        <f>INDEX(Tabela2[Id],MATCH(Tabela1[[#This Row],[Carteirinha]],Tabela2[Cart],0))</f>
        <v>4290</v>
      </c>
      <c r="B2066" s="5" t="s">
        <v>937</v>
      </c>
      <c r="C2066" s="5" t="s">
        <v>938</v>
      </c>
      <c r="D2066" s="5">
        <v>59178038</v>
      </c>
      <c r="E2066" s="6">
        <v>45671</v>
      </c>
      <c r="F2066" s="5">
        <v>946603782</v>
      </c>
      <c r="G2066" s="6">
        <v>46211</v>
      </c>
      <c r="H2066" s="5">
        <v>2250005103</v>
      </c>
      <c r="I2066" s="5">
        <v>32</v>
      </c>
      <c r="J2066" s="5">
        <v>24</v>
      </c>
      <c r="K20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66" s="4">
        <f>COUNTIFS(Tabela1[Paciente],Tabela1[[#This Row],[Paciente]],Tabela1[Código_Terapia],Tabela1[[#This Row],[Código_Terapia]])</f>
        <v>2</v>
      </c>
      <c r="M2066" s="4">
        <f>Tabela1[[#This Row],[Sessões Autrizadas]]-Tabela1[[#This Row],[Solicitado]]</f>
        <v>-8</v>
      </c>
    </row>
    <row r="2067" spans="1:13" hidden="1" x14ac:dyDescent="0.3">
      <c r="A2067" s="4">
        <f>INDEX(Tabela2[Id],MATCH(Tabela1[[#This Row],[Carteirinha]],Tabela2[Cart],0))</f>
        <v>4290</v>
      </c>
      <c r="B2067" s="5" t="s">
        <v>937</v>
      </c>
      <c r="C2067" s="5" t="s">
        <v>938</v>
      </c>
      <c r="D2067" s="5">
        <v>57471461</v>
      </c>
      <c r="E2067" s="6">
        <v>45597</v>
      </c>
      <c r="F2067" s="5">
        <v>945034694</v>
      </c>
      <c r="G2067" s="6">
        <v>46077</v>
      </c>
      <c r="H2067" s="5">
        <v>2250005103</v>
      </c>
      <c r="I2067" s="5">
        <v>32</v>
      </c>
      <c r="J2067" s="5">
        <v>25</v>
      </c>
      <c r="K20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67" s="4">
        <f>COUNTIFS(Tabela1[Paciente],Tabela1[[#This Row],[Paciente]],Tabela1[Código_Terapia],Tabela1[[#This Row],[Código_Terapia]])</f>
        <v>2</v>
      </c>
      <c r="M2067" s="4">
        <f>Tabela1[[#This Row],[Sessões Autrizadas]]-Tabela1[[#This Row],[Solicitado]]</f>
        <v>-7</v>
      </c>
    </row>
    <row r="2068" spans="1:13" hidden="1" x14ac:dyDescent="0.3">
      <c r="A2068" s="4">
        <f>INDEX(Tabela2[Id],MATCH(Tabela1[[#This Row],[Carteirinha]],Tabela2[Cart],0))</f>
        <v>4333</v>
      </c>
      <c r="B2068" s="5" t="s">
        <v>1098</v>
      </c>
      <c r="C2068" s="5" t="s">
        <v>1099</v>
      </c>
      <c r="D2068" s="5">
        <v>57604393</v>
      </c>
      <c r="E2068" s="6">
        <v>45602</v>
      </c>
      <c r="F2068" s="5">
        <v>945154321</v>
      </c>
      <c r="G2068" s="6">
        <v>46442</v>
      </c>
      <c r="H2068" s="5">
        <v>2250005278</v>
      </c>
      <c r="I2068" s="5">
        <v>16</v>
      </c>
      <c r="J2068" s="5">
        <v>3</v>
      </c>
      <c r="K20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68" s="4">
        <f>COUNTIFS(Tabela1[Paciente],Tabela1[[#This Row],[Paciente]],Tabela1[Código_Terapia],Tabela1[[#This Row],[Código_Terapia]])</f>
        <v>1</v>
      </c>
      <c r="M2068" s="4">
        <f>Tabela1[[#This Row],[Sessões Autrizadas]]-Tabela1[[#This Row],[Solicitado]]</f>
        <v>-13</v>
      </c>
    </row>
    <row r="2069" spans="1:13" hidden="1" x14ac:dyDescent="0.3">
      <c r="A2069" s="4">
        <f>INDEX(Tabela2[Id],MATCH(Tabela1[[#This Row],[Carteirinha]],Tabela2[Cart],0))</f>
        <v>401</v>
      </c>
      <c r="B2069" s="5" t="s">
        <v>236</v>
      </c>
      <c r="C2069" s="5" t="s">
        <v>237</v>
      </c>
      <c r="D2069" s="5">
        <v>59969240</v>
      </c>
      <c r="E2069" s="6">
        <v>45699</v>
      </c>
      <c r="F2069" s="5">
        <v>947336763</v>
      </c>
      <c r="G2069" s="6">
        <v>45759</v>
      </c>
      <c r="H2069" s="5">
        <v>2250005189</v>
      </c>
      <c r="I2069" s="5">
        <v>48</v>
      </c>
      <c r="J2069" s="5">
        <v>48</v>
      </c>
      <c r="K20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69" s="4">
        <f>COUNTIFS(Tabela1[Paciente],Tabela1[[#This Row],[Paciente]],Tabela1[Código_Terapia],Tabela1[[#This Row],[Código_Terapia]])</f>
        <v>1</v>
      </c>
      <c r="M2069" s="4">
        <f>Tabela1[[#This Row],[Sessões Autrizadas]]-Tabela1[[#This Row],[Solicitado]]</f>
        <v>0</v>
      </c>
    </row>
    <row r="2070" spans="1:13" hidden="1" x14ac:dyDescent="0.3">
      <c r="A2070" s="4">
        <f>INDEX(Tabela2[Id],MATCH(Tabela1[[#This Row],[Carteirinha]],Tabela2[Cart],0))</f>
        <v>401</v>
      </c>
      <c r="B2070" s="5" t="s">
        <v>236</v>
      </c>
      <c r="C2070" s="5" t="s">
        <v>237</v>
      </c>
      <c r="D2070" s="5">
        <v>59969239</v>
      </c>
      <c r="E2070" s="6">
        <v>45699</v>
      </c>
      <c r="F2070" s="5">
        <v>947336762</v>
      </c>
      <c r="G2070" s="6">
        <v>46359</v>
      </c>
      <c r="H2070" s="5">
        <v>2250005103</v>
      </c>
      <c r="I2070" s="5">
        <v>48</v>
      </c>
      <c r="J2070" s="5">
        <v>32</v>
      </c>
      <c r="K20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70" s="4">
        <f>COUNTIFS(Tabela1[Paciente],Tabela1[[#This Row],[Paciente]],Tabela1[Código_Terapia],Tabela1[[#This Row],[Código_Terapia]])</f>
        <v>1</v>
      </c>
      <c r="M2070" s="4">
        <f>Tabela1[[#This Row],[Sessões Autrizadas]]-Tabela1[[#This Row],[Solicitado]]</f>
        <v>-16</v>
      </c>
    </row>
    <row r="2071" spans="1:13" hidden="1" x14ac:dyDescent="0.3">
      <c r="A2071" s="4">
        <f>INDEX(Tabela2[Id],MATCH(Tabela1[[#This Row],[Carteirinha]],Tabela2[Cart],0))</f>
        <v>401</v>
      </c>
      <c r="B2071" s="5" t="s">
        <v>236</v>
      </c>
      <c r="C2071" s="5" t="s">
        <v>237</v>
      </c>
      <c r="D2071" s="5">
        <v>59969238</v>
      </c>
      <c r="E2071" s="6">
        <v>45699</v>
      </c>
      <c r="F2071" s="5">
        <v>947336761</v>
      </c>
      <c r="G2071" s="6">
        <v>45759</v>
      </c>
      <c r="H2071" s="5">
        <v>2250005170</v>
      </c>
      <c r="I2071" s="5">
        <v>48</v>
      </c>
      <c r="J2071" s="5">
        <v>48</v>
      </c>
      <c r="K20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71" s="4">
        <f>COUNTIFS(Tabela1[Paciente],Tabela1[[#This Row],[Paciente]],Tabela1[Código_Terapia],Tabela1[[#This Row],[Código_Terapia]])</f>
        <v>1</v>
      </c>
      <c r="M2071" s="4">
        <f>Tabela1[[#This Row],[Sessões Autrizadas]]-Tabela1[[#This Row],[Solicitado]]</f>
        <v>0</v>
      </c>
    </row>
    <row r="2072" spans="1:13" hidden="1" x14ac:dyDescent="0.3">
      <c r="A2072" s="4">
        <f>INDEX(Tabela2[Id],MATCH(Tabela1[[#This Row],[Carteirinha]],Tabela2[Cart],0))</f>
        <v>4242</v>
      </c>
      <c r="B2072" s="5" t="s">
        <v>1108</v>
      </c>
      <c r="C2072" s="5" t="s">
        <v>1109</v>
      </c>
      <c r="D2072" s="5">
        <v>58179636</v>
      </c>
      <c r="E2072" s="6">
        <v>45624</v>
      </c>
      <c r="F2072" s="5">
        <v>945684774</v>
      </c>
      <c r="G2072" s="6">
        <v>46704</v>
      </c>
      <c r="H2072" s="5">
        <v>2250005189</v>
      </c>
      <c r="I2072" s="5">
        <v>32</v>
      </c>
      <c r="J2072" s="5">
        <v>13</v>
      </c>
      <c r="K20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72" s="4">
        <f>COUNTIFS(Tabela1[Paciente],Tabela1[[#This Row],[Paciente]],Tabela1[Código_Terapia],Tabela1[[#This Row],[Código_Terapia]])</f>
        <v>1</v>
      </c>
      <c r="M2072" s="4">
        <f>Tabela1[[#This Row],[Sessões Autrizadas]]-Tabela1[[#This Row],[Solicitado]]</f>
        <v>-19</v>
      </c>
    </row>
    <row r="2073" spans="1:13" hidden="1" x14ac:dyDescent="0.3">
      <c r="A2073" s="4">
        <f>INDEX(Tabela2[Id],MATCH(Tabela1[[#This Row],[Carteirinha]],Tabela2[Cart],0))</f>
        <v>4242</v>
      </c>
      <c r="B2073" s="5" t="s">
        <v>1108</v>
      </c>
      <c r="C2073" s="5" t="s">
        <v>1109</v>
      </c>
      <c r="D2073" s="5">
        <v>58179634</v>
      </c>
      <c r="E2073" s="6">
        <v>45624</v>
      </c>
      <c r="F2073" s="5">
        <v>945684772</v>
      </c>
      <c r="G2073" s="6">
        <v>45804</v>
      </c>
      <c r="H2073" s="5">
        <v>50001213</v>
      </c>
      <c r="I2073" s="5">
        <v>32</v>
      </c>
      <c r="J2073" s="5">
        <v>30</v>
      </c>
      <c r="K20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73" s="4">
        <f>COUNTIFS(Tabela1[Paciente],Tabela1[[#This Row],[Paciente]],Tabela1[Código_Terapia],Tabela1[[#This Row],[Código_Terapia]])</f>
        <v>1</v>
      </c>
      <c r="M2073" s="4">
        <f>Tabela1[[#This Row],[Sessões Autrizadas]]-Tabela1[[#This Row],[Solicitado]]</f>
        <v>-2</v>
      </c>
    </row>
    <row r="2074" spans="1:13" hidden="1" x14ac:dyDescent="0.3">
      <c r="A2074" s="4">
        <f>INDEX(Tabela2[Id],MATCH(Tabela1[[#This Row],[Carteirinha]],Tabela2[Cart],0))</f>
        <v>4242</v>
      </c>
      <c r="B2074" s="5" t="s">
        <v>1108</v>
      </c>
      <c r="C2074" s="5" t="s">
        <v>1109</v>
      </c>
      <c r="D2074" s="5">
        <v>58179633</v>
      </c>
      <c r="E2074" s="6">
        <v>45624</v>
      </c>
      <c r="F2074" s="5">
        <v>945684771</v>
      </c>
      <c r="G2074" s="6">
        <v>46524</v>
      </c>
      <c r="H2074" s="5">
        <v>50000012</v>
      </c>
      <c r="I2074" s="5">
        <v>48</v>
      </c>
      <c r="J2074" s="5">
        <v>34</v>
      </c>
      <c r="K20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74" s="4">
        <f>COUNTIFS(Tabela1[Paciente],Tabela1[[#This Row],[Paciente]],Tabela1[Código_Terapia],Tabela1[[#This Row],[Código_Terapia]])</f>
        <v>1</v>
      </c>
      <c r="M2074" s="4">
        <f>Tabela1[[#This Row],[Sessões Autrizadas]]-Tabela1[[#This Row],[Solicitado]]</f>
        <v>-14</v>
      </c>
    </row>
    <row r="2075" spans="1:13" hidden="1" x14ac:dyDescent="0.3">
      <c r="A2075" s="4">
        <f>INDEX(Tabela2[Id],MATCH(Tabela1[[#This Row],[Carteirinha]],Tabela2[Cart],0))</f>
        <v>4242</v>
      </c>
      <c r="B2075" s="5" t="s">
        <v>1108</v>
      </c>
      <c r="C2075" s="5" t="s">
        <v>1109</v>
      </c>
      <c r="D2075" s="5">
        <v>58179631</v>
      </c>
      <c r="E2075" s="6">
        <v>45624</v>
      </c>
      <c r="F2075" s="5">
        <v>945684770</v>
      </c>
      <c r="G2075" s="6">
        <v>45864</v>
      </c>
      <c r="H2075" s="5">
        <v>2250005170</v>
      </c>
      <c r="I2075" s="5">
        <v>48</v>
      </c>
      <c r="J2075" s="5">
        <v>44</v>
      </c>
      <c r="K20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75" s="4">
        <f>COUNTIFS(Tabela1[Paciente],Tabela1[[#This Row],[Paciente]],Tabela1[Código_Terapia],Tabela1[[#This Row],[Código_Terapia]])</f>
        <v>1</v>
      </c>
      <c r="M2075" s="4">
        <f>Tabela1[[#This Row],[Sessões Autrizadas]]-Tabela1[[#This Row],[Solicitado]]</f>
        <v>-4</v>
      </c>
    </row>
    <row r="2076" spans="1:13" hidden="1" x14ac:dyDescent="0.3">
      <c r="A2076" s="4">
        <f>INDEX(Tabela2[Id],MATCH(Tabela1[[#This Row],[Carteirinha]],Tabela2[Cart],0))</f>
        <v>4242</v>
      </c>
      <c r="B2076" s="5" t="s">
        <v>1108</v>
      </c>
      <c r="C2076" s="5" t="s">
        <v>1109</v>
      </c>
      <c r="D2076" s="5">
        <v>58179630</v>
      </c>
      <c r="E2076" s="6">
        <v>45624</v>
      </c>
      <c r="F2076" s="5">
        <v>945684768</v>
      </c>
      <c r="G2076" s="6">
        <v>46944</v>
      </c>
      <c r="H2076" s="5">
        <v>2250005111</v>
      </c>
      <c r="I2076" s="5">
        <v>48</v>
      </c>
      <c r="J2076" s="5">
        <v>20</v>
      </c>
      <c r="K20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76" s="4">
        <f>COUNTIFS(Tabela1[Paciente],Tabela1[[#This Row],[Paciente]],Tabela1[Código_Terapia],Tabela1[[#This Row],[Código_Terapia]])</f>
        <v>1</v>
      </c>
      <c r="M2076" s="4">
        <f>Tabela1[[#This Row],[Sessões Autrizadas]]-Tabela1[[#This Row],[Solicitado]]</f>
        <v>-28</v>
      </c>
    </row>
    <row r="2077" spans="1:13" hidden="1" x14ac:dyDescent="0.3">
      <c r="A2077" s="4">
        <f>INDEX(Tabela2[Id],MATCH(Tabela1[[#This Row],[Carteirinha]],Tabela2[Cart],0))</f>
        <v>4189</v>
      </c>
      <c r="B2077" s="5" t="s">
        <v>916</v>
      </c>
      <c r="C2077" s="5" t="s">
        <v>917</v>
      </c>
      <c r="D2077" s="5">
        <v>58261124</v>
      </c>
      <c r="E2077" s="6">
        <v>45631</v>
      </c>
      <c r="F2077" s="5">
        <v>945760149</v>
      </c>
      <c r="G2077" s="6">
        <v>46231</v>
      </c>
      <c r="H2077" s="5">
        <v>2250005278</v>
      </c>
      <c r="I2077" s="5">
        <v>32</v>
      </c>
      <c r="J2077" s="5">
        <v>23</v>
      </c>
      <c r="K20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77" s="4">
        <f>COUNTIFS(Tabela1[Paciente],Tabela1[[#This Row],[Paciente]],Tabela1[Código_Terapia],Tabela1[[#This Row],[Código_Terapia]])</f>
        <v>2</v>
      </c>
      <c r="M2077" s="4">
        <f>Tabela1[[#This Row],[Sessões Autrizadas]]-Tabela1[[#This Row],[Solicitado]]</f>
        <v>-9</v>
      </c>
    </row>
    <row r="2078" spans="1:13" hidden="1" x14ac:dyDescent="0.3">
      <c r="A2078" s="4">
        <f>INDEX(Tabela2[Id],MATCH(Tabela1[[#This Row],[Carteirinha]],Tabela2[Cart],0))</f>
        <v>4189</v>
      </c>
      <c r="B2078" s="5" t="s">
        <v>916</v>
      </c>
      <c r="C2078" s="5" t="s">
        <v>917</v>
      </c>
      <c r="D2078" s="5">
        <v>55719645</v>
      </c>
      <c r="E2078" s="6">
        <v>45531</v>
      </c>
      <c r="F2078" s="5">
        <v>943415673</v>
      </c>
      <c r="G2078" s="6">
        <v>46311</v>
      </c>
      <c r="H2078" s="5">
        <v>2250005278</v>
      </c>
      <c r="I2078" s="5">
        <v>20</v>
      </c>
      <c r="J2078" s="5">
        <v>6</v>
      </c>
      <c r="K20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078" s="4">
        <f>COUNTIFS(Tabela1[Paciente],Tabela1[[#This Row],[Paciente]],Tabela1[Código_Terapia],Tabela1[[#This Row],[Código_Terapia]])</f>
        <v>2</v>
      </c>
      <c r="M2078" s="4">
        <f>Tabela1[[#This Row],[Sessões Autrizadas]]-Tabela1[[#This Row],[Solicitado]]</f>
        <v>-14</v>
      </c>
    </row>
    <row r="2079" spans="1:13" hidden="1" x14ac:dyDescent="0.3">
      <c r="A2079" s="4">
        <f>INDEX(Tabela2[Id],MATCH(Tabela1[[#This Row],[Carteirinha]],Tabela2[Cart],0))</f>
        <v>4298</v>
      </c>
      <c r="B2079" s="5" t="s">
        <v>362</v>
      </c>
      <c r="C2079" s="5" t="s">
        <v>363</v>
      </c>
      <c r="D2079" s="5">
        <v>60142072</v>
      </c>
      <c r="E2079" s="6">
        <v>45705</v>
      </c>
      <c r="F2079" s="5">
        <v>947497354</v>
      </c>
      <c r="G2079" s="6">
        <v>46605</v>
      </c>
      <c r="H2079" s="5">
        <v>2250005189</v>
      </c>
      <c r="I2079" s="5">
        <v>96</v>
      </c>
      <c r="J2079" s="5">
        <v>81</v>
      </c>
      <c r="K20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079" s="4">
        <f>COUNTIFS(Tabela1[Paciente],Tabela1[[#This Row],[Paciente]],Tabela1[Código_Terapia],Tabela1[[#This Row],[Código_Terapia]])</f>
        <v>2</v>
      </c>
      <c r="M2079" s="4">
        <f>Tabela1[[#This Row],[Sessões Autrizadas]]-Tabela1[[#This Row],[Solicitado]]</f>
        <v>-15</v>
      </c>
    </row>
    <row r="2080" spans="1:13" hidden="1" x14ac:dyDescent="0.3">
      <c r="A2080" s="4">
        <f>INDEX(Tabela2[Id],MATCH(Tabela1[[#This Row],[Carteirinha]],Tabela2[Cart],0))</f>
        <v>4298</v>
      </c>
      <c r="B2080" s="5" t="s">
        <v>362</v>
      </c>
      <c r="C2080" s="5" t="s">
        <v>363</v>
      </c>
      <c r="D2080" s="5">
        <v>60142069</v>
      </c>
      <c r="E2080" s="6">
        <v>45705</v>
      </c>
      <c r="F2080" s="5">
        <v>947497353</v>
      </c>
      <c r="G2080" s="6">
        <v>46725</v>
      </c>
      <c r="H2080" s="5">
        <v>2250005103</v>
      </c>
      <c r="I2080" s="5">
        <v>128</v>
      </c>
      <c r="J2080" s="5">
        <v>109</v>
      </c>
      <c r="K20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2080" s="4">
        <f>COUNTIFS(Tabela1[Paciente],Tabela1[[#This Row],[Paciente]],Tabela1[Código_Terapia],Tabela1[[#This Row],[Código_Terapia]])</f>
        <v>2</v>
      </c>
      <c r="M2080" s="4">
        <f>Tabela1[[#This Row],[Sessões Autrizadas]]-Tabela1[[#This Row],[Solicitado]]</f>
        <v>-19</v>
      </c>
    </row>
    <row r="2081" spans="1:13" hidden="1" x14ac:dyDescent="0.3">
      <c r="A2081" s="4">
        <f>INDEX(Tabela2[Id],MATCH(Tabela1[[#This Row],[Carteirinha]],Tabela2[Cart],0))</f>
        <v>4298</v>
      </c>
      <c r="B2081" s="5" t="s">
        <v>362</v>
      </c>
      <c r="C2081" s="5" t="s">
        <v>363</v>
      </c>
      <c r="D2081" s="5">
        <v>60142068</v>
      </c>
      <c r="E2081" s="6">
        <v>45705</v>
      </c>
      <c r="F2081" s="5">
        <v>947497352</v>
      </c>
      <c r="G2081" s="6">
        <v>46425</v>
      </c>
      <c r="H2081" s="5">
        <v>2250005278</v>
      </c>
      <c r="I2081" s="5">
        <v>64</v>
      </c>
      <c r="J2081" s="5">
        <v>53</v>
      </c>
      <c r="K20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081" s="4">
        <f>COUNTIFS(Tabela1[Paciente],Tabela1[[#This Row],[Paciente]],Tabela1[Código_Terapia],Tabela1[[#This Row],[Código_Terapia]])</f>
        <v>3</v>
      </c>
      <c r="M2081" s="4">
        <f>Tabela1[[#This Row],[Sessões Autrizadas]]-Tabela1[[#This Row],[Solicitado]]</f>
        <v>-11</v>
      </c>
    </row>
    <row r="2082" spans="1:13" hidden="1" x14ac:dyDescent="0.3">
      <c r="A2082" s="4">
        <f>INDEX(Tabela2[Id],MATCH(Tabela1[[#This Row],[Carteirinha]],Tabela2[Cart],0))</f>
        <v>4298</v>
      </c>
      <c r="B2082" s="5" t="s">
        <v>362</v>
      </c>
      <c r="C2082" s="5" t="s">
        <v>363</v>
      </c>
      <c r="D2082" s="5">
        <v>60142067</v>
      </c>
      <c r="E2082" s="6">
        <v>45705</v>
      </c>
      <c r="F2082" s="5">
        <v>947497351</v>
      </c>
      <c r="G2082" s="6">
        <v>45765</v>
      </c>
      <c r="H2082" s="5">
        <v>50001213</v>
      </c>
      <c r="I2082" s="5">
        <v>32</v>
      </c>
      <c r="J2082" s="5">
        <v>32</v>
      </c>
      <c r="K20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82" s="4">
        <f>COUNTIFS(Tabela1[Paciente],Tabela1[[#This Row],[Paciente]],Tabela1[Código_Terapia],Tabela1[[#This Row],[Código_Terapia]])</f>
        <v>2</v>
      </c>
      <c r="M2082" s="4">
        <f>Tabela1[[#This Row],[Sessões Autrizadas]]-Tabela1[[#This Row],[Solicitado]]</f>
        <v>0</v>
      </c>
    </row>
    <row r="2083" spans="1:13" hidden="1" x14ac:dyDescent="0.3">
      <c r="A2083" s="4">
        <f>INDEX(Tabela2[Id],MATCH(Tabela1[[#This Row],[Carteirinha]],Tabela2[Cart],0))</f>
        <v>4298</v>
      </c>
      <c r="B2083" s="5" t="s">
        <v>362</v>
      </c>
      <c r="C2083" s="5" t="s">
        <v>363</v>
      </c>
      <c r="D2083" s="5">
        <v>60142066</v>
      </c>
      <c r="E2083" s="6">
        <v>45705</v>
      </c>
      <c r="F2083" s="5">
        <v>947497350</v>
      </c>
      <c r="G2083" s="6">
        <v>45945</v>
      </c>
      <c r="H2083" s="5">
        <v>50000012</v>
      </c>
      <c r="I2083" s="5">
        <v>32</v>
      </c>
      <c r="J2083" s="5">
        <v>29</v>
      </c>
      <c r="K20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83" s="4">
        <f>COUNTIFS(Tabela1[Paciente],Tabela1[[#This Row],[Paciente]],Tabela1[Código_Terapia],Tabela1[[#This Row],[Código_Terapia]])</f>
        <v>2</v>
      </c>
      <c r="M2083" s="4">
        <f>Tabela1[[#This Row],[Sessões Autrizadas]]-Tabela1[[#This Row],[Solicitado]]</f>
        <v>-3</v>
      </c>
    </row>
    <row r="2084" spans="1:13" hidden="1" x14ac:dyDescent="0.3">
      <c r="A2084" s="4">
        <f>INDEX(Tabela2[Id],MATCH(Tabela1[[#This Row],[Carteirinha]],Tabela2[Cart],0))</f>
        <v>4298</v>
      </c>
      <c r="B2084" s="5" t="s">
        <v>362</v>
      </c>
      <c r="C2084" s="5" t="s">
        <v>363</v>
      </c>
      <c r="D2084" s="5">
        <v>60142065</v>
      </c>
      <c r="E2084" s="6">
        <v>45705</v>
      </c>
      <c r="F2084" s="5">
        <v>947497349</v>
      </c>
      <c r="G2084" s="6">
        <v>45765</v>
      </c>
      <c r="H2084" s="5">
        <v>2250005170</v>
      </c>
      <c r="I2084" s="5">
        <v>64</v>
      </c>
      <c r="J2084" s="5">
        <v>64</v>
      </c>
      <c r="K20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084" s="4">
        <f>COUNTIFS(Tabela1[Paciente],Tabela1[[#This Row],[Paciente]],Tabela1[Código_Terapia],Tabela1[[#This Row],[Código_Terapia]])</f>
        <v>2</v>
      </c>
      <c r="M2084" s="4">
        <f>Tabela1[[#This Row],[Sessões Autrizadas]]-Tabela1[[#This Row],[Solicitado]]</f>
        <v>0</v>
      </c>
    </row>
    <row r="2085" spans="1:13" hidden="1" x14ac:dyDescent="0.3">
      <c r="A2085" s="4">
        <f>INDEX(Tabela2[Id],MATCH(Tabela1[[#This Row],[Carteirinha]],Tabela2[Cart],0))</f>
        <v>4298</v>
      </c>
      <c r="B2085" s="5" t="s">
        <v>362</v>
      </c>
      <c r="C2085" s="5" t="s">
        <v>363</v>
      </c>
      <c r="D2085" s="5">
        <v>57499736</v>
      </c>
      <c r="E2085" s="6">
        <v>45610</v>
      </c>
      <c r="F2085" s="5">
        <v>945060061</v>
      </c>
      <c r="G2085" s="6">
        <v>47590</v>
      </c>
      <c r="H2085" s="5">
        <v>2250005189</v>
      </c>
      <c r="I2085" s="5">
        <v>96</v>
      </c>
      <c r="J2085" s="5">
        <v>16</v>
      </c>
      <c r="K20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085" s="4">
        <f>COUNTIFS(Tabela1[Paciente],Tabela1[[#This Row],[Paciente]],Tabela1[Código_Terapia],Tabela1[[#This Row],[Código_Terapia]])</f>
        <v>2</v>
      </c>
      <c r="M2085" s="4">
        <f>Tabela1[[#This Row],[Sessões Autrizadas]]-Tabela1[[#This Row],[Solicitado]]</f>
        <v>-80</v>
      </c>
    </row>
    <row r="2086" spans="1:13" hidden="1" x14ac:dyDescent="0.3">
      <c r="A2086" s="4">
        <f>INDEX(Tabela2[Id],MATCH(Tabela1[[#This Row],[Carteirinha]],Tabela2[Cart],0))</f>
        <v>4298</v>
      </c>
      <c r="B2086" s="5" t="s">
        <v>362</v>
      </c>
      <c r="C2086" s="5" t="s">
        <v>363</v>
      </c>
      <c r="D2086" s="5">
        <v>57499735</v>
      </c>
      <c r="E2086" s="6">
        <v>45610</v>
      </c>
      <c r="F2086" s="5">
        <v>945060060</v>
      </c>
      <c r="G2086" s="6">
        <v>45978</v>
      </c>
      <c r="H2086" s="5">
        <v>2250005103</v>
      </c>
      <c r="I2086" s="5">
        <v>128</v>
      </c>
      <c r="J2086" s="5">
        <v>58</v>
      </c>
      <c r="K20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2086" s="4">
        <f>COUNTIFS(Tabela1[Paciente],Tabela1[[#This Row],[Paciente]],Tabela1[Código_Terapia],Tabela1[[#This Row],[Código_Terapia]])</f>
        <v>2</v>
      </c>
      <c r="M2086" s="4">
        <f>Tabela1[[#This Row],[Sessões Autrizadas]]-Tabela1[[#This Row],[Solicitado]]</f>
        <v>-70</v>
      </c>
    </row>
    <row r="2087" spans="1:13" hidden="1" x14ac:dyDescent="0.3">
      <c r="A2087" s="4">
        <f>INDEX(Tabela2[Id],MATCH(Tabela1[[#This Row],[Carteirinha]],Tabela2[Cart],0))</f>
        <v>4298</v>
      </c>
      <c r="B2087" s="5" t="s">
        <v>362</v>
      </c>
      <c r="C2087" s="5" t="s">
        <v>363</v>
      </c>
      <c r="D2087" s="5">
        <v>57499734</v>
      </c>
      <c r="E2087" s="6">
        <v>45610</v>
      </c>
      <c r="F2087" s="5">
        <v>945060059</v>
      </c>
      <c r="G2087" s="6">
        <v>46458</v>
      </c>
      <c r="H2087" s="5">
        <v>2250005278</v>
      </c>
      <c r="I2087" s="5">
        <v>64</v>
      </c>
      <c r="J2087" s="5">
        <v>36</v>
      </c>
      <c r="K20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087" s="4">
        <f>COUNTIFS(Tabela1[Paciente],Tabela1[[#This Row],[Paciente]],Tabela1[Código_Terapia],Tabela1[[#This Row],[Código_Terapia]])</f>
        <v>3</v>
      </c>
      <c r="M2087" s="4">
        <f>Tabela1[[#This Row],[Sessões Autrizadas]]-Tabela1[[#This Row],[Solicitado]]</f>
        <v>-28</v>
      </c>
    </row>
    <row r="2088" spans="1:13" hidden="1" x14ac:dyDescent="0.3">
      <c r="A2088" s="4">
        <f>INDEX(Tabela2[Id],MATCH(Tabela1[[#This Row],[Carteirinha]],Tabela2[Cart],0))</f>
        <v>4298</v>
      </c>
      <c r="B2088" s="5" t="s">
        <v>362</v>
      </c>
      <c r="C2088" s="5" t="s">
        <v>363</v>
      </c>
      <c r="D2088" s="5">
        <v>57499732</v>
      </c>
      <c r="E2088" s="6">
        <v>45610</v>
      </c>
      <c r="F2088" s="5">
        <v>945060057</v>
      </c>
      <c r="G2088" s="6">
        <v>45850</v>
      </c>
      <c r="H2088" s="5">
        <v>2250005170</v>
      </c>
      <c r="I2088" s="5">
        <v>64</v>
      </c>
      <c r="J2088" s="5">
        <v>28</v>
      </c>
      <c r="K20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088" s="4">
        <f>COUNTIFS(Tabela1[Paciente],Tabela1[[#This Row],[Paciente]],Tabela1[Código_Terapia],Tabela1[[#This Row],[Código_Terapia]])</f>
        <v>2</v>
      </c>
      <c r="M2088" s="4">
        <f>Tabela1[[#This Row],[Sessões Autrizadas]]-Tabela1[[#This Row],[Solicitado]]</f>
        <v>-36</v>
      </c>
    </row>
    <row r="2089" spans="1:13" hidden="1" x14ac:dyDescent="0.3">
      <c r="A2089" s="4">
        <f>INDEX(Tabela2[Id],MATCH(Tabela1[[#This Row],[Carteirinha]],Tabela2[Cart],0))</f>
        <v>4298</v>
      </c>
      <c r="B2089" s="5" t="s">
        <v>362</v>
      </c>
      <c r="C2089" s="5" t="s">
        <v>363</v>
      </c>
      <c r="D2089" s="5">
        <v>56058180</v>
      </c>
      <c r="E2089" s="6">
        <v>45541</v>
      </c>
      <c r="F2089" s="5">
        <v>943727371</v>
      </c>
      <c r="G2089" s="6">
        <v>46381</v>
      </c>
      <c r="H2089" s="5">
        <v>2250005278</v>
      </c>
      <c r="I2089" s="5">
        <v>30</v>
      </c>
      <c r="J2089" s="5">
        <v>17</v>
      </c>
      <c r="K20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089" s="4">
        <f>COUNTIFS(Tabela1[Paciente],Tabela1[[#This Row],[Paciente]],Tabela1[Código_Terapia],Tabela1[[#This Row],[Código_Terapia]])</f>
        <v>3</v>
      </c>
      <c r="M2089" s="4">
        <f>Tabela1[[#This Row],[Sessões Autrizadas]]-Tabela1[[#This Row],[Solicitado]]</f>
        <v>-13</v>
      </c>
    </row>
    <row r="2090" spans="1:13" hidden="1" x14ac:dyDescent="0.3">
      <c r="A2090" s="4">
        <f>INDEX(Tabela2[Id],MATCH(Tabela1[[#This Row],[Carteirinha]],Tabela2[Cart],0))</f>
        <v>4345</v>
      </c>
      <c r="B2090" s="5" t="s">
        <v>186</v>
      </c>
      <c r="C2090" s="5" t="s">
        <v>187</v>
      </c>
      <c r="D2090" s="5">
        <v>58150601</v>
      </c>
      <c r="E2090" s="6">
        <v>45623</v>
      </c>
      <c r="F2090" s="5">
        <v>945657875</v>
      </c>
      <c r="G2090" s="6">
        <v>47123</v>
      </c>
      <c r="H2090" s="5">
        <v>2250005278</v>
      </c>
      <c r="I2090" s="5">
        <v>32</v>
      </c>
      <c r="J2090" s="5">
        <v>9</v>
      </c>
      <c r="K20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90" s="4">
        <f>COUNTIFS(Tabela1[Paciente],Tabela1[[#This Row],[Paciente]],Tabela1[Código_Terapia],Tabela1[[#This Row],[Código_Terapia]])</f>
        <v>1</v>
      </c>
      <c r="M2090" s="4">
        <f>Tabela1[[#This Row],[Sessões Autrizadas]]-Tabela1[[#This Row],[Solicitado]]</f>
        <v>-23</v>
      </c>
    </row>
    <row r="2091" spans="1:13" hidden="1" x14ac:dyDescent="0.3">
      <c r="A2091" s="4">
        <f>INDEX(Tabela2[Id],MATCH(Tabela1[[#This Row],[Carteirinha]],Tabela2[Cart],0))</f>
        <v>3320</v>
      </c>
      <c r="B2091" s="5" t="s">
        <v>1189</v>
      </c>
      <c r="C2091" s="5" t="s">
        <v>1190</v>
      </c>
      <c r="D2091" s="5">
        <v>58978624</v>
      </c>
      <c r="E2091" s="6">
        <v>45665</v>
      </c>
      <c r="F2091" s="5">
        <v>946419030</v>
      </c>
      <c r="G2091" s="6">
        <v>46145</v>
      </c>
      <c r="H2091" s="5">
        <v>2250005278</v>
      </c>
      <c r="I2091" s="5">
        <v>16</v>
      </c>
      <c r="J2091" s="5">
        <v>9</v>
      </c>
      <c r="K20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91" s="4">
        <f>COUNTIFS(Tabela1[Paciente],Tabela1[[#This Row],[Paciente]],Tabela1[Código_Terapia],Tabela1[[#This Row],[Código_Terapia]])</f>
        <v>1</v>
      </c>
      <c r="M2091" s="4">
        <f>Tabela1[[#This Row],[Sessões Autrizadas]]-Tabela1[[#This Row],[Solicitado]]</f>
        <v>-7</v>
      </c>
    </row>
    <row r="2092" spans="1:13" hidden="1" x14ac:dyDescent="0.3">
      <c r="A2092" s="4">
        <f>INDEX(Tabela2[Id],MATCH(Tabela1[[#This Row],[Carteirinha]],Tabela2[Cart],0))</f>
        <v>2088</v>
      </c>
      <c r="B2092" s="5" t="s">
        <v>1187</v>
      </c>
      <c r="C2092" s="5" t="s">
        <v>1188</v>
      </c>
      <c r="D2092" s="5">
        <v>58878211</v>
      </c>
      <c r="E2092" s="6">
        <v>45660</v>
      </c>
      <c r="F2092" s="5">
        <v>946326475</v>
      </c>
      <c r="G2092" s="6">
        <v>46200</v>
      </c>
      <c r="H2092" s="5">
        <v>2250005103</v>
      </c>
      <c r="I2092" s="5">
        <v>96</v>
      </c>
      <c r="J2092" s="5">
        <v>86</v>
      </c>
      <c r="K20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092" s="4">
        <f>COUNTIFS(Tabela1[Paciente],Tabela1[[#This Row],[Paciente]],Tabela1[Código_Terapia],Tabela1[[#This Row],[Código_Terapia]])</f>
        <v>1</v>
      </c>
      <c r="M2092" s="4">
        <f>Tabela1[[#This Row],[Sessões Autrizadas]]-Tabela1[[#This Row],[Solicitado]]</f>
        <v>-10</v>
      </c>
    </row>
    <row r="2093" spans="1:13" hidden="1" x14ac:dyDescent="0.3">
      <c r="A2093" s="4">
        <f>INDEX(Tabela2[Id],MATCH(Tabela1[[#This Row],[Carteirinha]],Tabela2[Cart],0))</f>
        <v>2088</v>
      </c>
      <c r="B2093" s="5" t="s">
        <v>1187</v>
      </c>
      <c r="C2093" s="5" t="s">
        <v>1188</v>
      </c>
      <c r="D2093" s="5">
        <v>58878210</v>
      </c>
      <c r="E2093" s="6">
        <v>45660</v>
      </c>
      <c r="F2093" s="5">
        <v>946326474</v>
      </c>
      <c r="G2093" s="6">
        <v>46320</v>
      </c>
      <c r="H2093" s="5">
        <v>2250005278</v>
      </c>
      <c r="I2093" s="5">
        <v>48</v>
      </c>
      <c r="J2093" s="5">
        <v>34</v>
      </c>
      <c r="K20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093" s="4">
        <f>COUNTIFS(Tabela1[Paciente],Tabela1[[#This Row],[Paciente]],Tabela1[Código_Terapia],Tabela1[[#This Row],[Código_Terapia]])</f>
        <v>1</v>
      </c>
      <c r="M2093" s="4">
        <f>Tabela1[[#This Row],[Sessões Autrizadas]]-Tabela1[[#This Row],[Solicitado]]</f>
        <v>-14</v>
      </c>
    </row>
    <row r="2094" spans="1:13" hidden="1" x14ac:dyDescent="0.3">
      <c r="A2094" s="4">
        <f>INDEX(Tabela2[Id],MATCH(Tabela1[[#This Row],[Carteirinha]],Tabela2[Cart],0))</f>
        <v>3580</v>
      </c>
      <c r="B2094" s="5" t="s">
        <v>943</v>
      </c>
      <c r="C2094" s="5" t="s">
        <v>944</v>
      </c>
      <c r="D2094" s="5">
        <v>58267322</v>
      </c>
      <c r="E2094" s="6">
        <v>45629</v>
      </c>
      <c r="F2094" s="5">
        <v>945765811</v>
      </c>
      <c r="G2094" s="6">
        <v>46529</v>
      </c>
      <c r="H2094" s="5">
        <v>2250005278</v>
      </c>
      <c r="I2094" s="5">
        <v>32</v>
      </c>
      <c r="J2094" s="5">
        <v>18</v>
      </c>
      <c r="K20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94" s="4">
        <f>COUNTIFS(Tabela1[Paciente],Tabela1[[#This Row],[Paciente]],Tabela1[Código_Terapia],Tabela1[[#This Row],[Código_Terapia]])</f>
        <v>1</v>
      </c>
      <c r="M2094" s="4">
        <f>Tabela1[[#This Row],[Sessões Autrizadas]]-Tabela1[[#This Row],[Solicitado]]</f>
        <v>-14</v>
      </c>
    </row>
    <row r="2095" spans="1:13" hidden="1" x14ac:dyDescent="0.3">
      <c r="A2095" s="4">
        <f>INDEX(Tabela2[Id],MATCH(Tabela1[[#This Row],[Carteirinha]],Tabela2[Cart],0))</f>
        <v>3424</v>
      </c>
      <c r="B2095" s="5" t="s">
        <v>697</v>
      </c>
      <c r="C2095" s="5" t="s">
        <v>698</v>
      </c>
      <c r="D2095" s="5">
        <v>58864548</v>
      </c>
      <c r="E2095" s="6">
        <v>45659</v>
      </c>
      <c r="F2095" s="5">
        <v>946314189</v>
      </c>
      <c r="G2095" s="6">
        <v>46379</v>
      </c>
      <c r="H2095" s="5">
        <v>2250005189</v>
      </c>
      <c r="I2095" s="5">
        <v>32</v>
      </c>
      <c r="J2095" s="5">
        <v>21</v>
      </c>
      <c r="K20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95" s="4">
        <f>COUNTIFS(Tabela1[Paciente],Tabela1[[#This Row],[Paciente]],Tabela1[Código_Terapia],Tabela1[[#This Row],[Código_Terapia]])</f>
        <v>1</v>
      </c>
      <c r="M2095" s="4">
        <f>Tabela1[[#This Row],[Sessões Autrizadas]]-Tabela1[[#This Row],[Solicitado]]</f>
        <v>-11</v>
      </c>
    </row>
    <row r="2096" spans="1:13" hidden="1" x14ac:dyDescent="0.3">
      <c r="A2096" s="4">
        <f>INDEX(Tabela2[Id],MATCH(Tabela1[[#This Row],[Carteirinha]],Tabela2[Cart],0))</f>
        <v>3424</v>
      </c>
      <c r="B2096" s="5" t="s">
        <v>697</v>
      </c>
      <c r="C2096" s="5" t="s">
        <v>698</v>
      </c>
      <c r="D2096" s="5">
        <v>58864547</v>
      </c>
      <c r="E2096" s="6">
        <v>45659</v>
      </c>
      <c r="F2096" s="5">
        <v>946314188</v>
      </c>
      <c r="G2096" s="6">
        <v>47999</v>
      </c>
      <c r="H2096" s="5">
        <v>2250005103</v>
      </c>
      <c r="I2096" s="5">
        <v>160</v>
      </c>
      <c r="J2096" s="5">
        <v>91</v>
      </c>
      <c r="K20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096" s="4">
        <f>COUNTIFS(Tabela1[Paciente],Tabela1[[#This Row],[Paciente]],Tabela1[Código_Terapia],Tabela1[[#This Row],[Código_Terapia]])</f>
        <v>1</v>
      </c>
      <c r="M2096" s="4">
        <f>Tabela1[[#This Row],[Sessões Autrizadas]]-Tabela1[[#This Row],[Solicitado]]</f>
        <v>-69</v>
      </c>
    </row>
    <row r="2097" spans="1:13" hidden="1" x14ac:dyDescent="0.3">
      <c r="A2097" s="4">
        <f>INDEX(Tabela2[Id],MATCH(Tabela1[[#This Row],[Carteirinha]],Tabela2[Cart],0))</f>
        <v>3424</v>
      </c>
      <c r="B2097" s="5" t="s">
        <v>697</v>
      </c>
      <c r="C2097" s="5" t="s">
        <v>698</v>
      </c>
      <c r="D2097" s="5">
        <v>58864546</v>
      </c>
      <c r="E2097" s="6">
        <v>45659</v>
      </c>
      <c r="F2097" s="5">
        <v>946314187</v>
      </c>
      <c r="G2097" s="6">
        <v>45899</v>
      </c>
      <c r="H2097" s="5">
        <v>2250005278</v>
      </c>
      <c r="I2097" s="5">
        <v>16</v>
      </c>
      <c r="J2097" s="5">
        <v>13</v>
      </c>
      <c r="K20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097" s="4">
        <f>COUNTIFS(Tabela1[Paciente],Tabela1[[#This Row],[Paciente]],Tabela1[Código_Terapia],Tabela1[[#This Row],[Código_Terapia]])</f>
        <v>1</v>
      </c>
      <c r="M2097" s="4">
        <f>Tabela1[[#This Row],[Sessões Autrizadas]]-Tabela1[[#This Row],[Solicitado]]</f>
        <v>-3</v>
      </c>
    </row>
    <row r="2098" spans="1:13" hidden="1" x14ac:dyDescent="0.3">
      <c r="A2098" s="4">
        <f>INDEX(Tabela2[Id],MATCH(Tabela1[[#This Row],[Carteirinha]],Tabela2[Cart],0))</f>
        <v>3424</v>
      </c>
      <c r="B2098" s="5" t="s">
        <v>697</v>
      </c>
      <c r="C2098" s="5" t="s">
        <v>698</v>
      </c>
      <c r="D2098" s="5">
        <v>58864545</v>
      </c>
      <c r="E2098" s="6">
        <v>45659</v>
      </c>
      <c r="F2098" s="5">
        <v>946314186</v>
      </c>
      <c r="G2098" s="6">
        <v>46379</v>
      </c>
      <c r="H2098" s="5">
        <v>50000012</v>
      </c>
      <c r="I2098" s="5">
        <v>32</v>
      </c>
      <c r="J2098" s="5">
        <v>21</v>
      </c>
      <c r="K20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98" s="4">
        <f>COUNTIFS(Tabela1[Paciente],Tabela1[[#This Row],[Paciente]],Tabela1[Código_Terapia],Tabela1[[#This Row],[Código_Terapia]])</f>
        <v>1</v>
      </c>
      <c r="M2098" s="4">
        <f>Tabela1[[#This Row],[Sessões Autrizadas]]-Tabela1[[#This Row],[Solicitado]]</f>
        <v>-11</v>
      </c>
    </row>
    <row r="2099" spans="1:13" hidden="1" x14ac:dyDescent="0.3">
      <c r="A2099" s="4">
        <f>INDEX(Tabela2[Id],MATCH(Tabela1[[#This Row],[Carteirinha]],Tabela2[Cart],0))</f>
        <v>2857</v>
      </c>
      <c r="B2099" s="5" t="s">
        <v>1161</v>
      </c>
      <c r="C2099" s="5" t="s">
        <v>1162</v>
      </c>
      <c r="D2099" s="5">
        <v>57386901</v>
      </c>
      <c r="E2099" s="6">
        <v>45601</v>
      </c>
      <c r="F2099" s="5">
        <v>944956013</v>
      </c>
      <c r="G2099" s="6">
        <v>46321</v>
      </c>
      <c r="H2099" s="5">
        <v>2250005278</v>
      </c>
      <c r="I2099" s="5">
        <v>32</v>
      </c>
      <c r="J2099" s="5">
        <v>21</v>
      </c>
      <c r="K20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099" s="4">
        <f>COUNTIFS(Tabela1[Paciente],Tabela1[[#This Row],[Paciente]],Tabela1[Código_Terapia],Tabela1[[#This Row],[Código_Terapia]])</f>
        <v>1</v>
      </c>
      <c r="M2099" s="4">
        <f>Tabela1[[#This Row],[Sessões Autrizadas]]-Tabela1[[#This Row],[Solicitado]]</f>
        <v>-11</v>
      </c>
    </row>
    <row r="2100" spans="1:13" hidden="1" x14ac:dyDescent="0.3">
      <c r="A2100" s="4">
        <f>INDEX(Tabela2[Id],MATCH(Tabela1[[#This Row],[Carteirinha]],Tabela2[Cart],0))</f>
        <v>3154</v>
      </c>
      <c r="B2100" s="5" t="s">
        <v>959</v>
      </c>
      <c r="C2100" s="5" t="s">
        <v>960</v>
      </c>
      <c r="D2100" s="5">
        <v>59970272</v>
      </c>
      <c r="E2100" s="6">
        <v>45699</v>
      </c>
      <c r="F2100" s="5">
        <v>947337725</v>
      </c>
      <c r="G2100" s="6">
        <v>46059</v>
      </c>
      <c r="H2100" s="5">
        <v>2250005278</v>
      </c>
      <c r="I2100" s="5">
        <v>16</v>
      </c>
      <c r="J2100" s="5">
        <v>11</v>
      </c>
      <c r="K21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100" s="4">
        <f>COUNTIFS(Tabela1[Paciente],Tabela1[[#This Row],[Paciente]],Tabela1[Código_Terapia],Tabela1[[#This Row],[Código_Terapia]])</f>
        <v>1</v>
      </c>
      <c r="M2100" s="4">
        <f>Tabela1[[#This Row],[Sessões Autrizadas]]-Tabela1[[#This Row],[Solicitado]]</f>
        <v>-5</v>
      </c>
    </row>
    <row r="2101" spans="1:13" hidden="1" x14ac:dyDescent="0.3">
      <c r="A2101" s="4">
        <f>INDEX(Tabela2[Id],MATCH(Tabela1[[#This Row],[Carteirinha]],Tabela2[Cart],0))</f>
        <v>4160</v>
      </c>
      <c r="B2101" s="5" t="s">
        <v>963</v>
      </c>
      <c r="C2101" s="5" t="s">
        <v>964</v>
      </c>
      <c r="D2101" s="5">
        <v>60236379</v>
      </c>
      <c r="E2101" s="6">
        <v>45708</v>
      </c>
      <c r="F2101" s="5">
        <v>947585358</v>
      </c>
      <c r="G2101" s="6">
        <v>45948</v>
      </c>
      <c r="H2101" s="5">
        <v>2250005189</v>
      </c>
      <c r="I2101" s="5">
        <v>32</v>
      </c>
      <c r="J2101" s="5">
        <v>26</v>
      </c>
      <c r="K21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01" s="4">
        <f>COUNTIFS(Tabela1[Paciente],Tabela1[[#This Row],[Paciente]],Tabela1[Código_Terapia],Tabela1[[#This Row],[Código_Terapia]])</f>
        <v>2</v>
      </c>
      <c r="M2101" s="4">
        <f>Tabela1[[#This Row],[Sessões Autrizadas]]-Tabela1[[#This Row],[Solicitado]]</f>
        <v>-6</v>
      </c>
    </row>
    <row r="2102" spans="1:13" hidden="1" x14ac:dyDescent="0.3">
      <c r="A2102" s="4">
        <f>INDEX(Tabela2[Id],MATCH(Tabela1[[#This Row],[Carteirinha]],Tabela2[Cart],0))</f>
        <v>4160</v>
      </c>
      <c r="B2102" s="5" t="s">
        <v>963</v>
      </c>
      <c r="C2102" s="5" t="s">
        <v>964</v>
      </c>
      <c r="D2102" s="5">
        <v>60236378</v>
      </c>
      <c r="E2102" s="6">
        <v>45708</v>
      </c>
      <c r="F2102" s="5">
        <v>947585357</v>
      </c>
      <c r="G2102" s="6">
        <v>45768</v>
      </c>
      <c r="H2102" s="5">
        <v>2250005103</v>
      </c>
      <c r="I2102" s="5">
        <v>64</v>
      </c>
      <c r="J2102" s="5">
        <v>64</v>
      </c>
      <c r="K21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02" s="4">
        <f>COUNTIFS(Tabela1[Paciente],Tabela1[[#This Row],[Paciente]],Tabela1[Código_Terapia],Tabela1[[#This Row],[Código_Terapia]])</f>
        <v>2</v>
      </c>
      <c r="M2102" s="4">
        <f>Tabela1[[#This Row],[Sessões Autrizadas]]-Tabela1[[#This Row],[Solicitado]]</f>
        <v>0</v>
      </c>
    </row>
    <row r="2103" spans="1:13" hidden="1" x14ac:dyDescent="0.3">
      <c r="A2103" s="4">
        <f>INDEX(Tabela2[Id],MATCH(Tabela1[[#This Row],[Carteirinha]],Tabela2[Cart],0))</f>
        <v>4160</v>
      </c>
      <c r="B2103" s="5" t="s">
        <v>963</v>
      </c>
      <c r="C2103" s="5" t="s">
        <v>964</v>
      </c>
      <c r="D2103" s="5">
        <v>58420434</v>
      </c>
      <c r="E2103" s="6">
        <v>45635</v>
      </c>
      <c r="F2103" s="5">
        <v>945907933</v>
      </c>
      <c r="G2103" s="6">
        <v>45935</v>
      </c>
      <c r="H2103" s="5">
        <v>2250005189</v>
      </c>
      <c r="I2103" s="5">
        <v>32</v>
      </c>
      <c r="J2103" s="5">
        <v>28</v>
      </c>
      <c r="K21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03" s="4">
        <f>COUNTIFS(Tabela1[Paciente],Tabela1[[#This Row],[Paciente]],Tabela1[Código_Terapia],Tabela1[[#This Row],[Código_Terapia]])</f>
        <v>2</v>
      </c>
      <c r="M2103" s="4">
        <f>Tabela1[[#This Row],[Sessões Autrizadas]]-Tabela1[[#This Row],[Solicitado]]</f>
        <v>-4</v>
      </c>
    </row>
    <row r="2104" spans="1:13" hidden="1" x14ac:dyDescent="0.3">
      <c r="A2104" s="4">
        <f>INDEX(Tabela2[Id],MATCH(Tabela1[[#This Row],[Carteirinha]],Tabela2[Cart],0))</f>
        <v>3529</v>
      </c>
      <c r="B2104" s="5" t="s">
        <v>307</v>
      </c>
      <c r="C2104" s="5" t="s">
        <v>308</v>
      </c>
      <c r="D2104" s="5">
        <v>57603091</v>
      </c>
      <c r="E2104" s="6">
        <v>45605</v>
      </c>
      <c r="F2104" s="5">
        <v>945153133</v>
      </c>
      <c r="G2104" s="6">
        <v>47465</v>
      </c>
      <c r="H2104" s="5">
        <v>2250005103</v>
      </c>
      <c r="I2104" s="5">
        <v>32</v>
      </c>
      <c r="J2104" s="5">
        <v>2</v>
      </c>
      <c r="K21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04" s="4">
        <f>COUNTIFS(Tabela1[Paciente],Tabela1[[#This Row],[Paciente]],Tabela1[Código_Terapia],Tabela1[[#This Row],[Código_Terapia]])</f>
        <v>2</v>
      </c>
      <c r="M2104" s="4">
        <f>Tabela1[[#This Row],[Sessões Autrizadas]]-Tabela1[[#This Row],[Solicitado]]</f>
        <v>-30</v>
      </c>
    </row>
    <row r="2105" spans="1:13" hidden="1" x14ac:dyDescent="0.3">
      <c r="A2105" s="4">
        <f>INDEX(Tabela2[Id],MATCH(Tabela1[[#This Row],[Carteirinha]],Tabela2[Cart],0))</f>
        <v>3529</v>
      </c>
      <c r="B2105" s="5" t="s">
        <v>307</v>
      </c>
      <c r="C2105" s="5" t="s">
        <v>308</v>
      </c>
      <c r="D2105" s="5">
        <v>57172283</v>
      </c>
      <c r="E2105" s="6">
        <v>45586</v>
      </c>
      <c r="F2105" s="5">
        <v>944757627</v>
      </c>
      <c r="G2105" s="6">
        <v>46066</v>
      </c>
      <c r="H2105" s="5">
        <v>2250005103</v>
      </c>
      <c r="I2105" s="5">
        <v>32</v>
      </c>
      <c r="J2105" s="5">
        <v>25</v>
      </c>
      <c r="K21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05" s="4">
        <f>COUNTIFS(Tabela1[Paciente],Tabela1[[#This Row],[Paciente]],Tabela1[Código_Terapia],Tabela1[[#This Row],[Código_Terapia]])</f>
        <v>2</v>
      </c>
      <c r="M2105" s="4">
        <f>Tabela1[[#This Row],[Sessões Autrizadas]]-Tabela1[[#This Row],[Solicitado]]</f>
        <v>-7</v>
      </c>
    </row>
    <row r="2106" spans="1:13" hidden="1" x14ac:dyDescent="0.3">
      <c r="A2106" s="4">
        <f>INDEX(Tabela2[Id],MATCH(Tabela1[[#This Row],[Carteirinha]],Tabela2[Cart],0))</f>
        <v>435</v>
      </c>
      <c r="B2106" s="5" t="s">
        <v>2990</v>
      </c>
      <c r="C2106" s="5" t="s">
        <v>2449</v>
      </c>
      <c r="D2106" s="5">
        <v>60126174</v>
      </c>
      <c r="E2106" s="6">
        <v>45705</v>
      </c>
      <c r="F2106" s="5">
        <v>947482577</v>
      </c>
      <c r="G2106" s="6">
        <v>46305</v>
      </c>
      <c r="H2106" s="5">
        <v>2250005189</v>
      </c>
      <c r="I2106" s="5">
        <v>48</v>
      </c>
      <c r="J2106" s="5">
        <v>39</v>
      </c>
      <c r="K21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06" s="4">
        <f>COUNTIFS(Tabela1[Paciente],Tabela1[[#This Row],[Paciente]],Tabela1[Código_Terapia],Tabela1[[#This Row],[Código_Terapia]])</f>
        <v>2</v>
      </c>
      <c r="M2106" s="4">
        <f>Tabela1[[#This Row],[Sessões Autrizadas]]-Tabela1[[#This Row],[Solicitado]]</f>
        <v>-9</v>
      </c>
    </row>
    <row r="2107" spans="1:13" hidden="1" x14ac:dyDescent="0.3">
      <c r="A2107" s="4">
        <f>INDEX(Tabela2[Id],MATCH(Tabela1[[#This Row],[Carteirinha]],Tabela2[Cart],0))</f>
        <v>435</v>
      </c>
      <c r="B2107" s="5" t="s">
        <v>2990</v>
      </c>
      <c r="C2107" s="5" t="s">
        <v>2449</v>
      </c>
      <c r="D2107" s="5">
        <v>60126173</v>
      </c>
      <c r="E2107" s="6">
        <v>45705</v>
      </c>
      <c r="F2107" s="5">
        <v>947482576</v>
      </c>
      <c r="G2107" s="6">
        <v>47265</v>
      </c>
      <c r="H2107" s="5">
        <v>2250005103</v>
      </c>
      <c r="I2107" s="5">
        <v>160</v>
      </c>
      <c r="J2107" s="5">
        <v>135</v>
      </c>
      <c r="K21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107" s="4">
        <f>COUNTIFS(Tabela1[Paciente],Tabela1[[#This Row],[Paciente]],Tabela1[Código_Terapia],Tabela1[[#This Row],[Código_Terapia]])</f>
        <v>2</v>
      </c>
      <c r="M2107" s="4">
        <f>Tabela1[[#This Row],[Sessões Autrizadas]]-Tabela1[[#This Row],[Solicitado]]</f>
        <v>-25</v>
      </c>
    </row>
    <row r="2108" spans="1:13" hidden="1" x14ac:dyDescent="0.3">
      <c r="A2108" s="4">
        <f>INDEX(Tabela2[Id],MATCH(Tabela1[[#This Row],[Carteirinha]],Tabela2[Cart],0))</f>
        <v>435</v>
      </c>
      <c r="B2108" s="5" t="s">
        <v>2990</v>
      </c>
      <c r="C2108" s="5" t="s">
        <v>2449</v>
      </c>
      <c r="D2108" s="5">
        <v>60126172</v>
      </c>
      <c r="E2108" s="6">
        <v>45705</v>
      </c>
      <c r="F2108" s="5">
        <v>947482575</v>
      </c>
      <c r="G2108" s="6">
        <v>46365</v>
      </c>
      <c r="H2108" s="5">
        <v>2250005278</v>
      </c>
      <c r="I2108" s="5">
        <v>64</v>
      </c>
      <c r="J2108" s="5">
        <v>54</v>
      </c>
      <c r="K21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08" s="4">
        <f>COUNTIFS(Tabela1[Paciente],Tabela1[[#This Row],[Paciente]],Tabela1[Código_Terapia],Tabela1[[#This Row],[Código_Terapia]])</f>
        <v>2</v>
      </c>
      <c r="M2108" s="4">
        <f>Tabela1[[#This Row],[Sessões Autrizadas]]-Tabela1[[#This Row],[Solicitado]]</f>
        <v>-10</v>
      </c>
    </row>
    <row r="2109" spans="1:13" hidden="1" x14ac:dyDescent="0.3">
      <c r="A2109" s="4">
        <f>INDEX(Tabela2[Id],MATCH(Tabela1[[#This Row],[Carteirinha]],Tabela2[Cart],0))</f>
        <v>435</v>
      </c>
      <c r="B2109" s="5" t="s">
        <v>2990</v>
      </c>
      <c r="C2109" s="5" t="s">
        <v>2449</v>
      </c>
      <c r="D2109" s="5">
        <v>60126171</v>
      </c>
      <c r="E2109" s="6">
        <v>45705</v>
      </c>
      <c r="F2109" s="5">
        <v>947482574</v>
      </c>
      <c r="G2109" s="6">
        <v>46425</v>
      </c>
      <c r="H2109" s="5">
        <v>50001213</v>
      </c>
      <c r="I2109" s="5">
        <v>32</v>
      </c>
      <c r="J2109" s="5">
        <v>21</v>
      </c>
      <c r="K21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09" s="4">
        <f>COUNTIFS(Tabela1[Paciente],Tabela1[[#This Row],[Paciente]],Tabela1[Código_Terapia],Tabela1[[#This Row],[Código_Terapia]])</f>
        <v>2</v>
      </c>
      <c r="M2109" s="4">
        <f>Tabela1[[#This Row],[Sessões Autrizadas]]-Tabela1[[#This Row],[Solicitado]]</f>
        <v>-11</v>
      </c>
    </row>
    <row r="2110" spans="1:13" hidden="1" x14ac:dyDescent="0.3">
      <c r="A2110" s="4">
        <f>INDEX(Tabela2[Id],MATCH(Tabela1[[#This Row],[Carteirinha]],Tabela2[Cart],0))</f>
        <v>435</v>
      </c>
      <c r="B2110" s="5" t="s">
        <v>2990</v>
      </c>
      <c r="C2110" s="5" t="s">
        <v>2449</v>
      </c>
      <c r="D2110" s="5">
        <v>60126170</v>
      </c>
      <c r="E2110" s="6">
        <v>45705</v>
      </c>
      <c r="F2110" s="5">
        <v>947482573</v>
      </c>
      <c r="G2110" s="6">
        <v>46365</v>
      </c>
      <c r="H2110" s="5">
        <v>50000012</v>
      </c>
      <c r="I2110" s="5">
        <v>32</v>
      </c>
      <c r="J2110" s="5">
        <v>22</v>
      </c>
      <c r="K21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10" s="4">
        <f>COUNTIFS(Tabela1[Paciente],Tabela1[[#This Row],[Paciente]],Tabela1[Código_Terapia],Tabela1[[#This Row],[Código_Terapia]])</f>
        <v>2</v>
      </c>
      <c r="M2110" s="4">
        <f>Tabela1[[#This Row],[Sessões Autrizadas]]-Tabela1[[#This Row],[Solicitado]]</f>
        <v>-10</v>
      </c>
    </row>
    <row r="2111" spans="1:13" hidden="1" x14ac:dyDescent="0.3">
      <c r="A2111" s="4">
        <f>INDEX(Tabela2[Id],MATCH(Tabela1[[#This Row],[Carteirinha]],Tabela2[Cart],0))</f>
        <v>435</v>
      </c>
      <c r="B2111" s="5" t="s">
        <v>2990</v>
      </c>
      <c r="C2111" s="5" t="s">
        <v>2449</v>
      </c>
      <c r="D2111" s="5">
        <v>60126168</v>
      </c>
      <c r="E2111" s="6">
        <v>45705</v>
      </c>
      <c r="F2111" s="5">
        <v>947482572</v>
      </c>
      <c r="G2111" s="6">
        <v>46125</v>
      </c>
      <c r="H2111" s="5">
        <v>2250005170</v>
      </c>
      <c r="I2111" s="5">
        <v>32</v>
      </c>
      <c r="J2111" s="5">
        <v>26</v>
      </c>
      <c r="K21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11" s="4">
        <f>COUNTIFS(Tabela1[Paciente],Tabela1[[#This Row],[Paciente]],Tabela1[Código_Terapia],Tabela1[[#This Row],[Código_Terapia]])</f>
        <v>2</v>
      </c>
      <c r="M2111" s="4">
        <f>Tabela1[[#This Row],[Sessões Autrizadas]]-Tabela1[[#This Row],[Solicitado]]</f>
        <v>-6</v>
      </c>
    </row>
    <row r="2112" spans="1:13" hidden="1" x14ac:dyDescent="0.3">
      <c r="A2112" s="4">
        <f>INDEX(Tabela2[Id],MATCH(Tabela1[[#This Row],[Carteirinha]],Tabela2[Cart],0))</f>
        <v>435</v>
      </c>
      <c r="B2112" s="5" t="s">
        <v>2990</v>
      </c>
      <c r="C2112" s="5" t="s">
        <v>2449</v>
      </c>
      <c r="D2112" s="5">
        <v>58275189</v>
      </c>
      <c r="E2112" s="6">
        <v>45636</v>
      </c>
      <c r="F2112" s="5">
        <v>945773129</v>
      </c>
      <c r="G2112" s="6">
        <v>45876</v>
      </c>
      <c r="H2112" s="5">
        <v>2250005189</v>
      </c>
      <c r="I2112" s="5">
        <v>48</v>
      </c>
      <c r="J2112" s="5">
        <v>13</v>
      </c>
      <c r="K21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12" s="4">
        <f>COUNTIFS(Tabela1[Paciente],Tabela1[[#This Row],[Paciente]],Tabela1[Código_Terapia],Tabela1[[#This Row],[Código_Terapia]])</f>
        <v>2</v>
      </c>
      <c r="M2112" s="4">
        <f>Tabela1[[#This Row],[Sessões Autrizadas]]-Tabela1[[#This Row],[Solicitado]]</f>
        <v>-35</v>
      </c>
    </row>
    <row r="2113" spans="1:13" hidden="1" x14ac:dyDescent="0.3">
      <c r="A2113" s="4">
        <f>INDEX(Tabela2[Id],MATCH(Tabela1[[#This Row],[Carteirinha]],Tabela2[Cart],0))</f>
        <v>435</v>
      </c>
      <c r="B2113" s="5" t="s">
        <v>2990</v>
      </c>
      <c r="C2113" s="5" t="s">
        <v>2449</v>
      </c>
      <c r="D2113" s="5">
        <v>58275188</v>
      </c>
      <c r="E2113" s="6">
        <v>45636</v>
      </c>
      <c r="F2113" s="5">
        <v>945773128</v>
      </c>
      <c r="G2113" s="6">
        <v>45936</v>
      </c>
      <c r="H2113" s="5">
        <v>2250005103</v>
      </c>
      <c r="I2113" s="5">
        <v>160</v>
      </c>
      <c r="J2113" s="5">
        <v>12</v>
      </c>
      <c r="K21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113" s="4">
        <f>COUNTIFS(Tabela1[Paciente],Tabela1[[#This Row],[Paciente]],Tabela1[Código_Terapia],Tabela1[[#This Row],[Código_Terapia]])</f>
        <v>2</v>
      </c>
      <c r="M2113" s="4">
        <f>Tabela1[[#This Row],[Sessões Autrizadas]]-Tabela1[[#This Row],[Solicitado]]</f>
        <v>-148</v>
      </c>
    </row>
    <row r="2114" spans="1:13" hidden="1" x14ac:dyDescent="0.3">
      <c r="A2114" s="4">
        <f>INDEX(Tabela2[Id],MATCH(Tabela1[[#This Row],[Carteirinha]],Tabela2[Cart],0))</f>
        <v>435</v>
      </c>
      <c r="B2114" s="5" t="s">
        <v>2990</v>
      </c>
      <c r="C2114" s="5" t="s">
        <v>2449</v>
      </c>
      <c r="D2114" s="5">
        <v>58275187</v>
      </c>
      <c r="E2114" s="6">
        <v>45636</v>
      </c>
      <c r="F2114" s="5">
        <v>945773127</v>
      </c>
      <c r="G2114" s="6">
        <v>45756</v>
      </c>
      <c r="H2114" s="5">
        <v>2250005278</v>
      </c>
      <c r="I2114" s="5">
        <v>64</v>
      </c>
      <c r="J2114" s="5">
        <v>15</v>
      </c>
      <c r="K21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14" s="4">
        <f>COUNTIFS(Tabela1[Paciente],Tabela1[[#This Row],[Paciente]],Tabela1[Código_Terapia],Tabela1[[#This Row],[Código_Terapia]])</f>
        <v>2</v>
      </c>
      <c r="M2114" s="4">
        <f>Tabela1[[#This Row],[Sessões Autrizadas]]-Tabela1[[#This Row],[Solicitado]]</f>
        <v>-49</v>
      </c>
    </row>
    <row r="2115" spans="1:13" hidden="1" x14ac:dyDescent="0.3">
      <c r="A2115" s="4">
        <f>INDEX(Tabela2[Id],MATCH(Tabela1[[#This Row],[Carteirinha]],Tabela2[Cart],0))</f>
        <v>435</v>
      </c>
      <c r="B2115" s="5" t="s">
        <v>2990</v>
      </c>
      <c r="C2115" s="5" t="s">
        <v>2449</v>
      </c>
      <c r="D2115" s="5">
        <v>58275186</v>
      </c>
      <c r="E2115" s="6">
        <v>45636</v>
      </c>
      <c r="F2115" s="5">
        <v>945773126</v>
      </c>
      <c r="G2115" s="6">
        <v>46056</v>
      </c>
      <c r="H2115" s="5">
        <v>50001213</v>
      </c>
      <c r="I2115" s="5">
        <v>32</v>
      </c>
      <c r="J2115" s="5">
        <v>2</v>
      </c>
      <c r="K21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15" s="4">
        <f>COUNTIFS(Tabela1[Paciente],Tabela1[[#This Row],[Paciente]],Tabela1[Código_Terapia],Tabela1[[#This Row],[Código_Terapia]])</f>
        <v>2</v>
      </c>
      <c r="M2115" s="4">
        <f>Tabela1[[#This Row],[Sessões Autrizadas]]-Tabela1[[#This Row],[Solicitado]]</f>
        <v>-30</v>
      </c>
    </row>
    <row r="2116" spans="1:13" hidden="1" x14ac:dyDescent="0.3">
      <c r="A2116" s="4">
        <f>INDEX(Tabela2[Id],MATCH(Tabela1[[#This Row],[Carteirinha]],Tabela2[Cart],0))</f>
        <v>435</v>
      </c>
      <c r="B2116" s="5" t="s">
        <v>2990</v>
      </c>
      <c r="C2116" s="5" t="s">
        <v>2449</v>
      </c>
      <c r="D2116" s="5">
        <v>58275185</v>
      </c>
      <c r="E2116" s="6">
        <v>45636</v>
      </c>
      <c r="F2116" s="5">
        <v>945773125</v>
      </c>
      <c r="G2116" s="6">
        <v>46236</v>
      </c>
      <c r="H2116" s="5">
        <v>50000012</v>
      </c>
      <c r="I2116" s="5">
        <v>32</v>
      </c>
      <c r="J2116" s="5">
        <v>7</v>
      </c>
      <c r="K21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16" s="4">
        <f>COUNTIFS(Tabela1[Paciente],Tabela1[[#This Row],[Paciente]],Tabela1[Código_Terapia],Tabela1[[#This Row],[Código_Terapia]])</f>
        <v>2</v>
      </c>
      <c r="M2116" s="4">
        <f>Tabela1[[#This Row],[Sessões Autrizadas]]-Tabela1[[#This Row],[Solicitado]]</f>
        <v>-25</v>
      </c>
    </row>
    <row r="2117" spans="1:13" hidden="1" x14ac:dyDescent="0.3">
      <c r="A2117" s="4">
        <f>INDEX(Tabela2[Id],MATCH(Tabela1[[#This Row],[Carteirinha]],Tabela2[Cart],0))</f>
        <v>435</v>
      </c>
      <c r="B2117" s="5" t="s">
        <v>2990</v>
      </c>
      <c r="C2117" s="5" t="s">
        <v>2449</v>
      </c>
      <c r="D2117" s="5">
        <v>58275183</v>
      </c>
      <c r="E2117" s="6">
        <v>45636</v>
      </c>
      <c r="F2117" s="5">
        <v>945773122</v>
      </c>
      <c r="G2117" s="6">
        <v>46116</v>
      </c>
      <c r="H2117" s="5">
        <v>2250005170</v>
      </c>
      <c r="I2117" s="5">
        <v>32</v>
      </c>
      <c r="J2117" s="5">
        <v>9</v>
      </c>
      <c r="K21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17" s="4">
        <f>COUNTIFS(Tabela1[Paciente],Tabela1[[#This Row],[Paciente]],Tabela1[Código_Terapia],Tabela1[[#This Row],[Código_Terapia]])</f>
        <v>2</v>
      </c>
      <c r="M2117" s="4">
        <f>Tabela1[[#This Row],[Sessões Autrizadas]]-Tabela1[[#This Row],[Solicitado]]</f>
        <v>-23</v>
      </c>
    </row>
    <row r="2118" spans="1:13" hidden="1" x14ac:dyDescent="0.3">
      <c r="A2118" s="4">
        <f>INDEX(Tabela2[Id],MATCH(Tabela1[[#This Row],[Carteirinha]],Tabela2[Cart],0))</f>
        <v>3498</v>
      </c>
      <c r="B2118" s="5" t="s">
        <v>742</v>
      </c>
      <c r="C2118" s="5" t="s">
        <v>743</v>
      </c>
      <c r="D2118" s="5">
        <v>58291205</v>
      </c>
      <c r="E2118" s="6">
        <v>45629</v>
      </c>
      <c r="F2118" s="5">
        <v>945788121</v>
      </c>
      <c r="G2118" s="6">
        <v>46649</v>
      </c>
      <c r="H2118" s="5">
        <v>2250005103</v>
      </c>
      <c r="I2118" s="5">
        <v>80</v>
      </c>
      <c r="J2118" s="5">
        <v>65</v>
      </c>
      <c r="K21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18" s="4">
        <f>COUNTIFS(Tabela1[Paciente],Tabela1[[#This Row],[Paciente]],Tabela1[Código_Terapia],Tabela1[[#This Row],[Código_Terapia]])</f>
        <v>1</v>
      </c>
      <c r="M2118" s="4">
        <f>Tabela1[[#This Row],[Sessões Autrizadas]]-Tabela1[[#This Row],[Solicitado]]</f>
        <v>-15</v>
      </c>
    </row>
    <row r="2119" spans="1:13" hidden="1" x14ac:dyDescent="0.3">
      <c r="A2119" s="4">
        <f>INDEX(Tabela2[Id],MATCH(Tabela1[[#This Row],[Carteirinha]],Tabela2[Cart],0))</f>
        <v>2323</v>
      </c>
      <c r="B2119" s="5" t="s">
        <v>789</v>
      </c>
      <c r="C2119" s="5" t="s">
        <v>790</v>
      </c>
      <c r="D2119" s="5">
        <v>59533338</v>
      </c>
      <c r="E2119" s="6">
        <v>45684</v>
      </c>
      <c r="F2119" s="5">
        <v>946932978</v>
      </c>
      <c r="G2119" s="6">
        <v>46044</v>
      </c>
      <c r="H2119" s="5">
        <v>2250005189</v>
      </c>
      <c r="I2119" s="5">
        <v>32</v>
      </c>
      <c r="J2119" s="5">
        <v>27</v>
      </c>
      <c r="K21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19" s="4">
        <f>COUNTIFS(Tabela1[Paciente],Tabela1[[#This Row],[Paciente]],Tabela1[Código_Terapia],Tabela1[[#This Row],[Código_Terapia]])</f>
        <v>2</v>
      </c>
      <c r="M2119" s="4">
        <f>Tabela1[[#This Row],[Sessões Autrizadas]]-Tabela1[[#This Row],[Solicitado]]</f>
        <v>-5</v>
      </c>
    </row>
    <row r="2120" spans="1:13" hidden="1" x14ac:dyDescent="0.3">
      <c r="A2120" s="4">
        <f>INDEX(Tabela2[Id],MATCH(Tabela1[[#This Row],[Carteirinha]],Tabela2[Cart],0))</f>
        <v>2323</v>
      </c>
      <c r="B2120" s="5" t="s">
        <v>789</v>
      </c>
      <c r="C2120" s="5" t="s">
        <v>790</v>
      </c>
      <c r="D2120" s="5">
        <v>59533337</v>
      </c>
      <c r="E2120" s="6">
        <v>45684</v>
      </c>
      <c r="F2120" s="5">
        <v>946932977</v>
      </c>
      <c r="G2120" s="6">
        <v>46164</v>
      </c>
      <c r="H2120" s="5">
        <v>2250005103</v>
      </c>
      <c r="I2120" s="5">
        <v>32</v>
      </c>
      <c r="J2120" s="5">
        <v>25</v>
      </c>
      <c r="K21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20" s="4">
        <f>COUNTIFS(Tabela1[Paciente],Tabela1[[#This Row],[Paciente]],Tabela1[Código_Terapia],Tabela1[[#This Row],[Código_Terapia]])</f>
        <v>1</v>
      </c>
      <c r="M2120" s="4">
        <f>Tabela1[[#This Row],[Sessões Autrizadas]]-Tabela1[[#This Row],[Solicitado]]</f>
        <v>-7</v>
      </c>
    </row>
    <row r="2121" spans="1:13" hidden="1" x14ac:dyDescent="0.3">
      <c r="A2121" s="4">
        <f>INDEX(Tabela2[Id],MATCH(Tabela1[[#This Row],[Carteirinha]],Tabela2[Cart],0))</f>
        <v>2323</v>
      </c>
      <c r="B2121" s="5" t="s">
        <v>789</v>
      </c>
      <c r="C2121" s="5" t="s">
        <v>790</v>
      </c>
      <c r="D2121" s="5">
        <v>59533336</v>
      </c>
      <c r="E2121" s="6">
        <v>45684</v>
      </c>
      <c r="F2121" s="5">
        <v>946932976</v>
      </c>
      <c r="G2121" s="6">
        <v>45924</v>
      </c>
      <c r="H2121" s="5">
        <v>2250005278</v>
      </c>
      <c r="I2121" s="5">
        <v>32</v>
      </c>
      <c r="J2121" s="5">
        <v>28</v>
      </c>
      <c r="K21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21" s="4">
        <f>COUNTIFS(Tabela1[Paciente],Tabela1[[#This Row],[Paciente]],Tabela1[Código_Terapia],Tabela1[[#This Row],[Código_Terapia]])</f>
        <v>2</v>
      </c>
      <c r="M2121" s="4">
        <f>Tabela1[[#This Row],[Sessões Autrizadas]]-Tabela1[[#This Row],[Solicitado]]</f>
        <v>-4</v>
      </c>
    </row>
    <row r="2122" spans="1:13" hidden="1" x14ac:dyDescent="0.3">
      <c r="A2122" s="4">
        <f>INDEX(Tabela2[Id],MATCH(Tabela1[[#This Row],[Carteirinha]],Tabela2[Cart],0))</f>
        <v>2323</v>
      </c>
      <c r="B2122" s="5" t="s">
        <v>789</v>
      </c>
      <c r="C2122" s="5" t="s">
        <v>790</v>
      </c>
      <c r="D2122" s="5">
        <v>59533335</v>
      </c>
      <c r="E2122" s="6">
        <v>45684</v>
      </c>
      <c r="F2122" s="5">
        <v>946932975</v>
      </c>
      <c r="G2122" s="6">
        <v>45924</v>
      </c>
      <c r="H2122" s="5">
        <v>50001213</v>
      </c>
      <c r="I2122" s="5">
        <v>16</v>
      </c>
      <c r="J2122" s="5">
        <v>13</v>
      </c>
      <c r="K21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122" s="4">
        <f>COUNTIFS(Tabela1[Paciente],Tabela1[[#This Row],[Paciente]],Tabela1[Código_Terapia],Tabela1[[#This Row],[Código_Terapia]])</f>
        <v>1</v>
      </c>
      <c r="M2122" s="4">
        <f>Tabela1[[#This Row],[Sessões Autrizadas]]-Tabela1[[#This Row],[Solicitado]]</f>
        <v>-3</v>
      </c>
    </row>
    <row r="2123" spans="1:13" hidden="1" x14ac:dyDescent="0.3">
      <c r="A2123" s="4">
        <f>INDEX(Tabela2[Id],MATCH(Tabela1[[#This Row],[Carteirinha]],Tabela2[Cart],0))</f>
        <v>2323</v>
      </c>
      <c r="B2123" s="5" t="s">
        <v>789</v>
      </c>
      <c r="C2123" s="5" t="s">
        <v>790</v>
      </c>
      <c r="D2123" s="5">
        <v>57831384</v>
      </c>
      <c r="E2123" s="6">
        <v>45610</v>
      </c>
      <c r="F2123" s="5">
        <v>945363299</v>
      </c>
      <c r="G2123" s="6">
        <v>45790</v>
      </c>
      <c r="H2123" s="5">
        <v>2250005189</v>
      </c>
      <c r="I2123" s="5">
        <v>32</v>
      </c>
      <c r="J2123" s="5">
        <v>30</v>
      </c>
      <c r="K21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23" s="4">
        <f>COUNTIFS(Tabela1[Paciente],Tabela1[[#This Row],[Paciente]],Tabela1[Código_Terapia],Tabela1[[#This Row],[Código_Terapia]])</f>
        <v>2</v>
      </c>
      <c r="M2123" s="4">
        <f>Tabela1[[#This Row],[Sessões Autrizadas]]-Tabela1[[#This Row],[Solicitado]]</f>
        <v>-2</v>
      </c>
    </row>
    <row r="2124" spans="1:13" hidden="1" x14ac:dyDescent="0.3">
      <c r="A2124" s="4">
        <f>INDEX(Tabela2[Id],MATCH(Tabela1[[#This Row],[Carteirinha]],Tabela2[Cart],0))</f>
        <v>2323</v>
      </c>
      <c r="B2124" s="5" t="s">
        <v>789</v>
      </c>
      <c r="C2124" s="5" t="s">
        <v>790</v>
      </c>
      <c r="D2124" s="5">
        <v>57831382</v>
      </c>
      <c r="E2124" s="6">
        <v>45610</v>
      </c>
      <c r="F2124" s="5">
        <v>945363297</v>
      </c>
      <c r="G2124" s="6">
        <v>45790</v>
      </c>
      <c r="H2124" s="5">
        <v>2250005278</v>
      </c>
      <c r="I2124" s="5">
        <v>32</v>
      </c>
      <c r="J2124" s="5">
        <v>29</v>
      </c>
      <c r="K21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24" s="4">
        <f>COUNTIFS(Tabela1[Paciente],Tabela1[[#This Row],[Paciente]],Tabela1[Código_Terapia],Tabela1[[#This Row],[Código_Terapia]])</f>
        <v>2</v>
      </c>
      <c r="M2124" s="4">
        <f>Tabela1[[#This Row],[Sessões Autrizadas]]-Tabela1[[#This Row],[Solicitado]]</f>
        <v>-3</v>
      </c>
    </row>
    <row r="2125" spans="1:13" hidden="1" x14ac:dyDescent="0.3">
      <c r="A2125" s="4">
        <f>INDEX(Tabela2[Id],MATCH(Tabela1[[#This Row],[Carteirinha]],Tabela2[Cart],0))</f>
        <v>3578</v>
      </c>
      <c r="B2125" s="5" t="s">
        <v>380</v>
      </c>
      <c r="C2125" s="5" t="s">
        <v>381</v>
      </c>
      <c r="D2125" s="5">
        <v>58143387</v>
      </c>
      <c r="E2125" s="6">
        <v>45623</v>
      </c>
      <c r="F2125" s="5">
        <v>945651168</v>
      </c>
      <c r="G2125" s="6">
        <v>46523</v>
      </c>
      <c r="H2125" s="5">
        <v>2250005189</v>
      </c>
      <c r="I2125" s="5">
        <v>80</v>
      </c>
      <c r="J2125" s="5">
        <v>59</v>
      </c>
      <c r="K21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25" s="4">
        <f>COUNTIFS(Tabela1[Paciente],Tabela1[[#This Row],[Paciente]],Tabela1[Código_Terapia],Tabela1[[#This Row],[Código_Terapia]])</f>
        <v>1</v>
      </c>
      <c r="M2125" s="4">
        <f>Tabela1[[#This Row],[Sessões Autrizadas]]-Tabela1[[#This Row],[Solicitado]]</f>
        <v>-21</v>
      </c>
    </row>
    <row r="2126" spans="1:13" hidden="1" x14ac:dyDescent="0.3">
      <c r="A2126" s="4">
        <f>INDEX(Tabela2[Id],MATCH(Tabela1[[#This Row],[Carteirinha]],Tabela2[Cart],0))</f>
        <v>3578</v>
      </c>
      <c r="B2126" s="5" t="s">
        <v>380</v>
      </c>
      <c r="C2126" s="5" t="s">
        <v>381</v>
      </c>
      <c r="D2126" s="5">
        <v>58143386</v>
      </c>
      <c r="E2126" s="6">
        <v>45623</v>
      </c>
      <c r="F2126" s="5">
        <v>945651166</v>
      </c>
      <c r="G2126" s="6">
        <v>47303</v>
      </c>
      <c r="H2126" s="5">
        <v>2250005278</v>
      </c>
      <c r="I2126" s="5">
        <v>80</v>
      </c>
      <c r="J2126" s="5">
        <v>38</v>
      </c>
      <c r="K21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26" s="4">
        <f>COUNTIFS(Tabela1[Paciente],Tabela1[[#This Row],[Paciente]],Tabela1[Código_Terapia],Tabela1[[#This Row],[Código_Terapia]])</f>
        <v>1</v>
      </c>
      <c r="M2126" s="4">
        <f>Tabela1[[#This Row],[Sessões Autrizadas]]-Tabela1[[#This Row],[Solicitado]]</f>
        <v>-42</v>
      </c>
    </row>
    <row r="2127" spans="1:13" hidden="1" x14ac:dyDescent="0.3">
      <c r="A2127" s="4">
        <f>INDEX(Tabela2[Id],MATCH(Tabela1[[#This Row],[Carteirinha]],Tabela2[Cart],0))</f>
        <v>2462</v>
      </c>
      <c r="B2127" s="5" t="s">
        <v>834</v>
      </c>
      <c r="C2127" s="5" t="s">
        <v>835</v>
      </c>
      <c r="D2127" s="5">
        <v>60102035</v>
      </c>
      <c r="E2127" s="6">
        <v>45702</v>
      </c>
      <c r="F2127" s="5">
        <v>947460277</v>
      </c>
      <c r="G2127" s="6">
        <v>46062</v>
      </c>
      <c r="H2127" s="5">
        <v>2250005189</v>
      </c>
      <c r="I2127" s="5">
        <v>80</v>
      </c>
      <c r="J2127" s="5">
        <v>75</v>
      </c>
      <c r="K21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27" s="4">
        <f>COUNTIFS(Tabela1[Paciente],Tabela1[[#This Row],[Paciente]],Tabela1[Código_Terapia],Tabela1[[#This Row],[Código_Terapia]])</f>
        <v>4</v>
      </c>
      <c r="M2127" s="4">
        <f>Tabela1[[#This Row],[Sessões Autrizadas]]-Tabela1[[#This Row],[Solicitado]]</f>
        <v>-5</v>
      </c>
    </row>
    <row r="2128" spans="1:13" hidden="1" x14ac:dyDescent="0.3">
      <c r="A2128" s="4">
        <f>INDEX(Tabela2[Id],MATCH(Tabela1[[#This Row],[Carteirinha]],Tabela2[Cart],0))</f>
        <v>2462</v>
      </c>
      <c r="B2128" s="5" t="s">
        <v>834</v>
      </c>
      <c r="C2128" s="5" t="s">
        <v>835</v>
      </c>
      <c r="D2128" s="5">
        <v>60102034</v>
      </c>
      <c r="E2128" s="6">
        <v>45702</v>
      </c>
      <c r="F2128" s="5">
        <v>947460276</v>
      </c>
      <c r="G2128" s="6">
        <v>45882</v>
      </c>
      <c r="H2128" s="5">
        <v>2250005103</v>
      </c>
      <c r="I2128" s="5">
        <v>96</v>
      </c>
      <c r="J2128" s="5">
        <v>94</v>
      </c>
      <c r="K21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128" s="4">
        <f>COUNTIFS(Tabela1[Paciente],Tabela1[[#This Row],[Paciente]],Tabela1[Código_Terapia],Tabela1[[#This Row],[Código_Terapia]])</f>
        <v>2</v>
      </c>
      <c r="M2128" s="4">
        <f>Tabela1[[#This Row],[Sessões Autrizadas]]-Tabela1[[#This Row],[Solicitado]]</f>
        <v>-2</v>
      </c>
    </row>
    <row r="2129" spans="1:13" hidden="1" x14ac:dyDescent="0.3">
      <c r="A2129" s="4">
        <f>INDEX(Tabela2[Id],MATCH(Tabela1[[#This Row],[Carteirinha]],Tabela2[Cart],0))</f>
        <v>2462</v>
      </c>
      <c r="B2129" s="5" t="s">
        <v>834</v>
      </c>
      <c r="C2129" s="5" t="s">
        <v>835</v>
      </c>
      <c r="D2129" s="5">
        <v>60102033</v>
      </c>
      <c r="E2129" s="6">
        <v>45702</v>
      </c>
      <c r="F2129" s="5">
        <v>947460275</v>
      </c>
      <c r="G2129" s="6">
        <v>46302</v>
      </c>
      <c r="H2129" s="5">
        <v>2250005278</v>
      </c>
      <c r="I2129" s="5">
        <v>32</v>
      </c>
      <c r="J2129" s="5">
        <v>20</v>
      </c>
      <c r="K21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29" s="4">
        <f>COUNTIFS(Tabela1[Paciente],Tabela1[[#This Row],[Paciente]],Tabela1[Código_Terapia],Tabela1[[#This Row],[Código_Terapia]])</f>
        <v>2</v>
      </c>
      <c r="M2129" s="4">
        <f>Tabela1[[#This Row],[Sessões Autrizadas]]-Tabela1[[#This Row],[Solicitado]]</f>
        <v>-12</v>
      </c>
    </row>
    <row r="2130" spans="1:13" hidden="1" x14ac:dyDescent="0.3">
      <c r="A2130" s="4">
        <f>INDEX(Tabela2[Id],MATCH(Tabela1[[#This Row],[Carteirinha]],Tabela2[Cart],0))</f>
        <v>2462</v>
      </c>
      <c r="B2130" s="5" t="s">
        <v>834</v>
      </c>
      <c r="C2130" s="5" t="s">
        <v>835</v>
      </c>
      <c r="D2130" s="5">
        <v>60102032</v>
      </c>
      <c r="E2130" s="6">
        <v>45702</v>
      </c>
      <c r="F2130" s="5">
        <v>947460274</v>
      </c>
      <c r="G2130" s="6">
        <v>46482</v>
      </c>
      <c r="H2130" s="5">
        <v>50000012</v>
      </c>
      <c r="I2130" s="5">
        <v>32</v>
      </c>
      <c r="J2130" s="5">
        <v>20</v>
      </c>
      <c r="K21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30" s="4">
        <f>COUNTIFS(Tabela1[Paciente],Tabela1[[#This Row],[Paciente]],Tabela1[Código_Terapia],Tabela1[[#This Row],[Código_Terapia]])</f>
        <v>1</v>
      </c>
      <c r="M2130" s="4">
        <f>Tabela1[[#This Row],[Sessões Autrizadas]]-Tabela1[[#This Row],[Solicitado]]</f>
        <v>-12</v>
      </c>
    </row>
    <row r="2131" spans="1:13" hidden="1" x14ac:dyDescent="0.3">
      <c r="A2131" s="4">
        <f>INDEX(Tabela2[Id],MATCH(Tabela1[[#This Row],[Carteirinha]],Tabela2[Cart],0))</f>
        <v>2462</v>
      </c>
      <c r="B2131" s="5" t="s">
        <v>834</v>
      </c>
      <c r="C2131" s="5" t="s">
        <v>835</v>
      </c>
      <c r="D2131" s="5">
        <v>60102031</v>
      </c>
      <c r="E2131" s="6">
        <v>45702</v>
      </c>
      <c r="F2131" s="5">
        <v>947460273</v>
      </c>
      <c r="G2131" s="6">
        <v>45762</v>
      </c>
      <c r="H2131" s="5">
        <v>50001213</v>
      </c>
      <c r="I2131" s="5">
        <v>48</v>
      </c>
      <c r="J2131" s="5">
        <v>48</v>
      </c>
      <c r="K21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31" s="4">
        <f>COUNTIFS(Tabela1[Paciente],Tabela1[[#This Row],[Paciente]],Tabela1[Código_Terapia],Tabela1[[#This Row],[Código_Terapia]])</f>
        <v>3</v>
      </c>
      <c r="M2131" s="4">
        <f>Tabela1[[#This Row],[Sessões Autrizadas]]-Tabela1[[#This Row],[Solicitado]]</f>
        <v>0</v>
      </c>
    </row>
    <row r="2132" spans="1:13" hidden="1" x14ac:dyDescent="0.3">
      <c r="A2132" s="4">
        <f>INDEX(Tabela2[Id],MATCH(Tabela1[[#This Row],[Carteirinha]],Tabela2[Cart],0))</f>
        <v>2462</v>
      </c>
      <c r="B2132" s="5" t="s">
        <v>834</v>
      </c>
      <c r="C2132" s="5" t="s">
        <v>835</v>
      </c>
      <c r="D2132" s="5">
        <v>60102030</v>
      </c>
      <c r="E2132" s="6">
        <v>45702</v>
      </c>
      <c r="F2132" s="5">
        <v>947460271</v>
      </c>
      <c r="G2132" s="6">
        <v>45882</v>
      </c>
      <c r="H2132" s="5">
        <v>2250005170</v>
      </c>
      <c r="I2132" s="5">
        <v>32</v>
      </c>
      <c r="J2132" s="5">
        <v>30</v>
      </c>
      <c r="K21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32" s="4">
        <f>COUNTIFS(Tabela1[Paciente],Tabela1[[#This Row],[Paciente]],Tabela1[Código_Terapia],Tabela1[[#This Row],[Código_Terapia]])</f>
        <v>2</v>
      </c>
      <c r="M2132" s="4">
        <f>Tabela1[[#This Row],[Sessões Autrizadas]]-Tabela1[[#This Row],[Solicitado]]</f>
        <v>-2</v>
      </c>
    </row>
    <row r="2133" spans="1:13" hidden="1" x14ac:dyDescent="0.3">
      <c r="A2133" s="4">
        <f>INDEX(Tabela2[Id],MATCH(Tabela1[[#This Row],[Carteirinha]],Tabela2[Cart],0))</f>
        <v>2462</v>
      </c>
      <c r="B2133" s="5" t="s">
        <v>834</v>
      </c>
      <c r="C2133" s="5" t="s">
        <v>835</v>
      </c>
      <c r="D2133" s="5">
        <v>59328007</v>
      </c>
      <c r="E2133" s="6">
        <v>45680</v>
      </c>
      <c r="F2133" s="5">
        <v>946743184</v>
      </c>
      <c r="G2133" s="6">
        <v>45920</v>
      </c>
      <c r="H2133" s="5">
        <v>2250005189</v>
      </c>
      <c r="I2133" s="5">
        <v>80</v>
      </c>
      <c r="J2133" s="5">
        <v>45</v>
      </c>
      <c r="K21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33" s="4">
        <f>COUNTIFS(Tabela1[Paciente],Tabela1[[#This Row],[Paciente]],Tabela1[Código_Terapia],Tabela1[[#This Row],[Código_Terapia]])</f>
        <v>4</v>
      </c>
      <c r="M2133" s="4">
        <f>Tabela1[[#This Row],[Sessões Autrizadas]]-Tabela1[[#This Row],[Solicitado]]</f>
        <v>-35</v>
      </c>
    </row>
    <row r="2134" spans="1:13" hidden="1" x14ac:dyDescent="0.3">
      <c r="A2134" s="4">
        <f>INDEX(Tabela2[Id],MATCH(Tabela1[[#This Row],[Carteirinha]],Tabela2[Cart],0))</f>
        <v>2462</v>
      </c>
      <c r="B2134" s="5" t="s">
        <v>834</v>
      </c>
      <c r="C2134" s="5" t="s">
        <v>835</v>
      </c>
      <c r="D2134" s="5">
        <v>59328006</v>
      </c>
      <c r="E2134" s="6">
        <v>45680</v>
      </c>
      <c r="F2134" s="5">
        <v>946743183</v>
      </c>
      <c r="G2134" s="6">
        <v>45800</v>
      </c>
      <c r="H2134" s="5">
        <v>2250005103</v>
      </c>
      <c r="I2134" s="5">
        <v>96</v>
      </c>
      <c r="J2134" s="5">
        <v>63</v>
      </c>
      <c r="K21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134" s="4">
        <f>COUNTIFS(Tabela1[Paciente],Tabela1[[#This Row],[Paciente]],Tabela1[Código_Terapia],Tabela1[[#This Row],[Código_Terapia]])</f>
        <v>2</v>
      </c>
      <c r="M2134" s="4">
        <f>Tabela1[[#This Row],[Sessões Autrizadas]]-Tabela1[[#This Row],[Solicitado]]</f>
        <v>-33</v>
      </c>
    </row>
    <row r="2135" spans="1:13" hidden="1" x14ac:dyDescent="0.3">
      <c r="A2135" s="4">
        <f>INDEX(Tabela2[Id],MATCH(Tabela1[[#This Row],[Carteirinha]],Tabela2[Cart],0))</f>
        <v>2462</v>
      </c>
      <c r="B2135" s="5" t="s">
        <v>834</v>
      </c>
      <c r="C2135" s="5" t="s">
        <v>835</v>
      </c>
      <c r="D2135" s="5">
        <v>59328005</v>
      </c>
      <c r="E2135" s="6">
        <v>45680</v>
      </c>
      <c r="F2135" s="5">
        <v>946743182</v>
      </c>
      <c r="G2135" s="6">
        <v>45860</v>
      </c>
      <c r="H2135" s="5">
        <v>2250005278</v>
      </c>
      <c r="I2135" s="5">
        <v>32</v>
      </c>
      <c r="J2135" s="5">
        <v>28</v>
      </c>
      <c r="K21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35" s="4">
        <f>COUNTIFS(Tabela1[Paciente],Tabela1[[#This Row],[Paciente]],Tabela1[Código_Terapia],Tabela1[[#This Row],[Código_Terapia]])</f>
        <v>2</v>
      </c>
      <c r="M2135" s="4">
        <f>Tabela1[[#This Row],[Sessões Autrizadas]]-Tabela1[[#This Row],[Solicitado]]</f>
        <v>-4</v>
      </c>
    </row>
    <row r="2136" spans="1:13" hidden="1" x14ac:dyDescent="0.3">
      <c r="A2136" s="4">
        <f>INDEX(Tabela2[Id],MATCH(Tabela1[[#This Row],[Carteirinha]],Tabela2[Cart],0))</f>
        <v>2462</v>
      </c>
      <c r="B2136" s="5" t="s">
        <v>834</v>
      </c>
      <c r="C2136" s="5" t="s">
        <v>835</v>
      </c>
      <c r="D2136" s="5">
        <v>57385956</v>
      </c>
      <c r="E2136" s="6">
        <v>45594</v>
      </c>
      <c r="F2136" s="5">
        <v>944955144</v>
      </c>
      <c r="G2136" s="6">
        <v>45894</v>
      </c>
      <c r="H2136" s="5">
        <v>2250005189</v>
      </c>
      <c r="I2136" s="5">
        <v>80</v>
      </c>
      <c r="J2136" s="5">
        <v>76</v>
      </c>
      <c r="K21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36" s="4">
        <f>COUNTIFS(Tabela1[Paciente],Tabela1[[#This Row],[Paciente]],Tabela1[Código_Terapia],Tabela1[[#This Row],[Código_Terapia]])</f>
        <v>4</v>
      </c>
      <c r="M2136" s="4">
        <f>Tabela1[[#This Row],[Sessões Autrizadas]]-Tabela1[[#This Row],[Solicitado]]</f>
        <v>-4</v>
      </c>
    </row>
    <row r="2137" spans="1:13" hidden="1" x14ac:dyDescent="0.3">
      <c r="A2137" s="4">
        <f>INDEX(Tabela2[Id],MATCH(Tabela1[[#This Row],[Carteirinha]],Tabela2[Cart],0))</f>
        <v>2462</v>
      </c>
      <c r="B2137" s="5" t="s">
        <v>834</v>
      </c>
      <c r="C2137" s="5" t="s">
        <v>835</v>
      </c>
      <c r="D2137" s="5">
        <v>57385954</v>
      </c>
      <c r="E2137" s="6">
        <v>45594</v>
      </c>
      <c r="F2137" s="5">
        <v>944955142</v>
      </c>
      <c r="G2137" s="6">
        <v>46314</v>
      </c>
      <c r="H2137" s="5">
        <v>50001213</v>
      </c>
      <c r="I2137" s="5">
        <v>48</v>
      </c>
      <c r="J2137" s="5">
        <v>26</v>
      </c>
      <c r="K21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37" s="4">
        <f>COUNTIFS(Tabela1[Paciente],Tabela1[[#This Row],[Paciente]],Tabela1[Código_Terapia],Tabela1[[#This Row],[Código_Terapia]])</f>
        <v>3</v>
      </c>
      <c r="M2137" s="4">
        <f>Tabela1[[#This Row],[Sessões Autrizadas]]-Tabela1[[#This Row],[Solicitado]]</f>
        <v>-22</v>
      </c>
    </row>
    <row r="2138" spans="1:13" hidden="1" x14ac:dyDescent="0.3">
      <c r="A2138" s="4">
        <f>INDEX(Tabela2[Id],MATCH(Tabela1[[#This Row],[Carteirinha]],Tabela2[Cart],0))</f>
        <v>2462</v>
      </c>
      <c r="B2138" s="5" t="s">
        <v>834</v>
      </c>
      <c r="C2138" s="5" t="s">
        <v>835</v>
      </c>
      <c r="D2138" s="5">
        <v>55951363</v>
      </c>
      <c r="E2138" s="6">
        <v>45539</v>
      </c>
      <c r="F2138" s="5">
        <v>943628714</v>
      </c>
      <c r="G2138" s="6">
        <v>45959</v>
      </c>
      <c r="H2138" s="5">
        <v>2250005189</v>
      </c>
      <c r="I2138" s="5">
        <v>50</v>
      </c>
      <c r="J2138" s="5">
        <v>44</v>
      </c>
      <c r="K21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2138" s="4">
        <f>COUNTIFS(Tabela1[Paciente],Tabela1[[#This Row],[Paciente]],Tabela1[Código_Terapia],Tabela1[[#This Row],[Código_Terapia]])</f>
        <v>4</v>
      </c>
      <c r="M2138" s="4">
        <f>Tabela1[[#This Row],[Sessões Autrizadas]]-Tabela1[[#This Row],[Solicitado]]</f>
        <v>-6</v>
      </c>
    </row>
    <row r="2139" spans="1:13" hidden="1" x14ac:dyDescent="0.3">
      <c r="A2139" s="4">
        <f>INDEX(Tabela2[Id],MATCH(Tabela1[[#This Row],[Carteirinha]],Tabela2[Cart],0))</f>
        <v>2557</v>
      </c>
      <c r="B2139" s="5" t="s">
        <v>720</v>
      </c>
      <c r="C2139" s="5" t="s">
        <v>721</v>
      </c>
      <c r="D2139" s="5">
        <v>58341300</v>
      </c>
      <c r="E2139" s="6">
        <v>45630</v>
      </c>
      <c r="F2139" s="5">
        <v>945834788</v>
      </c>
      <c r="G2139" s="6">
        <v>46170</v>
      </c>
      <c r="H2139" s="5">
        <v>2250005103</v>
      </c>
      <c r="I2139" s="5">
        <v>80</v>
      </c>
      <c r="J2139" s="5">
        <v>64</v>
      </c>
      <c r="K21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39" s="4">
        <f>COUNTIFS(Tabela1[Paciente],Tabela1[[#This Row],[Paciente]],Tabela1[Código_Terapia],Tabela1[[#This Row],[Código_Terapia]])</f>
        <v>1</v>
      </c>
      <c r="M2139" s="4">
        <f>Tabela1[[#This Row],[Sessões Autrizadas]]-Tabela1[[#This Row],[Solicitado]]</f>
        <v>-16</v>
      </c>
    </row>
    <row r="2140" spans="1:13" hidden="1" x14ac:dyDescent="0.3">
      <c r="A2140" s="4">
        <f>INDEX(Tabela2[Id],MATCH(Tabela1[[#This Row],[Carteirinha]],Tabela2[Cart],0))</f>
        <v>3163</v>
      </c>
      <c r="B2140" s="5" t="s">
        <v>658</v>
      </c>
      <c r="C2140" s="5" t="s">
        <v>659</v>
      </c>
      <c r="D2140" s="5">
        <v>58475746</v>
      </c>
      <c r="E2140" s="6">
        <v>45638</v>
      </c>
      <c r="F2140" s="5">
        <v>945958791</v>
      </c>
      <c r="G2140" s="6">
        <v>46358</v>
      </c>
      <c r="H2140" s="5">
        <v>2250005103</v>
      </c>
      <c r="I2140" s="5">
        <v>48</v>
      </c>
      <c r="J2140" s="5">
        <v>15</v>
      </c>
      <c r="K21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40" s="4">
        <f>COUNTIFS(Tabela1[Paciente],Tabela1[[#This Row],[Paciente]],Tabela1[Código_Terapia],Tabela1[[#This Row],[Código_Terapia]])</f>
        <v>1</v>
      </c>
      <c r="M2140" s="4">
        <f>Tabela1[[#This Row],[Sessões Autrizadas]]-Tabela1[[#This Row],[Solicitado]]</f>
        <v>-33</v>
      </c>
    </row>
    <row r="2141" spans="1:13" hidden="1" x14ac:dyDescent="0.3">
      <c r="A2141" s="4">
        <f>INDEX(Tabela2[Id],MATCH(Tabela1[[#This Row],[Carteirinha]],Tabela2[Cart],0))</f>
        <v>3163</v>
      </c>
      <c r="B2141" s="5" t="s">
        <v>658</v>
      </c>
      <c r="C2141" s="5" t="s">
        <v>659</v>
      </c>
      <c r="D2141" s="5">
        <v>58475744</v>
      </c>
      <c r="E2141" s="6">
        <v>45638</v>
      </c>
      <c r="F2141" s="5">
        <v>945958790</v>
      </c>
      <c r="G2141" s="6">
        <v>45998</v>
      </c>
      <c r="H2141" s="5">
        <v>2250005278</v>
      </c>
      <c r="I2141" s="5">
        <v>16</v>
      </c>
      <c r="J2141" s="5">
        <v>11</v>
      </c>
      <c r="K21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141" s="4">
        <f>COUNTIFS(Tabela1[Paciente],Tabela1[[#This Row],[Paciente]],Tabela1[Código_Terapia],Tabela1[[#This Row],[Código_Terapia]])</f>
        <v>1</v>
      </c>
      <c r="M2141" s="4">
        <f>Tabela1[[#This Row],[Sessões Autrizadas]]-Tabela1[[#This Row],[Solicitado]]</f>
        <v>-5</v>
      </c>
    </row>
    <row r="2142" spans="1:13" hidden="1" x14ac:dyDescent="0.3">
      <c r="A2142" s="4">
        <f>INDEX(Tabela2[Id],MATCH(Tabela1[[#This Row],[Carteirinha]],Tabela2[Cart],0))</f>
        <v>728</v>
      </c>
      <c r="B2142" s="5" t="s">
        <v>651</v>
      </c>
      <c r="C2142" s="5" t="s">
        <v>652</v>
      </c>
      <c r="D2142" s="5">
        <v>57655775</v>
      </c>
      <c r="E2142" s="6">
        <v>45608</v>
      </c>
      <c r="F2142" s="5">
        <v>945201635</v>
      </c>
      <c r="G2142" s="6">
        <v>46568</v>
      </c>
      <c r="H2142" s="5">
        <v>2250005103</v>
      </c>
      <c r="I2142" s="5">
        <v>32</v>
      </c>
      <c r="J2142" s="5">
        <v>4</v>
      </c>
      <c r="K21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42" s="4">
        <f>COUNTIFS(Tabela1[Paciente],Tabela1[[#This Row],[Paciente]],Tabela1[Código_Terapia],Tabela1[[#This Row],[Código_Terapia]])</f>
        <v>2</v>
      </c>
      <c r="M2142" s="4">
        <f>Tabela1[[#This Row],[Sessões Autrizadas]]-Tabela1[[#This Row],[Solicitado]]</f>
        <v>-28</v>
      </c>
    </row>
    <row r="2143" spans="1:13" hidden="1" x14ac:dyDescent="0.3">
      <c r="A2143" s="4">
        <f>INDEX(Tabela2[Id],MATCH(Tabela1[[#This Row],[Carteirinha]],Tabela2[Cart],0))</f>
        <v>3238</v>
      </c>
      <c r="B2143" s="5" t="s">
        <v>1434</v>
      </c>
      <c r="C2143" s="5" t="s">
        <v>3283</v>
      </c>
      <c r="D2143" s="5">
        <v>56734293</v>
      </c>
      <c r="E2143" s="6">
        <v>45567</v>
      </c>
      <c r="F2143" s="5">
        <v>944351771</v>
      </c>
      <c r="G2143" s="6">
        <v>47847</v>
      </c>
      <c r="H2143" s="5">
        <v>2250005103</v>
      </c>
      <c r="I2143" s="5">
        <v>80</v>
      </c>
      <c r="J2143" s="5">
        <v>19</v>
      </c>
      <c r="K21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43" s="4">
        <f>COUNTIFS(Tabela1[Paciente],Tabela1[[#This Row],[Paciente]],Tabela1[Código_Terapia],Tabela1[[#This Row],[Código_Terapia]])</f>
        <v>1</v>
      </c>
      <c r="M2143" s="4">
        <f>Tabela1[[#This Row],[Sessões Autrizadas]]-Tabela1[[#This Row],[Solicitado]]</f>
        <v>-61</v>
      </c>
    </row>
    <row r="2144" spans="1:13" hidden="1" x14ac:dyDescent="0.3">
      <c r="A2144" s="4">
        <f>INDEX(Tabela2[Id],MATCH(Tabela1[[#This Row],[Carteirinha]],Tabela2[Cart],0))</f>
        <v>3897</v>
      </c>
      <c r="B2144" s="5" t="s">
        <v>1733</v>
      </c>
      <c r="C2144" s="5" t="s">
        <v>1734</v>
      </c>
      <c r="D2144" s="5">
        <v>58939636</v>
      </c>
      <c r="E2144" s="6">
        <v>45664</v>
      </c>
      <c r="F2144" s="5">
        <v>946382820</v>
      </c>
      <c r="G2144" s="6">
        <v>45908</v>
      </c>
      <c r="H2144" s="5">
        <v>2250005278</v>
      </c>
      <c r="I2144" s="5">
        <v>64</v>
      </c>
      <c r="J2144" s="5">
        <v>60</v>
      </c>
      <c r="K21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44" s="4">
        <f>COUNTIFS(Tabela1[Paciente],Tabela1[[#This Row],[Paciente]],Tabela1[Código_Terapia],Tabela1[[#This Row],[Código_Terapia]])</f>
        <v>1</v>
      </c>
      <c r="M2144" s="4">
        <f>Tabela1[[#This Row],[Sessões Autrizadas]]-Tabela1[[#This Row],[Solicitado]]</f>
        <v>-4</v>
      </c>
    </row>
    <row r="2145" spans="1:13" hidden="1" x14ac:dyDescent="0.3">
      <c r="A2145" s="4">
        <f>INDEX(Tabela2[Id],MATCH(Tabela1[[#This Row],[Carteirinha]],Tabela2[Cart],0))</f>
        <v>3155</v>
      </c>
      <c r="B2145" s="5" t="s">
        <v>176</v>
      </c>
      <c r="C2145" s="5" t="s">
        <v>177</v>
      </c>
      <c r="D2145" s="5">
        <v>60153172</v>
      </c>
      <c r="E2145" s="6">
        <v>45705</v>
      </c>
      <c r="F2145" s="5">
        <v>947507780</v>
      </c>
      <c r="G2145" s="6">
        <v>46545</v>
      </c>
      <c r="H2145" s="5">
        <v>2250005189</v>
      </c>
      <c r="I2145" s="5">
        <v>160</v>
      </c>
      <c r="J2145" s="5">
        <v>147</v>
      </c>
      <c r="K21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145" s="4">
        <f>COUNTIFS(Tabela1[Paciente],Tabela1[[#This Row],[Paciente]],Tabela1[Código_Terapia],Tabela1[[#This Row],[Código_Terapia]])</f>
        <v>2</v>
      </c>
      <c r="M2145" s="4">
        <f>Tabela1[[#This Row],[Sessões Autrizadas]]-Tabela1[[#This Row],[Solicitado]]</f>
        <v>-13</v>
      </c>
    </row>
    <row r="2146" spans="1:13" hidden="1" x14ac:dyDescent="0.3">
      <c r="A2146" s="4">
        <f>INDEX(Tabela2[Id],MATCH(Tabela1[[#This Row],[Carteirinha]],Tabela2[Cart],0))</f>
        <v>3155</v>
      </c>
      <c r="B2146" s="5" t="s">
        <v>176</v>
      </c>
      <c r="C2146" s="5" t="s">
        <v>177</v>
      </c>
      <c r="D2146" s="5">
        <v>60153171</v>
      </c>
      <c r="E2146" s="6">
        <v>45705</v>
      </c>
      <c r="F2146" s="5">
        <v>947507785</v>
      </c>
      <c r="G2146" s="6">
        <v>47025</v>
      </c>
      <c r="H2146" s="5">
        <v>2250005103</v>
      </c>
      <c r="I2146" s="5">
        <v>160</v>
      </c>
      <c r="J2146" s="5">
        <v>126</v>
      </c>
      <c r="K21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146" s="4">
        <f>COUNTIFS(Tabela1[Paciente],Tabela1[[#This Row],[Paciente]],Tabela1[Código_Terapia],Tabela1[[#This Row],[Código_Terapia]])</f>
        <v>2</v>
      </c>
      <c r="M2146" s="4">
        <f>Tabela1[[#This Row],[Sessões Autrizadas]]-Tabela1[[#This Row],[Solicitado]]</f>
        <v>-34</v>
      </c>
    </row>
    <row r="2147" spans="1:13" hidden="1" x14ac:dyDescent="0.3">
      <c r="A2147" s="4">
        <f>INDEX(Tabela2[Id],MATCH(Tabela1[[#This Row],[Carteirinha]],Tabela2[Cart],0))</f>
        <v>3155</v>
      </c>
      <c r="B2147" s="5" t="s">
        <v>176</v>
      </c>
      <c r="C2147" s="5" t="s">
        <v>177</v>
      </c>
      <c r="D2147" s="5">
        <v>60153170</v>
      </c>
      <c r="E2147" s="6">
        <v>45705</v>
      </c>
      <c r="F2147" s="5">
        <v>947507784</v>
      </c>
      <c r="G2147" s="6">
        <v>46665</v>
      </c>
      <c r="H2147" s="5">
        <v>2250005278</v>
      </c>
      <c r="I2147" s="5">
        <v>200</v>
      </c>
      <c r="J2147" s="5">
        <v>183</v>
      </c>
      <c r="K21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12.5</v>
      </c>
      <c r="L2147" s="4">
        <f>COUNTIFS(Tabela1[Paciente],Tabela1[[#This Row],[Paciente]],Tabela1[Código_Terapia],Tabela1[[#This Row],[Código_Terapia]])</f>
        <v>2</v>
      </c>
      <c r="M2147" s="4">
        <f>Tabela1[[#This Row],[Sessões Autrizadas]]-Tabela1[[#This Row],[Solicitado]]</f>
        <v>-17</v>
      </c>
    </row>
    <row r="2148" spans="1:13" hidden="1" x14ac:dyDescent="0.3">
      <c r="A2148" s="4">
        <f>INDEX(Tabela2[Id],MATCH(Tabela1[[#This Row],[Carteirinha]],Tabela2[Cart],0))</f>
        <v>3155</v>
      </c>
      <c r="B2148" s="5" t="s">
        <v>176</v>
      </c>
      <c r="C2148" s="5" t="s">
        <v>177</v>
      </c>
      <c r="D2148" s="5">
        <v>60153169</v>
      </c>
      <c r="E2148" s="6">
        <v>45705</v>
      </c>
      <c r="F2148" s="5">
        <v>947507783</v>
      </c>
      <c r="G2148" s="6">
        <v>46305</v>
      </c>
      <c r="H2148" s="5">
        <v>50001213</v>
      </c>
      <c r="I2148" s="5">
        <v>100</v>
      </c>
      <c r="J2148" s="5">
        <v>91</v>
      </c>
      <c r="K21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148" s="4">
        <f>COUNTIFS(Tabela1[Paciente],Tabela1[[#This Row],[Paciente]],Tabela1[Código_Terapia],Tabela1[[#This Row],[Código_Terapia]])</f>
        <v>2</v>
      </c>
      <c r="M2148" s="4">
        <f>Tabela1[[#This Row],[Sessões Autrizadas]]-Tabela1[[#This Row],[Solicitado]]</f>
        <v>-9</v>
      </c>
    </row>
    <row r="2149" spans="1:13" hidden="1" x14ac:dyDescent="0.3">
      <c r="A2149" s="4">
        <f>INDEX(Tabela2[Id],MATCH(Tabela1[[#This Row],[Carteirinha]],Tabela2[Cart],0))</f>
        <v>3155</v>
      </c>
      <c r="B2149" s="5" t="s">
        <v>176</v>
      </c>
      <c r="C2149" s="5" t="s">
        <v>177</v>
      </c>
      <c r="D2149" s="5">
        <v>60153167</v>
      </c>
      <c r="E2149" s="6">
        <v>45705</v>
      </c>
      <c r="F2149" s="5">
        <v>947507780</v>
      </c>
      <c r="G2149" s="6">
        <v>45765</v>
      </c>
      <c r="H2149" s="5">
        <v>2250005170</v>
      </c>
      <c r="I2149" s="5">
        <v>100</v>
      </c>
      <c r="J2149" s="5">
        <v>100</v>
      </c>
      <c r="K21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149" s="4">
        <f>COUNTIFS(Tabela1[Paciente],Tabela1[[#This Row],[Paciente]],Tabela1[Código_Terapia],Tabela1[[#This Row],[Código_Terapia]])</f>
        <v>1</v>
      </c>
      <c r="M2149" s="4">
        <f>Tabela1[[#This Row],[Sessões Autrizadas]]-Tabela1[[#This Row],[Solicitado]]</f>
        <v>0</v>
      </c>
    </row>
    <row r="2150" spans="1:13" hidden="1" x14ac:dyDescent="0.3">
      <c r="A2150" s="4">
        <f>INDEX(Tabela2[Id],MATCH(Tabela1[[#This Row],[Carteirinha]],Tabela2[Cart],0))</f>
        <v>3155</v>
      </c>
      <c r="B2150" s="5" t="s">
        <v>176</v>
      </c>
      <c r="C2150" s="5" t="s">
        <v>177</v>
      </c>
      <c r="D2150" s="5">
        <v>57608063</v>
      </c>
      <c r="E2150" s="6">
        <v>45604</v>
      </c>
      <c r="F2150" s="5">
        <v>945157682</v>
      </c>
      <c r="G2150" s="6">
        <v>47704</v>
      </c>
      <c r="H2150" s="5">
        <v>2250005189</v>
      </c>
      <c r="I2150" s="5">
        <v>64</v>
      </c>
      <c r="J2150" s="5">
        <v>26</v>
      </c>
      <c r="K21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50" s="4">
        <f>COUNTIFS(Tabela1[Paciente],Tabela1[[#This Row],[Paciente]],Tabela1[Código_Terapia],Tabela1[[#This Row],[Código_Terapia]])</f>
        <v>2</v>
      </c>
      <c r="M2150" s="4">
        <f>Tabela1[[#This Row],[Sessões Autrizadas]]-Tabela1[[#This Row],[Solicitado]]</f>
        <v>-38</v>
      </c>
    </row>
    <row r="2151" spans="1:13" hidden="1" x14ac:dyDescent="0.3">
      <c r="A2151" s="4">
        <f>INDEX(Tabela2[Id],MATCH(Tabela1[[#This Row],[Carteirinha]],Tabela2[Cart],0))</f>
        <v>3155</v>
      </c>
      <c r="B2151" s="5" t="s">
        <v>176</v>
      </c>
      <c r="C2151" s="5" t="s">
        <v>177</v>
      </c>
      <c r="D2151" s="5">
        <v>57608062</v>
      </c>
      <c r="E2151" s="6">
        <v>45604</v>
      </c>
      <c r="F2151" s="5">
        <v>945157681</v>
      </c>
      <c r="G2151" s="6">
        <v>48424</v>
      </c>
      <c r="H2151" s="5">
        <v>2250005103</v>
      </c>
      <c r="I2151" s="5">
        <v>112</v>
      </c>
      <c r="J2151" s="5">
        <v>29</v>
      </c>
      <c r="K21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2151" s="4">
        <f>COUNTIFS(Tabela1[Paciente],Tabela1[[#This Row],[Paciente]],Tabela1[Código_Terapia],Tabela1[[#This Row],[Código_Terapia]])</f>
        <v>2</v>
      </c>
      <c r="M2151" s="4">
        <f>Tabela1[[#This Row],[Sessões Autrizadas]]-Tabela1[[#This Row],[Solicitado]]</f>
        <v>-83</v>
      </c>
    </row>
    <row r="2152" spans="1:13" hidden="1" x14ac:dyDescent="0.3">
      <c r="A2152" s="4">
        <f>INDEX(Tabela2[Id],MATCH(Tabela1[[#This Row],[Carteirinha]],Tabela2[Cart],0))</f>
        <v>3155</v>
      </c>
      <c r="B2152" s="5" t="s">
        <v>176</v>
      </c>
      <c r="C2152" s="5" t="s">
        <v>177</v>
      </c>
      <c r="D2152" s="5">
        <v>57608061</v>
      </c>
      <c r="E2152" s="6">
        <v>45604</v>
      </c>
      <c r="F2152" s="5">
        <v>945157680</v>
      </c>
      <c r="G2152" s="6">
        <v>47464</v>
      </c>
      <c r="H2152" s="5">
        <v>2250005278</v>
      </c>
      <c r="I2152" s="5">
        <v>48</v>
      </c>
      <c r="J2152" s="5">
        <v>14</v>
      </c>
      <c r="K21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52" s="4">
        <f>COUNTIFS(Tabela1[Paciente],Tabela1[[#This Row],[Paciente]],Tabela1[Código_Terapia],Tabela1[[#This Row],[Código_Terapia]])</f>
        <v>2</v>
      </c>
      <c r="M2152" s="4">
        <f>Tabela1[[#This Row],[Sessões Autrizadas]]-Tabela1[[#This Row],[Solicitado]]</f>
        <v>-34</v>
      </c>
    </row>
    <row r="2153" spans="1:13" hidden="1" x14ac:dyDescent="0.3">
      <c r="A2153" s="4">
        <f>INDEX(Tabela2[Id],MATCH(Tabela1[[#This Row],[Carteirinha]],Tabela2[Cart],0))</f>
        <v>3155</v>
      </c>
      <c r="B2153" s="5" t="s">
        <v>176</v>
      </c>
      <c r="C2153" s="5" t="s">
        <v>177</v>
      </c>
      <c r="D2153" s="5">
        <v>57608060</v>
      </c>
      <c r="E2153" s="6">
        <v>45604</v>
      </c>
      <c r="F2153" s="5">
        <v>945157679</v>
      </c>
      <c r="G2153" s="6">
        <v>46864</v>
      </c>
      <c r="H2153" s="5">
        <v>50001213</v>
      </c>
      <c r="I2153" s="5">
        <v>32</v>
      </c>
      <c r="J2153" s="5">
        <v>9</v>
      </c>
      <c r="K21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53" s="4">
        <f>COUNTIFS(Tabela1[Paciente],Tabela1[[#This Row],[Paciente]],Tabela1[Código_Terapia],Tabela1[[#This Row],[Código_Terapia]])</f>
        <v>2</v>
      </c>
      <c r="M2153" s="4">
        <f>Tabela1[[#This Row],[Sessões Autrizadas]]-Tabela1[[#This Row],[Solicitado]]</f>
        <v>-23</v>
      </c>
    </row>
    <row r="2154" spans="1:13" hidden="1" x14ac:dyDescent="0.3">
      <c r="A2154" s="4">
        <f>INDEX(Tabela2[Id],MATCH(Tabela1[[#This Row],[Carteirinha]],Tabela2[Cart],0))</f>
        <v>3155</v>
      </c>
      <c r="B2154" s="5" t="s">
        <v>176</v>
      </c>
      <c r="C2154" s="5" t="s">
        <v>177</v>
      </c>
      <c r="D2154" s="5">
        <v>57608059</v>
      </c>
      <c r="E2154" s="6">
        <v>45604</v>
      </c>
      <c r="F2154" s="5">
        <v>945157678</v>
      </c>
      <c r="G2154" s="6">
        <v>47344</v>
      </c>
      <c r="H2154" s="5">
        <v>50000012</v>
      </c>
      <c r="I2154" s="5">
        <v>32</v>
      </c>
      <c r="J2154" s="5">
        <v>2</v>
      </c>
      <c r="K21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54" s="4">
        <f>COUNTIFS(Tabela1[Paciente],Tabela1[[#This Row],[Paciente]],Tabela1[Código_Terapia],Tabela1[[#This Row],[Código_Terapia]])</f>
        <v>1</v>
      </c>
      <c r="M2154" s="4">
        <f>Tabela1[[#This Row],[Sessões Autrizadas]]-Tabela1[[#This Row],[Solicitado]]</f>
        <v>-30</v>
      </c>
    </row>
    <row r="2155" spans="1:13" hidden="1" x14ac:dyDescent="0.3">
      <c r="A2155" s="4">
        <f>INDEX(Tabela2[Id],MATCH(Tabela1[[#This Row],[Carteirinha]],Tabela2[Cart],0))</f>
        <v>3739</v>
      </c>
      <c r="B2155" s="5" t="s">
        <v>1358</v>
      </c>
      <c r="C2155" s="5" t="s">
        <v>1357</v>
      </c>
      <c r="D2155" s="5">
        <v>61177552</v>
      </c>
      <c r="E2155" s="6">
        <v>45744</v>
      </c>
      <c r="F2155" s="5">
        <v>948456029</v>
      </c>
      <c r="G2155" s="6">
        <v>45804</v>
      </c>
      <c r="H2155" s="5">
        <v>2250005103</v>
      </c>
      <c r="I2155" s="5">
        <v>48</v>
      </c>
      <c r="J2155" s="5">
        <v>48</v>
      </c>
      <c r="K21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55" s="4">
        <f>COUNTIFS(Tabela1[Paciente],Tabela1[[#This Row],[Paciente]],Tabela1[Código_Terapia],Tabela1[[#This Row],[Código_Terapia]])</f>
        <v>1</v>
      </c>
      <c r="M2155" s="4">
        <f>Tabela1[[#This Row],[Sessões Autrizadas]]-Tabela1[[#This Row],[Solicitado]]</f>
        <v>0</v>
      </c>
    </row>
    <row r="2156" spans="1:13" hidden="1" x14ac:dyDescent="0.3">
      <c r="A2156" s="4">
        <f>INDEX(Tabela2[Id],MATCH(Tabela1[[#This Row],[Carteirinha]],Tabela2[Cart],0))</f>
        <v>3833</v>
      </c>
      <c r="B2156" s="5" t="s">
        <v>1152</v>
      </c>
      <c r="C2156" s="5" t="s">
        <v>1153</v>
      </c>
      <c r="D2156" s="5">
        <v>58406932</v>
      </c>
      <c r="E2156" s="6">
        <v>45632</v>
      </c>
      <c r="F2156" s="5">
        <v>945895608</v>
      </c>
      <c r="G2156" s="6">
        <v>46352</v>
      </c>
      <c r="H2156" s="5">
        <v>2250005103</v>
      </c>
      <c r="I2156" s="5">
        <v>16</v>
      </c>
      <c r="J2156" s="5">
        <v>5</v>
      </c>
      <c r="K21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156" s="4">
        <f>COUNTIFS(Tabela1[Paciente],Tabela1[[#This Row],[Paciente]],Tabela1[Código_Terapia],Tabela1[[#This Row],[Código_Terapia]])</f>
        <v>1</v>
      </c>
      <c r="M2156" s="4">
        <f>Tabela1[[#This Row],[Sessões Autrizadas]]-Tabela1[[#This Row],[Solicitado]]</f>
        <v>-11</v>
      </c>
    </row>
    <row r="2157" spans="1:13" hidden="1" x14ac:dyDescent="0.3">
      <c r="A2157" s="4">
        <f>INDEX(Tabela2[Id],MATCH(Tabela1[[#This Row],[Carteirinha]],Tabela2[Cart],0))</f>
        <v>4165</v>
      </c>
      <c r="B2157" s="5" t="s">
        <v>1689</v>
      </c>
      <c r="C2157" s="5" t="s">
        <v>1690</v>
      </c>
      <c r="D2157" s="5">
        <v>59710728</v>
      </c>
      <c r="E2157" s="6">
        <v>45691</v>
      </c>
      <c r="F2157" s="5">
        <v>947097358</v>
      </c>
      <c r="G2157" s="6">
        <v>46051</v>
      </c>
      <c r="H2157" s="5">
        <v>2250005189</v>
      </c>
      <c r="I2157" s="5">
        <v>48</v>
      </c>
      <c r="J2157" s="5">
        <v>42</v>
      </c>
      <c r="K21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57" s="4">
        <f>COUNTIFS(Tabela1[Paciente],Tabela1[[#This Row],[Paciente]],Tabela1[Código_Terapia],Tabela1[[#This Row],[Código_Terapia]])</f>
        <v>1</v>
      </c>
      <c r="M2157" s="4">
        <f>Tabela1[[#This Row],[Sessões Autrizadas]]-Tabela1[[#This Row],[Solicitado]]</f>
        <v>-6</v>
      </c>
    </row>
    <row r="2158" spans="1:13" hidden="1" x14ac:dyDescent="0.3">
      <c r="A2158" s="4">
        <f>INDEX(Tabela2[Id],MATCH(Tabela1[[#This Row],[Carteirinha]],Tabela2[Cart],0))</f>
        <v>4165</v>
      </c>
      <c r="B2158" s="5" t="s">
        <v>1689</v>
      </c>
      <c r="C2158" s="5" t="s">
        <v>1690</v>
      </c>
      <c r="D2158" s="5">
        <v>59710727</v>
      </c>
      <c r="E2158" s="6">
        <v>45691</v>
      </c>
      <c r="F2158" s="5">
        <v>947097357</v>
      </c>
      <c r="G2158" s="6">
        <v>45991</v>
      </c>
      <c r="H2158" s="5">
        <v>2250005103</v>
      </c>
      <c r="I2158" s="5">
        <v>48</v>
      </c>
      <c r="J2158" s="5">
        <v>42</v>
      </c>
      <c r="K21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58" s="4">
        <f>COUNTIFS(Tabela1[Paciente],Tabela1[[#This Row],[Paciente]],Tabela1[Código_Terapia],Tabela1[[#This Row],[Código_Terapia]])</f>
        <v>1</v>
      </c>
      <c r="M2158" s="4">
        <f>Tabela1[[#This Row],[Sessões Autrizadas]]-Tabela1[[#This Row],[Solicitado]]</f>
        <v>-6</v>
      </c>
    </row>
    <row r="2159" spans="1:13" hidden="1" x14ac:dyDescent="0.3">
      <c r="A2159" s="4">
        <f>INDEX(Tabela2[Id],MATCH(Tabela1[[#This Row],[Carteirinha]],Tabela2[Cart],0))</f>
        <v>4165</v>
      </c>
      <c r="B2159" s="5" t="s">
        <v>1689</v>
      </c>
      <c r="C2159" s="5" t="s">
        <v>1690</v>
      </c>
      <c r="D2159" s="5">
        <v>59710726</v>
      </c>
      <c r="E2159" s="6">
        <v>45691</v>
      </c>
      <c r="F2159" s="5">
        <v>947097356</v>
      </c>
      <c r="G2159" s="6">
        <v>45871</v>
      </c>
      <c r="H2159" s="5">
        <v>50000012</v>
      </c>
      <c r="I2159" s="5">
        <v>48</v>
      </c>
      <c r="J2159" s="5">
        <v>46</v>
      </c>
      <c r="K21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59" s="4">
        <f>COUNTIFS(Tabela1[Paciente],Tabela1[[#This Row],[Paciente]],Tabela1[Código_Terapia],Tabela1[[#This Row],[Código_Terapia]])</f>
        <v>1</v>
      </c>
      <c r="M2159" s="4">
        <f>Tabela1[[#This Row],[Sessões Autrizadas]]-Tabela1[[#This Row],[Solicitado]]</f>
        <v>-2</v>
      </c>
    </row>
    <row r="2160" spans="1:13" hidden="1" x14ac:dyDescent="0.3">
      <c r="A2160" s="4">
        <f>INDEX(Tabela2[Id],MATCH(Tabela1[[#This Row],[Carteirinha]],Tabela2[Cart],0))</f>
        <v>4165</v>
      </c>
      <c r="B2160" s="5" t="s">
        <v>1689</v>
      </c>
      <c r="C2160" s="5" t="s">
        <v>1690</v>
      </c>
      <c r="D2160" s="5">
        <v>59710725</v>
      </c>
      <c r="E2160" s="6">
        <v>45691</v>
      </c>
      <c r="F2160" s="5">
        <v>947097355</v>
      </c>
      <c r="G2160" s="6">
        <v>45751</v>
      </c>
      <c r="H2160" s="5">
        <v>2250005170</v>
      </c>
      <c r="I2160" s="5">
        <v>48</v>
      </c>
      <c r="J2160" s="5">
        <v>48</v>
      </c>
      <c r="K21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60" s="4">
        <f>COUNTIFS(Tabela1[Paciente],Tabela1[[#This Row],[Paciente]],Tabela1[Código_Terapia],Tabela1[[#This Row],[Código_Terapia]])</f>
        <v>1</v>
      </c>
      <c r="M2160" s="4">
        <f>Tabela1[[#This Row],[Sessões Autrizadas]]-Tabela1[[#This Row],[Solicitado]]</f>
        <v>0</v>
      </c>
    </row>
    <row r="2161" spans="1:13" hidden="1" x14ac:dyDescent="0.3">
      <c r="A2161" s="4">
        <f>INDEX(Tabela2[Id],MATCH(Tabela1[[#This Row],[Carteirinha]],Tabela2[Cart],0))</f>
        <v>4094</v>
      </c>
      <c r="B2161" s="5" t="s">
        <v>1087</v>
      </c>
      <c r="C2161" s="5" t="s">
        <v>1088</v>
      </c>
      <c r="D2161" s="5">
        <v>58155983</v>
      </c>
      <c r="E2161" s="6">
        <v>45624</v>
      </c>
      <c r="F2161" s="5">
        <v>945662826</v>
      </c>
      <c r="G2161" s="6">
        <v>46464</v>
      </c>
      <c r="H2161" s="5">
        <v>2250005103</v>
      </c>
      <c r="I2161" s="5">
        <v>48</v>
      </c>
      <c r="J2161" s="5">
        <v>35</v>
      </c>
      <c r="K21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61" s="4">
        <f>COUNTIFS(Tabela1[Paciente],Tabela1[[#This Row],[Paciente]],Tabela1[Código_Terapia],Tabela1[[#This Row],[Código_Terapia]])</f>
        <v>1</v>
      </c>
      <c r="M2161" s="4">
        <f>Tabela1[[#This Row],[Sessões Autrizadas]]-Tabela1[[#This Row],[Solicitado]]</f>
        <v>-13</v>
      </c>
    </row>
    <row r="2162" spans="1:13" hidden="1" x14ac:dyDescent="0.3">
      <c r="A2162" s="4">
        <f>INDEX(Tabela2[Id],MATCH(Tabela1[[#This Row],[Carteirinha]],Tabela2[Cart],0))</f>
        <v>4351</v>
      </c>
      <c r="B2162" s="5" t="s">
        <v>484</v>
      </c>
      <c r="C2162" s="5" t="s">
        <v>485</v>
      </c>
      <c r="D2162" s="5">
        <v>58059557</v>
      </c>
      <c r="E2162" s="6">
        <v>45624</v>
      </c>
      <c r="F2162" s="5">
        <v>945573498</v>
      </c>
      <c r="G2162" s="6">
        <v>47004</v>
      </c>
      <c r="H2162" s="5">
        <v>2250005103</v>
      </c>
      <c r="I2162" s="5">
        <v>32</v>
      </c>
      <c r="J2162" s="5">
        <v>10</v>
      </c>
      <c r="K21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62" s="4">
        <f>COUNTIFS(Tabela1[Paciente],Tabela1[[#This Row],[Paciente]],Tabela1[Código_Terapia],Tabela1[[#This Row],[Código_Terapia]])</f>
        <v>1</v>
      </c>
      <c r="M2162" s="4">
        <f>Tabela1[[#This Row],[Sessões Autrizadas]]-Tabela1[[#This Row],[Solicitado]]</f>
        <v>-22</v>
      </c>
    </row>
    <row r="2163" spans="1:13" hidden="1" x14ac:dyDescent="0.3">
      <c r="A2163" s="4">
        <f>INDEX(Tabela2[Id],MATCH(Tabela1[[#This Row],[Carteirinha]],Tabela2[Cart],0))</f>
        <v>4351</v>
      </c>
      <c r="B2163" s="5" t="s">
        <v>484</v>
      </c>
      <c r="C2163" s="5" t="s">
        <v>485</v>
      </c>
      <c r="D2163" s="5">
        <v>58059556</v>
      </c>
      <c r="E2163" s="6">
        <v>45624</v>
      </c>
      <c r="F2163" s="5">
        <v>945573497</v>
      </c>
      <c r="G2163" s="6">
        <v>46584</v>
      </c>
      <c r="H2163" s="5">
        <v>2250005278</v>
      </c>
      <c r="I2163" s="5">
        <v>32</v>
      </c>
      <c r="J2163" s="5">
        <v>17</v>
      </c>
      <c r="K21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63" s="4">
        <f>COUNTIFS(Tabela1[Paciente],Tabela1[[#This Row],[Paciente]],Tabela1[Código_Terapia],Tabela1[[#This Row],[Código_Terapia]])</f>
        <v>1</v>
      </c>
      <c r="M2163" s="4">
        <f>Tabela1[[#This Row],[Sessões Autrizadas]]-Tabela1[[#This Row],[Solicitado]]</f>
        <v>-15</v>
      </c>
    </row>
    <row r="2164" spans="1:13" hidden="1" x14ac:dyDescent="0.3">
      <c r="A2164" s="4">
        <f>INDEX(Tabela2[Id],MATCH(Tabela1[[#This Row],[Carteirinha]],Tabela2[Cart],0))</f>
        <v>4352</v>
      </c>
      <c r="B2164" s="5" t="s">
        <v>1327</v>
      </c>
      <c r="C2164" s="5" t="s">
        <v>1326</v>
      </c>
      <c r="D2164" s="5">
        <v>61239210</v>
      </c>
      <c r="E2164" s="6">
        <v>45747</v>
      </c>
      <c r="F2164" s="5">
        <v>948512834</v>
      </c>
      <c r="G2164" s="6">
        <v>45807</v>
      </c>
      <c r="H2164" s="5">
        <v>2250005189</v>
      </c>
      <c r="I2164" s="5">
        <v>32</v>
      </c>
      <c r="J2164" s="5">
        <v>32</v>
      </c>
      <c r="K21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64" s="4">
        <f>COUNTIFS(Tabela1[Paciente],Tabela1[[#This Row],[Paciente]],Tabela1[Código_Terapia],Tabela1[[#This Row],[Código_Terapia]])</f>
        <v>2</v>
      </c>
      <c r="M2164" s="4">
        <f>Tabela1[[#This Row],[Sessões Autrizadas]]-Tabela1[[#This Row],[Solicitado]]</f>
        <v>0</v>
      </c>
    </row>
    <row r="2165" spans="1:13" hidden="1" x14ac:dyDescent="0.3">
      <c r="A2165" s="4">
        <f>INDEX(Tabela2[Id],MATCH(Tabela1[[#This Row],[Carteirinha]],Tabela2[Cart],0))</f>
        <v>4352</v>
      </c>
      <c r="B2165" s="5" t="s">
        <v>1327</v>
      </c>
      <c r="C2165" s="5" t="s">
        <v>1326</v>
      </c>
      <c r="D2165" s="5">
        <v>61239209</v>
      </c>
      <c r="E2165" s="6">
        <v>45747</v>
      </c>
      <c r="F2165" s="5">
        <v>948512833</v>
      </c>
      <c r="G2165" s="6">
        <v>45807</v>
      </c>
      <c r="H2165" s="5">
        <v>2250005278</v>
      </c>
      <c r="I2165" s="5">
        <v>32</v>
      </c>
      <c r="J2165" s="5">
        <v>32</v>
      </c>
      <c r="K21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65" s="4">
        <f>COUNTIFS(Tabela1[Paciente],Tabela1[[#This Row],[Paciente]],Tabela1[Código_Terapia],Tabela1[[#This Row],[Código_Terapia]])</f>
        <v>1</v>
      </c>
      <c r="M2165" s="4">
        <f>Tabela1[[#This Row],[Sessões Autrizadas]]-Tabela1[[#This Row],[Solicitado]]</f>
        <v>0</v>
      </c>
    </row>
    <row r="2166" spans="1:13" hidden="1" x14ac:dyDescent="0.3">
      <c r="A2166" s="4">
        <f>INDEX(Tabela2[Id],MATCH(Tabela1[[#This Row],[Carteirinha]],Tabela2[Cart],0))</f>
        <v>4352</v>
      </c>
      <c r="B2166" s="5" t="s">
        <v>1327</v>
      </c>
      <c r="C2166" s="5" t="s">
        <v>1326</v>
      </c>
      <c r="D2166" s="5">
        <v>61239208</v>
      </c>
      <c r="E2166" s="6">
        <v>45747</v>
      </c>
      <c r="F2166" s="5">
        <v>948512832</v>
      </c>
      <c r="G2166" s="6">
        <v>45807</v>
      </c>
      <c r="H2166" s="5">
        <v>50000012</v>
      </c>
      <c r="I2166" s="5">
        <v>32</v>
      </c>
      <c r="J2166" s="5">
        <v>32</v>
      </c>
      <c r="K21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66" s="4">
        <f>COUNTIFS(Tabela1[Paciente],Tabela1[[#This Row],[Paciente]],Tabela1[Código_Terapia],Tabela1[[#This Row],[Código_Terapia]])</f>
        <v>2</v>
      </c>
      <c r="M2166" s="4">
        <f>Tabela1[[#This Row],[Sessões Autrizadas]]-Tabela1[[#This Row],[Solicitado]]</f>
        <v>0</v>
      </c>
    </row>
    <row r="2167" spans="1:13" hidden="1" x14ac:dyDescent="0.3">
      <c r="A2167" s="4">
        <f>INDEX(Tabela2[Id],MATCH(Tabela1[[#This Row],[Carteirinha]],Tabela2[Cart],0))</f>
        <v>4352</v>
      </c>
      <c r="B2167" s="5" t="s">
        <v>1327</v>
      </c>
      <c r="C2167" s="5" t="s">
        <v>1326</v>
      </c>
      <c r="D2167" s="5">
        <v>61239207</v>
      </c>
      <c r="E2167" s="6">
        <v>45747</v>
      </c>
      <c r="F2167" s="5">
        <v>948512831</v>
      </c>
      <c r="G2167" s="6">
        <v>45807</v>
      </c>
      <c r="H2167" s="5">
        <v>2250005170</v>
      </c>
      <c r="I2167" s="5">
        <v>32</v>
      </c>
      <c r="J2167" s="5">
        <v>32</v>
      </c>
      <c r="K21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67" s="4">
        <f>COUNTIFS(Tabela1[Paciente],Tabela1[[#This Row],[Paciente]],Tabela1[Código_Terapia],Tabela1[[#This Row],[Código_Terapia]])</f>
        <v>2</v>
      </c>
      <c r="M2167" s="4">
        <f>Tabela1[[#This Row],[Sessões Autrizadas]]-Tabela1[[#This Row],[Solicitado]]</f>
        <v>0</v>
      </c>
    </row>
    <row r="2168" spans="1:13" hidden="1" x14ac:dyDescent="0.3">
      <c r="A2168" s="4">
        <f>INDEX(Tabela2[Id],MATCH(Tabela1[[#This Row],[Carteirinha]],Tabela2[Cart],0))</f>
        <v>4352</v>
      </c>
      <c r="B2168" s="5" t="s">
        <v>1327</v>
      </c>
      <c r="C2168" s="5" t="s">
        <v>1326</v>
      </c>
      <c r="D2168" s="5">
        <v>61239206</v>
      </c>
      <c r="E2168" s="6">
        <v>45747</v>
      </c>
      <c r="F2168" s="5">
        <v>948512830</v>
      </c>
      <c r="G2168" s="6">
        <v>45807</v>
      </c>
      <c r="H2168" s="5">
        <v>2250005111</v>
      </c>
      <c r="I2168" s="5">
        <v>32</v>
      </c>
      <c r="J2168" s="5">
        <v>32</v>
      </c>
      <c r="K21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68" s="4">
        <f>COUNTIFS(Tabela1[Paciente],Tabela1[[#This Row],[Paciente]],Tabela1[Código_Terapia],Tabela1[[#This Row],[Código_Terapia]])</f>
        <v>2</v>
      </c>
      <c r="M2168" s="4">
        <f>Tabela1[[#This Row],[Sessões Autrizadas]]-Tabela1[[#This Row],[Solicitado]]</f>
        <v>0</v>
      </c>
    </row>
    <row r="2169" spans="1:13" hidden="1" x14ac:dyDescent="0.3">
      <c r="A2169" s="4">
        <f>INDEX(Tabela2[Id],MATCH(Tabela1[[#This Row],[Carteirinha]],Tabela2[Cart],0))</f>
        <v>4352</v>
      </c>
      <c r="B2169" s="5" t="s">
        <v>1327</v>
      </c>
      <c r="C2169" s="5" t="s">
        <v>1326</v>
      </c>
      <c r="D2169" s="5">
        <v>56989131</v>
      </c>
      <c r="E2169" s="6">
        <v>45579</v>
      </c>
      <c r="F2169" s="5">
        <v>944587718</v>
      </c>
      <c r="G2169" s="6">
        <v>46899</v>
      </c>
      <c r="H2169" s="5">
        <v>50000012</v>
      </c>
      <c r="I2169" s="5">
        <v>40</v>
      </c>
      <c r="J2169" s="5">
        <v>20</v>
      </c>
      <c r="K21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169" s="4">
        <f>COUNTIFS(Tabela1[Paciente],Tabela1[[#This Row],[Paciente]],Tabela1[Código_Terapia],Tabela1[[#This Row],[Código_Terapia]])</f>
        <v>2</v>
      </c>
      <c r="M2169" s="4">
        <f>Tabela1[[#This Row],[Sessões Autrizadas]]-Tabela1[[#This Row],[Solicitado]]</f>
        <v>-20</v>
      </c>
    </row>
    <row r="2170" spans="1:13" hidden="1" x14ac:dyDescent="0.3">
      <c r="A2170" s="4">
        <f>INDEX(Tabela2[Id],MATCH(Tabela1[[#This Row],[Carteirinha]],Tabela2[Cart],0))</f>
        <v>4352</v>
      </c>
      <c r="B2170" s="5" t="s">
        <v>1327</v>
      </c>
      <c r="C2170" s="5" t="s">
        <v>1326</v>
      </c>
      <c r="D2170" s="5">
        <v>56988938</v>
      </c>
      <c r="E2170" s="6">
        <v>45579</v>
      </c>
      <c r="F2170" s="5">
        <v>944587530</v>
      </c>
      <c r="G2170" s="6">
        <v>46054</v>
      </c>
      <c r="H2170" s="5">
        <v>2250005189</v>
      </c>
      <c r="I2170" s="5">
        <v>40</v>
      </c>
      <c r="J2170" s="5">
        <v>35</v>
      </c>
      <c r="K21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170" s="4">
        <f>COUNTIFS(Tabela1[Paciente],Tabela1[[#This Row],[Paciente]],Tabela1[Código_Terapia],Tabela1[[#This Row],[Código_Terapia]])</f>
        <v>2</v>
      </c>
      <c r="M2170" s="4">
        <f>Tabela1[[#This Row],[Sessões Autrizadas]]-Tabela1[[#This Row],[Solicitado]]</f>
        <v>-5</v>
      </c>
    </row>
    <row r="2171" spans="1:13" hidden="1" x14ac:dyDescent="0.3">
      <c r="A2171" s="4">
        <f>INDEX(Tabela2[Id],MATCH(Tabela1[[#This Row],[Carteirinha]],Tabela2[Cart],0))</f>
        <v>4352</v>
      </c>
      <c r="B2171" s="5" t="s">
        <v>1327</v>
      </c>
      <c r="C2171" s="5" t="s">
        <v>1326</v>
      </c>
      <c r="D2171" s="5">
        <v>56988936</v>
      </c>
      <c r="E2171" s="6">
        <v>45579</v>
      </c>
      <c r="F2171" s="5">
        <v>944587528</v>
      </c>
      <c r="G2171" s="6">
        <v>46239</v>
      </c>
      <c r="H2171" s="5">
        <v>2250005170</v>
      </c>
      <c r="I2171" s="5">
        <v>40</v>
      </c>
      <c r="J2171" s="5">
        <v>29</v>
      </c>
      <c r="K21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171" s="4">
        <f>COUNTIFS(Tabela1[Paciente],Tabela1[[#This Row],[Paciente]],Tabela1[Código_Terapia],Tabela1[[#This Row],[Código_Terapia]])</f>
        <v>2</v>
      </c>
      <c r="M2171" s="4">
        <f>Tabela1[[#This Row],[Sessões Autrizadas]]-Tabela1[[#This Row],[Solicitado]]</f>
        <v>-11</v>
      </c>
    </row>
    <row r="2172" spans="1:13" hidden="1" x14ac:dyDescent="0.3">
      <c r="A2172" s="4">
        <f>INDEX(Tabela2[Id],MATCH(Tabela1[[#This Row],[Carteirinha]],Tabela2[Cart],0))</f>
        <v>4352</v>
      </c>
      <c r="B2172" s="5" t="s">
        <v>1327</v>
      </c>
      <c r="C2172" s="5" t="s">
        <v>1326</v>
      </c>
      <c r="D2172" s="5">
        <v>56988935</v>
      </c>
      <c r="E2172" s="6">
        <v>45579</v>
      </c>
      <c r="F2172" s="5">
        <v>944587527</v>
      </c>
      <c r="G2172" s="6">
        <v>47439</v>
      </c>
      <c r="H2172" s="5">
        <v>2250005111</v>
      </c>
      <c r="I2172" s="5">
        <v>40</v>
      </c>
      <c r="J2172" s="5">
        <v>10</v>
      </c>
      <c r="K21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172" s="4">
        <f>COUNTIFS(Tabela1[Paciente],Tabela1[[#This Row],[Paciente]],Tabela1[Código_Terapia],Tabela1[[#This Row],[Código_Terapia]])</f>
        <v>2</v>
      </c>
      <c r="M2172" s="4">
        <f>Tabela1[[#This Row],[Sessões Autrizadas]]-Tabela1[[#This Row],[Solicitado]]</f>
        <v>-30</v>
      </c>
    </row>
    <row r="2173" spans="1:13" hidden="1" x14ac:dyDescent="0.3">
      <c r="A2173" s="4">
        <f>INDEX(Tabela2[Id],MATCH(Tabela1[[#This Row],[Carteirinha]],Tabela2[Cart],0))</f>
        <v>4366</v>
      </c>
      <c r="B2173" s="5" t="s">
        <v>804</v>
      </c>
      <c r="C2173" s="5" t="s">
        <v>805</v>
      </c>
      <c r="D2173" s="5">
        <v>58153874</v>
      </c>
      <c r="E2173" s="6">
        <v>45636</v>
      </c>
      <c r="F2173" s="5">
        <v>945660884</v>
      </c>
      <c r="G2173" s="6">
        <v>47856</v>
      </c>
      <c r="H2173" s="5">
        <v>2250005278</v>
      </c>
      <c r="I2173" s="5">
        <v>48</v>
      </c>
      <c r="J2173" s="5">
        <v>9</v>
      </c>
      <c r="K21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73" s="4">
        <f>COUNTIFS(Tabela1[Paciente],Tabela1[[#This Row],[Paciente]],Tabela1[Código_Terapia],Tabela1[[#This Row],[Código_Terapia]])</f>
        <v>1</v>
      </c>
      <c r="M2173" s="4">
        <f>Tabela1[[#This Row],[Sessões Autrizadas]]-Tabela1[[#This Row],[Solicitado]]</f>
        <v>-39</v>
      </c>
    </row>
    <row r="2174" spans="1:13" hidden="1" x14ac:dyDescent="0.3">
      <c r="A2174" s="4">
        <f>INDEX(Tabela2[Id],MATCH(Tabela1[[#This Row],[Carteirinha]],Tabela2[Cart],0))</f>
        <v>2215</v>
      </c>
      <c r="B2174" s="5" t="s">
        <v>1064</v>
      </c>
      <c r="C2174" s="5" t="s">
        <v>1065</v>
      </c>
      <c r="D2174" s="5">
        <v>60703427</v>
      </c>
      <c r="E2174" s="6">
        <v>45727</v>
      </c>
      <c r="F2174" s="5">
        <v>948016416</v>
      </c>
      <c r="G2174" s="6">
        <v>45907</v>
      </c>
      <c r="H2174" s="5">
        <v>2250005189</v>
      </c>
      <c r="I2174" s="5">
        <v>32</v>
      </c>
      <c r="J2174" s="5">
        <v>30</v>
      </c>
      <c r="K21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74" s="4">
        <f>COUNTIFS(Tabela1[Paciente],Tabela1[[#This Row],[Paciente]],Tabela1[Código_Terapia],Tabela1[[#This Row],[Código_Terapia]])</f>
        <v>2</v>
      </c>
      <c r="M2174" s="4">
        <f>Tabela1[[#This Row],[Sessões Autrizadas]]-Tabela1[[#This Row],[Solicitado]]</f>
        <v>-2</v>
      </c>
    </row>
    <row r="2175" spans="1:13" hidden="1" x14ac:dyDescent="0.3">
      <c r="A2175" s="4">
        <f>INDEX(Tabela2[Id],MATCH(Tabela1[[#This Row],[Carteirinha]],Tabela2[Cart],0))</f>
        <v>2215</v>
      </c>
      <c r="B2175" s="5" t="s">
        <v>1064</v>
      </c>
      <c r="C2175" s="5" t="s">
        <v>1065</v>
      </c>
      <c r="D2175" s="5">
        <v>60703426</v>
      </c>
      <c r="E2175" s="6">
        <v>45727</v>
      </c>
      <c r="F2175" s="5">
        <v>948016420</v>
      </c>
      <c r="G2175" s="6">
        <v>46027</v>
      </c>
      <c r="H2175" s="5">
        <v>2250005103</v>
      </c>
      <c r="I2175" s="5">
        <v>96</v>
      </c>
      <c r="J2175" s="5">
        <v>86</v>
      </c>
      <c r="K21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175" s="4">
        <f>COUNTIFS(Tabela1[Paciente],Tabela1[[#This Row],[Paciente]],Tabela1[Código_Terapia],Tabela1[[#This Row],[Código_Terapia]])</f>
        <v>2</v>
      </c>
      <c r="M2175" s="4">
        <f>Tabela1[[#This Row],[Sessões Autrizadas]]-Tabela1[[#This Row],[Solicitado]]</f>
        <v>-10</v>
      </c>
    </row>
    <row r="2176" spans="1:13" hidden="1" x14ac:dyDescent="0.3">
      <c r="A2176" s="4">
        <f>INDEX(Tabela2[Id],MATCH(Tabela1[[#This Row],[Carteirinha]],Tabela2[Cart],0))</f>
        <v>2215</v>
      </c>
      <c r="B2176" s="5" t="s">
        <v>1064</v>
      </c>
      <c r="C2176" s="5" t="s">
        <v>1065</v>
      </c>
      <c r="D2176" s="5">
        <v>60703425</v>
      </c>
      <c r="E2176" s="6">
        <v>45727</v>
      </c>
      <c r="F2176" s="5">
        <v>948016419</v>
      </c>
      <c r="G2176" s="6">
        <v>45787</v>
      </c>
      <c r="H2176" s="5">
        <v>2250005278</v>
      </c>
      <c r="I2176" s="5">
        <v>48</v>
      </c>
      <c r="J2176" s="5">
        <v>48</v>
      </c>
      <c r="K21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76" s="4">
        <f>COUNTIFS(Tabela1[Paciente],Tabela1[[#This Row],[Paciente]],Tabela1[Código_Terapia],Tabela1[[#This Row],[Código_Terapia]])</f>
        <v>2</v>
      </c>
      <c r="M2176" s="4">
        <f>Tabela1[[#This Row],[Sessões Autrizadas]]-Tabela1[[#This Row],[Solicitado]]</f>
        <v>0</v>
      </c>
    </row>
    <row r="2177" spans="1:13" hidden="1" x14ac:dyDescent="0.3">
      <c r="A2177" s="4">
        <f>INDEX(Tabela2[Id],MATCH(Tabela1[[#This Row],[Carteirinha]],Tabela2[Cart],0))</f>
        <v>2215</v>
      </c>
      <c r="B2177" s="5" t="s">
        <v>1064</v>
      </c>
      <c r="C2177" s="5" t="s">
        <v>1065</v>
      </c>
      <c r="D2177" s="5">
        <v>60703424</v>
      </c>
      <c r="E2177" s="6">
        <v>45727</v>
      </c>
      <c r="F2177" s="5">
        <v>948016418</v>
      </c>
      <c r="G2177" s="6">
        <v>45847</v>
      </c>
      <c r="H2177" s="5">
        <v>50001213</v>
      </c>
      <c r="I2177" s="5">
        <v>16</v>
      </c>
      <c r="J2177" s="5">
        <v>15</v>
      </c>
      <c r="K21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177" s="4">
        <f>COUNTIFS(Tabela1[Paciente],Tabela1[[#This Row],[Paciente]],Tabela1[Código_Terapia],Tabela1[[#This Row],[Código_Terapia]])</f>
        <v>1</v>
      </c>
      <c r="M2177" s="4">
        <f>Tabela1[[#This Row],[Sessões Autrizadas]]-Tabela1[[#This Row],[Solicitado]]</f>
        <v>-1</v>
      </c>
    </row>
    <row r="2178" spans="1:13" hidden="1" x14ac:dyDescent="0.3">
      <c r="A2178" s="4">
        <f>INDEX(Tabela2[Id],MATCH(Tabela1[[#This Row],[Carteirinha]],Tabela2[Cart],0))</f>
        <v>2215</v>
      </c>
      <c r="B2178" s="5" t="s">
        <v>1064</v>
      </c>
      <c r="C2178" s="5" t="s">
        <v>1065</v>
      </c>
      <c r="D2178" s="5">
        <v>60703423</v>
      </c>
      <c r="E2178" s="6">
        <v>45727</v>
      </c>
      <c r="F2178" s="5">
        <v>948016417</v>
      </c>
      <c r="G2178" s="6">
        <v>45967</v>
      </c>
      <c r="H2178" s="5">
        <v>50000012</v>
      </c>
      <c r="I2178" s="5">
        <v>32</v>
      </c>
      <c r="J2178" s="5">
        <v>29</v>
      </c>
      <c r="K21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78" s="4">
        <f>COUNTIFS(Tabela1[Paciente],Tabela1[[#This Row],[Paciente]],Tabela1[Código_Terapia],Tabela1[[#This Row],[Código_Terapia]])</f>
        <v>2</v>
      </c>
      <c r="M2178" s="4">
        <f>Tabela1[[#This Row],[Sessões Autrizadas]]-Tabela1[[#This Row],[Solicitado]]</f>
        <v>-3</v>
      </c>
    </row>
    <row r="2179" spans="1:13" hidden="1" x14ac:dyDescent="0.3">
      <c r="A2179" s="4">
        <f>INDEX(Tabela2[Id],MATCH(Tabela1[[#This Row],[Carteirinha]],Tabela2[Cart],0))</f>
        <v>2215</v>
      </c>
      <c r="B2179" s="5" t="s">
        <v>1064</v>
      </c>
      <c r="C2179" s="5" t="s">
        <v>1065</v>
      </c>
      <c r="D2179" s="5">
        <v>60703421</v>
      </c>
      <c r="E2179" s="6">
        <v>45727</v>
      </c>
      <c r="F2179" s="5">
        <v>948016416</v>
      </c>
      <c r="G2179" s="6">
        <v>45847</v>
      </c>
      <c r="H2179" s="5">
        <v>2250005170</v>
      </c>
      <c r="I2179" s="5">
        <v>32</v>
      </c>
      <c r="J2179" s="5">
        <v>31</v>
      </c>
      <c r="K21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79" s="4">
        <f>COUNTIFS(Tabela1[Paciente],Tabela1[[#This Row],[Paciente]],Tabela1[Código_Terapia],Tabela1[[#This Row],[Código_Terapia]])</f>
        <v>2</v>
      </c>
      <c r="M2179" s="4">
        <f>Tabela1[[#This Row],[Sessões Autrizadas]]-Tabela1[[#This Row],[Solicitado]]</f>
        <v>-1</v>
      </c>
    </row>
    <row r="2180" spans="1:13" hidden="1" x14ac:dyDescent="0.3">
      <c r="A2180" s="4">
        <f>INDEX(Tabela2[Id],MATCH(Tabela1[[#This Row],[Carteirinha]],Tabela2[Cart],0))</f>
        <v>2215</v>
      </c>
      <c r="B2180" s="5" t="s">
        <v>1064</v>
      </c>
      <c r="C2180" s="5" t="s">
        <v>1065</v>
      </c>
      <c r="D2180" s="5">
        <v>57436097</v>
      </c>
      <c r="E2180" s="6">
        <v>45596</v>
      </c>
      <c r="F2180" s="5">
        <v>945002039</v>
      </c>
      <c r="G2180" s="6">
        <v>46496</v>
      </c>
      <c r="H2180" s="5">
        <v>2250005189</v>
      </c>
      <c r="I2180" s="5">
        <v>32</v>
      </c>
      <c r="J2180" s="5">
        <v>18</v>
      </c>
      <c r="K21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80" s="4">
        <f>COUNTIFS(Tabela1[Paciente],Tabela1[[#This Row],[Paciente]],Tabela1[Código_Terapia],Tabela1[[#This Row],[Código_Terapia]])</f>
        <v>2</v>
      </c>
      <c r="M2180" s="4">
        <f>Tabela1[[#This Row],[Sessões Autrizadas]]-Tabela1[[#This Row],[Solicitado]]</f>
        <v>-14</v>
      </c>
    </row>
    <row r="2181" spans="1:13" hidden="1" x14ac:dyDescent="0.3">
      <c r="A2181" s="4">
        <f>INDEX(Tabela2[Id],MATCH(Tabela1[[#This Row],[Carteirinha]],Tabela2[Cart],0))</f>
        <v>2215</v>
      </c>
      <c r="B2181" s="5" t="s">
        <v>1064</v>
      </c>
      <c r="C2181" s="5" t="s">
        <v>1065</v>
      </c>
      <c r="D2181" s="5">
        <v>57436096</v>
      </c>
      <c r="E2181" s="6">
        <v>45596</v>
      </c>
      <c r="F2181" s="5">
        <v>945002038</v>
      </c>
      <c r="G2181" s="6">
        <v>46976</v>
      </c>
      <c r="H2181" s="5">
        <v>2250005103</v>
      </c>
      <c r="I2181" s="5">
        <v>96</v>
      </c>
      <c r="J2181" s="5">
        <v>39</v>
      </c>
      <c r="K21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181" s="4">
        <f>COUNTIFS(Tabela1[Paciente],Tabela1[[#This Row],[Paciente]],Tabela1[Código_Terapia],Tabela1[[#This Row],[Código_Terapia]])</f>
        <v>2</v>
      </c>
      <c r="M2181" s="4">
        <f>Tabela1[[#This Row],[Sessões Autrizadas]]-Tabela1[[#This Row],[Solicitado]]</f>
        <v>-57</v>
      </c>
    </row>
    <row r="2182" spans="1:13" hidden="1" x14ac:dyDescent="0.3">
      <c r="A2182" s="4">
        <f>INDEX(Tabela2[Id],MATCH(Tabela1[[#This Row],[Carteirinha]],Tabela2[Cart],0))</f>
        <v>2215</v>
      </c>
      <c r="B2182" s="5" t="s">
        <v>1064</v>
      </c>
      <c r="C2182" s="5" t="s">
        <v>1065</v>
      </c>
      <c r="D2182" s="5">
        <v>57436095</v>
      </c>
      <c r="E2182" s="6">
        <v>45596</v>
      </c>
      <c r="F2182" s="5">
        <v>945002037</v>
      </c>
      <c r="G2182" s="6">
        <v>46316</v>
      </c>
      <c r="H2182" s="5">
        <v>2250005278</v>
      </c>
      <c r="I2182" s="5">
        <v>48</v>
      </c>
      <c r="J2182" s="5">
        <v>36</v>
      </c>
      <c r="K21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182" s="4">
        <f>COUNTIFS(Tabela1[Paciente],Tabela1[[#This Row],[Paciente]],Tabela1[Código_Terapia],Tabela1[[#This Row],[Código_Terapia]])</f>
        <v>2</v>
      </c>
      <c r="M2182" s="4">
        <f>Tabela1[[#This Row],[Sessões Autrizadas]]-Tabela1[[#This Row],[Solicitado]]</f>
        <v>-12</v>
      </c>
    </row>
    <row r="2183" spans="1:13" hidden="1" x14ac:dyDescent="0.3">
      <c r="A2183" s="4">
        <f>INDEX(Tabela2[Id],MATCH(Tabela1[[#This Row],[Carteirinha]],Tabela2[Cart],0))</f>
        <v>2215</v>
      </c>
      <c r="B2183" s="5" t="s">
        <v>1064</v>
      </c>
      <c r="C2183" s="5" t="s">
        <v>1065</v>
      </c>
      <c r="D2183" s="5">
        <v>57436094</v>
      </c>
      <c r="E2183" s="6">
        <v>45596</v>
      </c>
      <c r="F2183" s="5">
        <v>945002036</v>
      </c>
      <c r="G2183" s="6">
        <v>46976</v>
      </c>
      <c r="H2183" s="5">
        <v>50000012</v>
      </c>
      <c r="I2183" s="5">
        <v>32</v>
      </c>
      <c r="J2183" s="5">
        <v>9</v>
      </c>
      <c r="K21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83" s="4">
        <f>COUNTIFS(Tabela1[Paciente],Tabela1[[#This Row],[Paciente]],Tabela1[Código_Terapia],Tabela1[[#This Row],[Código_Terapia]])</f>
        <v>2</v>
      </c>
      <c r="M2183" s="4">
        <f>Tabela1[[#This Row],[Sessões Autrizadas]]-Tabela1[[#This Row],[Solicitado]]</f>
        <v>-23</v>
      </c>
    </row>
    <row r="2184" spans="1:13" hidden="1" x14ac:dyDescent="0.3">
      <c r="A2184" s="4">
        <f>INDEX(Tabela2[Id],MATCH(Tabela1[[#This Row],[Carteirinha]],Tabela2[Cart],0))</f>
        <v>2215</v>
      </c>
      <c r="B2184" s="5" t="s">
        <v>1064</v>
      </c>
      <c r="C2184" s="5" t="s">
        <v>1065</v>
      </c>
      <c r="D2184" s="5">
        <v>57436092</v>
      </c>
      <c r="E2184" s="6">
        <v>45596</v>
      </c>
      <c r="F2184" s="5">
        <v>945002034</v>
      </c>
      <c r="G2184" s="6">
        <v>46316</v>
      </c>
      <c r="H2184" s="5">
        <v>2250005170</v>
      </c>
      <c r="I2184" s="5">
        <v>32</v>
      </c>
      <c r="J2184" s="5">
        <v>14</v>
      </c>
      <c r="K21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84" s="4">
        <f>COUNTIFS(Tabela1[Paciente],Tabela1[[#This Row],[Paciente]],Tabela1[Código_Terapia],Tabela1[[#This Row],[Código_Terapia]])</f>
        <v>2</v>
      </c>
      <c r="M2184" s="4">
        <f>Tabela1[[#This Row],[Sessões Autrizadas]]-Tabela1[[#This Row],[Solicitado]]</f>
        <v>-18</v>
      </c>
    </row>
    <row r="2185" spans="1:13" hidden="1" x14ac:dyDescent="0.3">
      <c r="A2185" s="4">
        <f>INDEX(Tabela2[Id],MATCH(Tabela1[[#This Row],[Carteirinha]],Tabela2[Cart],0))</f>
        <v>4362</v>
      </c>
      <c r="B2185" s="5" t="s">
        <v>1021</v>
      </c>
      <c r="C2185" s="5" t="s">
        <v>1022</v>
      </c>
      <c r="D2185" s="5">
        <v>60351151</v>
      </c>
      <c r="E2185" s="6">
        <v>45712</v>
      </c>
      <c r="F2185" s="5">
        <v>947691696</v>
      </c>
      <c r="G2185" s="6">
        <v>46312</v>
      </c>
      <c r="H2185" s="5">
        <v>2250005103</v>
      </c>
      <c r="I2185" s="5">
        <v>64</v>
      </c>
      <c r="J2185" s="5">
        <v>55</v>
      </c>
      <c r="K21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85" s="4">
        <f>COUNTIFS(Tabela1[Paciente],Tabela1[[#This Row],[Paciente]],Tabela1[Código_Terapia],Tabela1[[#This Row],[Código_Terapia]])</f>
        <v>3</v>
      </c>
      <c r="M2185" s="4">
        <f>Tabela1[[#This Row],[Sessões Autrizadas]]-Tabela1[[#This Row],[Solicitado]]</f>
        <v>-9</v>
      </c>
    </row>
    <row r="2186" spans="1:13" hidden="1" x14ac:dyDescent="0.3">
      <c r="A2186" s="4">
        <f>INDEX(Tabela2[Id],MATCH(Tabela1[[#This Row],[Carteirinha]],Tabela2[Cart],0))</f>
        <v>4362</v>
      </c>
      <c r="B2186" s="5" t="s">
        <v>1021</v>
      </c>
      <c r="C2186" s="5" t="s">
        <v>1022</v>
      </c>
      <c r="D2186" s="5">
        <v>60351150</v>
      </c>
      <c r="E2186" s="6">
        <v>45712</v>
      </c>
      <c r="F2186" s="5">
        <v>947691695</v>
      </c>
      <c r="G2186" s="6">
        <v>45952</v>
      </c>
      <c r="H2186" s="5">
        <v>2250005278</v>
      </c>
      <c r="I2186" s="5">
        <v>32</v>
      </c>
      <c r="J2186" s="5">
        <v>29</v>
      </c>
      <c r="K21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86" s="4">
        <f>COUNTIFS(Tabela1[Paciente],Tabela1[[#This Row],[Paciente]],Tabela1[Código_Terapia],Tabela1[[#This Row],[Código_Terapia]])</f>
        <v>1</v>
      </c>
      <c r="M2186" s="4">
        <f>Tabela1[[#This Row],[Sessões Autrizadas]]-Tabela1[[#This Row],[Solicitado]]</f>
        <v>-3</v>
      </c>
    </row>
    <row r="2187" spans="1:13" hidden="1" x14ac:dyDescent="0.3">
      <c r="A2187" s="4">
        <f>INDEX(Tabela2[Id],MATCH(Tabela1[[#This Row],[Carteirinha]],Tabela2[Cart],0))</f>
        <v>4362</v>
      </c>
      <c r="B2187" s="5" t="s">
        <v>1021</v>
      </c>
      <c r="C2187" s="5" t="s">
        <v>1022</v>
      </c>
      <c r="D2187" s="5">
        <v>60351149</v>
      </c>
      <c r="E2187" s="6">
        <v>45712</v>
      </c>
      <c r="F2187" s="5">
        <v>947691694</v>
      </c>
      <c r="G2187" s="6">
        <v>46132</v>
      </c>
      <c r="H2187" s="5">
        <v>50001213</v>
      </c>
      <c r="I2187" s="5">
        <v>32</v>
      </c>
      <c r="J2187" s="5">
        <v>26</v>
      </c>
      <c r="K21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87" s="4">
        <f>COUNTIFS(Tabela1[Paciente],Tabela1[[#This Row],[Paciente]],Tabela1[Código_Terapia],Tabela1[[#This Row],[Código_Terapia]])</f>
        <v>2</v>
      </c>
      <c r="M2187" s="4">
        <f>Tabela1[[#This Row],[Sessões Autrizadas]]-Tabela1[[#This Row],[Solicitado]]</f>
        <v>-6</v>
      </c>
    </row>
    <row r="2188" spans="1:13" hidden="1" x14ac:dyDescent="0.3">
      <c r="A2188" s="4">
        <f>INDEX(Tabela2[Id],MATCH(Tabela1[[#This Row],[Carteirinha]],Tabela2[Cart],0))</f>
        <v>4362</v>
      </c>
      <c r="B2188" s="5" t="s">
        <v>1021</v>
      </c>
      <c r="C2188" s="5" t="s">
        <v>1022</v>
      </c>
      <c r="D2188" s="5">
        <v>60351148</v>
      </c>
      <c r="E2188" s="6">
        <v>45712</v>
      </c>
      <c r="F2188" s="5">
        <v>947691693</v>
      </c>
      <c r="G2188" s="6">
        <v>45772</v>
      </c>
      <c r="H2188" s="5">
        <v>50000012</v>
      </c>
      <c r="I2188" s="5">
        <v>32</v>
      </c>
      <c r="J2188" s="5">
        <v>32</v>
      </c>
      <c r="K21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88" s="4">
        <f>COUNTIFS(Tabela1[Paciente],Tabela1[[#This Row],[Paciente]],Tabela1[Código_Terapia],Tabela1[[#This Row],[Código_Terapia]])</f>
        <v>1</v>
      </c>
      <c r="M2188" s="4">
        <f>Tabela1[[#This Row],[Sessões Autrizadas]]-Tabela1[[#This Row],[Solicitado]]</f>
        <v>0</v>
      </c>
    </row>
    <row r="2189" spans="1:13" hidden="1" x14ac:dyDescent="0.3">
      <c r="A2189" s="4">
        <f>INDEX(Tabela2[Id],MATCH(Tabela1[[#This Row],[Carteirinha]],Tabela2[Cart],0))</f>
        <v>4362</v>
      </c>
      <c r="B2189" s="5" t="s">
        <v>1021</v>
      </c>
      <c r="C2189" s="5" t="s">
        <v>1022</v>
      </c>
      <c r="D2189" s="5">
        <v>60351147</v>
      </c>
      <c r="E2189" s="6">
        <v>45712</v>
      </c>
      <c r="F2189" s="5">
        <v>947691690</v>
      </c>
      <c r="G2189" s="6">
        <v>45772</v>
      </c>
      <c r="H2189" s="5">
        <v>2250005170</v>
      </c>
      <c r="I2189" s="5">
        <v>32</v>
      </c>
      <c r="J2189" s="5">
        <v>32</v>
      </c>
      <c r="K21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89" s="4">
        <f>COUNTIFS(Tabela1[Paciente],Tabela1[[#This Row],[Paciente]],Tabela1[Código_Terapia],Tabela1[[#This Row],[Código_Terapia]])</f>
        <v>1</v>
      </c>
      <c r="M2189" s="4">
        <f>Tabela1[[#This Row],[Sessões Autrizadas]]-Tabela1[[#This Row],[Solicitado]]</f>
        <v>0</v>
      </c>
    </row>
    <row r="2190" spans="1:13" hidden="1" x14ac:dyDescent="0.3">
      <c r="A2190" s="4">
        <f>INDEX(Tabela2[Id],MATCH(Tabela1[[#This Row],[Carteirinha]],Tabela2[Cart],0))</f>
        <v>4362</v>
      </c>
      <c r="B2190" s="5" t="s">
        <v>1021</v>
      </c>
      <c r="C2190" s="5" t="s">
        <v>1022</v>
      </c>
      <c r="D2190" s="5">
        <v>58989117</v>
      </c>
      <c r="E2190" s="6">
        <v>45679</v>
      </c>
      <c r="F2190" s="5">
        <v>946428690</v>
      </c>
      <c r="G2190" s="6">
        <v>46204</v>
      </c>
      <c r="H2190" s="5">
        <v>2250005103</v>
      </c>
      <c r="I2190" s="5">
        <v>64</v>
      </c>
      <c r="J2190" s="5">
        <v>56</v>
      </c>
      <c r="K21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90" s="4">
        <f>COUNTIFS(Tabela1[Paciente],Tabela1[[#This Row],[Paciente]],Tabela1[Código_Terapia],Tabela1[[#This Row],[Código_Terapia]])</f>
        <v>3</v>
      </c>
      <c r="M2190" s="4">
        <f>Tabela1[[#This Row],[Sessões Autrizadas]]-Tabela1[[#This Row],[Solicitado]]</f>
        <v>-8</v>
      </c>
    </row>
    <row r="2191" spans="1:13" hidden="1" x14ac:dyDescent="0.3">
      <c r="A2191" s="4">
        <f>INDEX(Tabela2[Id],MATCH(Tabela1[[#This Row],[Carteirinha]],Tabela2[Cart],0))</f>
        <v>4362</v>
      </c>
      <c r="B2191" s="5" t="s">
        <v>1021</v>
      </c>
      <c r="C2191" s="5" t="s">
        <v>1022</v>
      </c>
      <c r="D2191" s="5">
        <v>58989062</v>
      </c>
      <c r="E2191" s="6">
        <v>45679</v>
      </c>
      <c r="F2191" s="5">
        <v>946428690</v>
      </c>
      <c r="G2191" s="6">
        <v>45919</v>
      </c>
      <c r="H2191" s="5">
        <v>50001213</v>
      </c>
      <c r="I2191" s="5">
        <v>16</v>
      </c>
      <c r="J2191" s="5">
        <v>13</v>
      </c>
      <c r="K21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191" s="4">
        <f>COUNTIFS(Tabela1[Paciente],Tabela1[[#This Row],[Paciente]],Tabela1[Código_Terapia],Tabela1[[#This Row],[Código_Terapia]])</f>
        <v>2</v>
      </c>
      <c r="M2191" s="4">
        <f>Tabela1[[#This Row],[Sessões Autrizadas]]-Tabela1[[#This Row],[Solicitado]]</f>
        <v>-3</v>
      </c>
    </row>
    <row r="2192" spans="1:13" hidden="1" x14ac:dyDescent="0.3">
      <c r="A2192" s="4">
        <f>INDEX(Tabela2[Id],MATCH(Tabela1[[#This Row],[Carteirinha]],Tabela2[Cart],0))</f>
        <v>4362</v>
      </c>
      <c r="B2192" s="5" t="s">
        <v>1021</v>
      </c>
      <c r="C2192" s="5" t="s">
        <v>1022</v>
      </c>
      <c r="D2192" s="5">
        <v>55931180</v>
      </c>
      <c r="E2192" s="6">
        <v>45538</v>
      </c>
      <c r="F2192" s="5">
        <v>943610201</v>
      </c>
      <c r="G2192" s="6">
        <v>46017</v>
      </c>
      <c r="H2192" s="5">
        <v>2250005103</v>
      </c>
      <c r="I2192" s="5">
        <v>40</v>
      </c>
      <c r="J2192" s="5">
        <v>31</v>
      </c>
      <c r="K21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192" s="4">
        <f>COUNTIFS(Tabela1[Paciente],Tabela1[[#This Row],[Paciente]],Tabela1[Código_Terapia],Tabela1[[#This Row],[Código_Terapia]])</f>
        <v>3</v>
      </c>
      <c r="M2192" s="4">
        <f>Tabela1[[#This Row],[Sessões Autrizadas]]-Tabela1[[#This Row],[Solicitado]]</f>
        <v>-9</v>
      </c>
    </row>
    <row r="2193" spans="1:13" hidden="1" x14ac:dyDescent="0.3">
      <c r="A2193" s="4">
        <f>INDEX(Tabela2[Id],MATCH(Tabela1[[#This Row],[Carteirinha]],Tabela2[Cart],0))</f>
        <v>4257</v>
      </c>
      <c r="B2193" s="5" t="s">
        <v>1402</v>
      </c>
      <c r="C2193" s="5" t="s">
        <v>1401</v>
      </c>
      <c r="D2193" s="5">
        <v>55822246</v>
      </c>
      <c r="E2193" s="6">
        <v>45534</v>
      </c>
      <c r="F2193" s="5">
        <v>943510055</v>
      </c>
      <c r="G2193" s="6">
        <v>46374</v>
      </c>
      <c r="H2193" s="5">
        <v>2250005278</v>
      </c>
      <c r="I2193" s="5">
        <v>20</v>
      </c>
      <c r="J2193" s="5">
        <v>7</v>
      </c>
      <c r="K21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193" s="4">
        <f>COUNTIFS(Tabela1[Paciente],Tabela1[[#This Row],[Paciente]],Tabela1[Código_Terapia],Tabela1[[#This Row],[Código_Terapia]])</f>
        <v>1</v>
      </c>
      <c r="M2193" s="4">
        <f>Tabela1[[#This Row],[Sessões Autrizadas]]-Tabela1[[#This Row],[Solicitado]]</f>
        <v>-13</v>
      </c>
    </row>
    <row r="2194" spans="1:13" hidden="1" x14ac:dyDescent="0.3">
      <c r="A2194" s="4">
        <f>INDEX(Tabela2[Id],MATCH(Tabela1[[#This Row],[Carteirinha]],Tabela2[Cart],0))</f>
        <v>4348</v>
      </c>
      <c r="B2194" s="5" t="s">
        <v>251</v>
      </c>
      <c r="C2194" s="5" t="s">
        <v>252</v>
      </c>
      <c r="D2194" s="5">
        <v>59195664</v>
      </c>
      <c r="E2194" s="6">
        <v>45672</v>
      </c>
      <c r="F2194" s="5">
        <v>946620331</v>
      </c>
      <c r="G2194" s="6">
        <v>46932</v>
      </c>
      <c r="H2194" s="5">
        <v>2250005189</v>
      </c>
      <c r="I2194" s="5">
        <v>80</v>
      </c>
      <c r="J2194" s="5">
        <v>47</v>
      </c>
      <c r="K21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94" s="4">
        <f>COUNTIFS(Tabela1[Paciente],Tabela1[[#This Row],[Paciente]],Tabela1[Código_Terapia],Tabela1[[#This Row],[Código_Terapia]])</f>
        <v>1</v>
      </c>
      <c r="M2194" s="4">
        <f>Tabela1[[#This Row],[Sessões Autrizadas]]-Tabela1[[#This Row],[Solicitado]]</f>
        <v>-33</v>
      </c>
    </row>
    <row r="2195" spans="1:13" hidden="1" x14ac:dyDescent="0.3">
      <c r="A2195" s="4">
        <f>INDEX(Tabela2[Id],MATCH(Tabela1[[#This Row],[Carteirinha]],Tabela2[Cart],0))</f>
        <v>4348</v>
      </c>
      <c r="B2195" s="5" t="s">
        <v>251</v>
      </c>
      <c r="C2195" s="5" t="s">
        <v>252</v>
      </c>
      <c r="D2195" s="5">
        <v>59195663</v>
      </c>
      <c r="E2195" s="6">
        <v>45672</v>
      </c>
      <c r="F2195" s="5">
        <v>946620330</v>
      </c>
      <c r="G2195" s="6">
        <v>46692</v>
      </c>
      <c r="H2195" s="5">
        <v>2250005103</v>
      </c>
      <c r="I2195" s="5">
        <v>96</v>
      </c>
      <c r="J2195" s="5">
        <v>80</v>
      </c>
      <c r="K21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195" s="4">
        <f>COUNTIFS(Tabela1[Paciente],Tabela1[[#This Row],[Paciente]],Tabela1[Código_Terapia],Tabela1[[#This Row],[Código_Terapia]])</f>
        <v>1</v>
      </c>
      <c r="M2195" s="4">
        <f>Tabela1[[#This Row],[Sessões Autrizadas]]-Tabela1[[#This Row],[Solicitado]]</f>
        <v>-16</v>
      </c>
    </row>
    <row r="2196" spans="1:13" hidden="1" x14ac:dyDescent="0.3">
      <c r="A2196" s="4">
        <f>INDEX(Tabela2[Id],MATCH(Tabela1[[#This Row],[Carteirinha]],Tabela2[Cart],0))</f>
        <v>4361</v>
      </c>
      <c r="B2196" s="5" t="s">
        <v>431</v>
      </c>
      <c r="C2196" s="5" t="s">
        <v>432</v>
      </c>
      <c r="D2196" s="5">
        <v>58471005</v>
      </c>
      <c r="E2196" s="6">
        <v>45636</v>
      </c>
      <c r="F2196" s="5">
        <v>945954519</v>
      </c>
      <c r="G2196" s="6">
        <v>47136</v>
      </c>
      <c r="H2196" s="5">
        <v>2250005103</v>
      </c>
      <c r="I2196" s="5">
        <v>64</v>
      </c>
      <c r="J2196" s="5">
        <v>40</v>
      </c>
      <c r="K21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196" s="4">
        <f>COUNTIFS(Tabela1[Paciente],Tabela1[[#This Row],[Paciente]],Tabela1[Código_Terapia],Tabela1[[#This Row],[Código_Terapia]])</f>
        <v>1</v>
      </c>
      <c r="M2196" s="4">
        <f>Tabela1[[#This Row],[Sessões Autrizadas]]-Tabela1[[#This Row],[Solicitado]]</f>
        <v>-24</v>
      </c>
    </row>
    <row r="2197" spans="1:13" hidden="1" x14ac:dyDescent="0.3">
      <c r="A2197" s="4">
        <f>INDEX(Tabela2[Id],MATCH(Tabela1[[#This Row],[Carteirinha]],Tabela2[Cart],0))</f>
        <v>4361</v>
      </c>
      <c r="B2197" s="5" t="s">
        <v>431</v>
      </c>
      <c r="C2197" s="5" t="s">
        <v>432</v>
      </c>
      <c r="D2197" s="5">
        <v>58471003</v>
      </c>
      <c r="E2197" s="6">
        <v>45636</v>
      </c>
      <c r="F2197" s="5">
        <v>945954518</v>
      </c>
      <c r="G2197" s="6">
        <v>47256</v>
      </c>
      <c r="H2197" s="5">
        <v>2250005278</v>
      </c>
      <c r="I2197" s="5">
        <v>32</v>
      </c>
      <c r="J2197" s="5">
        <v>10</v>
      </c>
      <c r="K21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197" s="4">
        <f>COUNTIFS(Tabela1[Paciente],Tabela1[[#This Row],[Paciente]],Tabela1[Código_Terapia],Tabela1[[#This Row],[Código_Terapia]])</f>
        <v>1</v>
      </c>
      <c r="M2197" s="4">
        <f>Tabela1[[#This Row],[Sessões Autrizadas]]-Tabela1[[#This Row],[Solicitado]]</f>
        <v>-22</v>
      </c>
    </row>
    <row r="2198" spans="1:13" hidden="1" x14ac:dyDescent="0.3">
      <c r="A2198" s="4">
        <f>INDEX(Tabela2[Id],MATCH(Tabela1[[#This Row],[Carteirinha]],Tabela2[Cart],0))</f>
        <v>3022</v>
      </c>
      <c r="B2198" s="5" t="s">
        <v>883</v>
      </c>
      <c r="C2198" s="5" t="s">
        <v>884</v>
      </c>
      <c r="D2198" s="5">
        <v>57452408</v>
      </c>
      <c r="E2198" s="6">
        <v>45597</v>
      </c>
      <c r="F2198" s="5">
        <v>945017119</v>
      </c>
      <c r="G2198" s="6">
        <v>47397</v>
      </c>
      <c r="H2198" s="5">
        <v>2250005189</v>
      </c>
      <c r="I2198" s="5">
        <v>80</v>
      </c>
      <c r="J2198" s="5">
        <v>51</v>
      </c>
      <c r="K21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98" s="4">
        <f>COUNTIFS(Tabela1[Paciente],Tabela1[[#This Row],[Paciente]],Tabela1[Código_Terapia],Tabela1[[#This Row],[Código_Terapia]])</f>
        <v>1</v>
      </c>
      <c r="M2198" s="4">
        <f>Tabela1[[#This Row],[Sessões Autrizadas]]-Tabela1[[#This Row],[Solicitado]]</f>
        <v>-29</v>
      </c>
    </row>
    <row r="2199" spans="1:13" hidden="1" x14ac:dyDescent="0.3">
      <c r="A2199" s="4">
        <f>INDEX(Tabela2[Id],MATCH(Tabela1[[#This Row],[Carteirinha]],Tabela2[Cart],0))</f>
        <v>3022</v>
      </c>
      <c r="B2199" s="5" t="s">
        <v>883</v>
      </c>
      <c r="C2199" s="5" t="s">
        <v>884</v>
      </c>
      <c r="D2199" s="5">
        <v>57452406</v>
      </c>
      <c r="E2199" s="6">
        <v>45597</v>
      </c>
      <c r="F2199" s="5">
        <v>945017118</v>
      </c>
      <c r="G2199" s="6">
        <v>47457</v>
      </c>
      <c r="H2199" s="5">
        <v>2250005103</v>
      </c>
      <c r="I2199" s="5">
        <v>80</v>
      </c>
      <c r="J2199" s="5">
        <v>43</v>
      </c>
      <c r="K21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199" s="4">
        <f>COUNTIFS(Tabela1[Paciente],Tabela1[[#This Row],[Paciente]],Tabela1[Código_Terapia],Tabela1[[#This Row],[Código_Terapia]])</f>
        <v>1</v>
      </c>
      <c r="M2199" s="4">
        <f>Tabela1[[#This Row],[Sessões Autrizadas]]-Tabela1[[#This Row],[Solicitado]]</f>
        <v>-37</v>
      </c>
    </row>
    <row r="2200" spans="1:13" hidden="1" x14ac:dyDescent="0.3">
      <c r="A2200" s="4">
        <f>INDEX(Tabela2[Id],MATCH(Tabela1[[#This Row],[Carteirinha]],Tabela2[Cart],0))</f>
        <v>3022</v>
      </c>
      <c r="B2200" s="5" t="s">
        <v>883</v>
      </c>
      <c r="C2200" s="5" t="s">
        <v>884</v>
      </c>
      <c r="D2200" s="5">
        <v>57452405</v>
      </c>
      <c r="E2200" s="6">
        <v>45597</v>
      </c>
      <c r="F2200" s="5">
        <v>945017117</v>
      </c>
      <c r="G2200" s="6">
        <v>48237</v>
      </c>
      <c r="H2200" s="5">
        <v>2250005278</v>
      </c>
      <c r="I2200" s="5">
        <v>80</v>
      </c>
      <c r="J2200" s="5">
        <v>37</v>
      </c>
      <c r="K22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200" s="4">
        <f>COUNTIFS(Tabela1[Paciente],Tabela1[[#This Row],[Paciente]],Tabela1[Código_Terapia],Tabela1[[#This Row],[Código_Terapia]])</f>
        <v>1</v>
      </c>
      <c r="M2200" s="4">
        <f>Tabela1[[#This Row],[Sessões Autrizadas]]-Tabela1[[#This Row],[Solicitado]]</f>
        <v>-43</v>
      </c>
    </row>
    <row r="2201" spans="1:13" hidden="1" x14ac:dyDescent="0.3">
      <c r="A2201" s="4">
        <f>INDEX(Tabela2[Id],MATCH(Tabela1[[#This Row],[Carteirinha]],Tabela2[Cart],0))</f>
        <v>3022</v>
      </c>
      <c r="B2201" s="5" t="s">
        <v>883</v>
      </c>
      <c r="C2201" s="5" t="s">
        <v>884</v>
      </c>
      <c r="D2201" s="5">
        <v>57452402</v>
      </c>
      <c r="E2201" s="6">
        <v>45597</v>
      </c>
      <c r="F2201" s="5">
        <v>945017116</v>
      </c>
      <c r="G2201" s="6">
        <v>46617</v>
      </c>
      <c r="H2201" s="5">
        <v>2250005170</v>
      </c>
      <c r="I2201" s="5">
        <v>80</v>
      </c>
      <c r="J2201" s="5">
        <v>64</v>
      </c>
      <c r="K22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201" s="4">
        <f>COUNTIFS(Tabela1[Paciente],Tabela1[[#This Row],[Paciente]],Tabela1[Código_Terapia],Tabela1[[#This Row],[Código_Terapia]])</f>
        <v>1</v>
      </c>
      <c r="M2201" s="4">
        <f>Tabela1[[#This Row],[Sessões Autrizadas]]-Tabela1[[#This Row],[Solicitado]]</f>
        <v>-16</v>
      </c>
    </row>
    <row r="2202" spans="1:13" hidden="1" x14ac:dyDescent="0.3">
      <c r="A2202" s="4">
        <f>INDEX(Tabela2[Id],MATCH(Tabela1[[#This Row],[Carteirinha]],Tabela2[Cart],0))</f>
        <v>2845</v>
      </c>
      <c r="B2202" s="5" t="s">
        <v>555</v>
      </c>
      <c r="C2202" s="5" t="s">
        <v>556</v>
      </c>
      <c r="D2202" s="5">
        <v>58177024</v>
      </c>
      <c r="E2202" s="6">
        <v>45624</v>
      </c>
      <c r="F2202" s="5">
        <v>945682363</v>
      </c>
      <c r="G2202" s="6">
        <v>47184</v>
      </c>
      <c r="H2202" s="5">
        <v>2250005103</v>
      </c>
      <c r="I2202" s="5">
        <v>240</v>
      </c>
      <c r="J2202" s="5">
        <v>209</v>
      </c>
      <c r="K22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15</v>
      </c>
      <c r="L2202" s="4">
        <f>COUNTIFS(Tabela1[Paciente],Tabela1[[#This Row],[Paciente]],Tabela1[Código_Terapia],Tabela1[[#This Row],[Código_Terapia]])</f>
        <v>2</v>
      </c>
      <c r="M2202" s="4">
        <f>Tabela1[[#This Row],[Sessões Autrizadas]]-Tabela1[[#This Row],[Solicitado]]</f>
        <v>-31</v>
      </c>
    </row>
    <row r="2203" spans="1:13" hidden="1" x14ac:dyDescent="0.3">
      <c r="A2203" s="4">
        <f>INDEX(Tabela2[Id],MATCH(Tabela1[[#This Row],[Carteirinha]],Tabela2[Cart],0))</f>
        <v>2845</v>
      </c>
      <c r="B2203" s="5" t="s">
        <v>555</v>
      </c>
      <c r="C2203" s="5" t="s">
        <v>556</v>
      </c>
      <c r="D2203" s="5">
        <v>58177022</v>
      </c>
      <c r="E2203" s="6">
        <v>45624</v>
      </c>
      <c r="F2203" s="5">
        <v>945682361</v>
      </c>
      <c r="G2203" s="6">
        <v>46224</v>
      </c>
      <c r="H2203" s="5">
        <v>2250005111</v>
      </c>
      <c r="I2203" s="5">
        <v>32</v>
      </c>
      <c r="J2203" s="5">
        <v>23</v>
      </c>
      <c r="K22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03" s="4">
        <f>COUNTIFS(Tabela1[Paciente],Tabela1[[#This Row],[Paciente]],Tabela1[Código_Terapia],Tabela1[[#This Row],[Código_Terapia]])</f>
        <v>1</v>
      </c>
      <c r="M2203" s="4">
        <f>Tabela1[[#This Row],[Sessões Autrizadas]]-Tabela1[[#This Row],[Solicitado]]</f>
        <v>-9</v>
      </c>
    </row>
    <row r="2204" spans="1:13" hidden="1" x14ac:dyDescent="0.3">
      <c r="A2204" s="4">
        <f>INDEX(Tabela2[Id],MATCH(Tabela1[[#This Row],[Carteirinha]],Tabela2[Cart],0))</f>
        <v>2845</v>
      </c>
      <c r="B2204" s="5" t="s">
        <v>555</v>
      </c>
      <c r="C2204" s="5" t="s">
        <v>556</v>
      </c>
      <c r="D2204" s="5">
        <v>55747232</v>
      </c>
      <c r="E2204" s="6">
        <v>45532</v>
      </c>
      <c r="F2204" s="5">
        <v>943440877</v>
      </c>
      <c r="G2204" s="6">
        <v>46432</v>
      </c>
      <c r="H2204" s="5">
        <v>2250005189</v>
      </c>
      <c r="I2204" s="5">
        <v>50</v>
      </c>
      <c r="J2204" s="5">
        <v>23</v>
      </c>
      <c r="K22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3.125</v>
      </c>
      <c r="L2204" s="4">
        <f>COUNTIFS(Tabela1[Paciente],Tabela1[[#This Row],[Paciente]],Tabela1[Código_Terapia],Tabela1[[#This Row],[Código_Terapia]])</f>
        <v>2</v>
      </c>
      <c r="M2204" s="4">
        <f>Tabela1[[#This Row],[Sessões Autrizadas]]-Tabela1[[#This Row],[Solicitado]]</f>
        <v>-27</v>
      </c>
    </row>
    <row r="2205" spans="1:13" hidden="1" x14ac:dyDescent="0.3">
      <c r="A2205" s="4">
        <f>INDEX(Tabela2[Id],MATCH(Tabela1[[#This Row],[Carteirinha]],Tabela2[Cart],0))</f>
        <v>2845</v>
      </c>
      <c r="B2205" s="5" t="s">
        <v>555</v>
      </c>
      <c r="C2205" s="5" t="s">
        <v>556</v>
      </c>
      <c r="D2205" s="5">
        <v>55747231</v>
      </c>
      <c r="E2205" s="6">
        <v>45532</v>
      </c>
      <c r="F2205" s="5">
        <v>943440876</v>
      </c>
      <c r="G2205" s="6">
        <v>47212</v>
      </c>
      <c r="H2205" s="5">
        <v>2250005103</v>
      </c>
      <c r="I2205" s="5">
        <v>100</v>
      </c>
      <c r="J2205" s="5">
        <v>61</v>
      </c>
      <c r="K22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205" s="4">
        <f>COUNTIFS(Tabela1[Paciente],Tabela1[[#This Row],[Paciente]],Tabela1[Código_Terapia],Tabela1[[#This Row],[Código_Terapia]])</f>
        <v>2</v>
      </c>
      <c r="M2205" s="4">
        <f>Tabela1[[#This Row],[Sessões Autrizadas]]-Tabela1[[#This Row],[Solicitado]]</f>
        <v>-39</v>
      </c>
    </row>
    <row r="2206" spans="1:13" hidden="1" x14ac:dyDescent="0.3">
      <c r="A2206" s="4">
        <f>INDEX(Tabela2[Id],MATCH(Tabela1[[#This Row],[Carteirinha]],Tabela2[Cart],0))</f>
        <v>4381</v>
      </c>
      <c r="B2206" s="5" t="s">
        <v>314</v>
      </c>
      <c r="C2206" s="5" t="s">
        <v>315</v>
      </c>
      <c r="D2206" s="5">
        <v>58522138</v>
      </c>
      <c r="E2206" s="6">
        <v>45645</v>
      </c>
      <c r="F2206" s="5">
        <v>946001753</v>
      </c>
      <c r="G2206" s="6">
        <v>46425</v>
      </c>
      <c r="H2206" s="5">
        <v>2250005189</v>
      </c>
      <c r="I2206" s="5">
        <v>32</v>
      </c>
      <c r="J2206" s="5">
        <v>12</v>
      </c>
      <c r="K22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06" s="4">
        <f>COUNTIFS(Tabela1[Paciente],Tabela1[[#This Row],[Paciente]],Tabela1[Código_Terapia],Tabela1[[#This Row],[Código_Terapia]])</f>
        <v>1</v>
      </c>
      <c r="M2206" s="4">
        <f>Tabela1[[#This Row],[Sessões Autrizadas]]-Tabela1[[#This Row],[Solicitado]]</f>
        <v>-20</v>
      </c>
    </row>
    <row r="2207" spans="1:13" hidden="1" x14ac:dyDescent="0.3">
      <c r="A2207" s="4">
        <f>INDEX(Tabela2[Id],MATCH(Tabela1[[#This Row],[Carteirinha]],Tabela2[Cart],0))</f>
        <v>4381</v>
      </c>
      <c r="B2207" s="5" t="s">
        <v>314</v>
      </c>
      <c r="C2207" s="5" t="s">
        <v>315</v>
      </c>
      <c r="D2207" s="5">
        <v>58522137</v>
      </c>
      <c r="E2207" s="6">
        <v>45645</v>
      </c>
      <c r="F2207" s="5">
        <v>946001752</v>
      </c>
      <c r="G2207" s="6">
        <v>46425</v>
      </c>
      <c r="H2207" s="5">
        <v>50001213</v>
      </c>
      <c r="I2207" s="5">
        <v>16</v>
      </c>
      <c r="J2207" s="5">
        <v>5</v>
      </c>
      <c r="K22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07" s="4">
        <f>COUNTIFS(Tabela1[Paciente],Tabela1[[#This Row],[Paciente]],Tabela1[Código_Terapia],Tabela1[[#This Row],[Código_Terapia]])</f>
        <v>1</v>
      </c>
      <c r="M2207" s="4">
        <f>Tabela1[[#This Row],[Sessões Autrizadas]]-Tabela1[[#This Row],[Solicitado]]</f>
        <v>-11</v>
      </c>
    </row>
    <row r="2208" spans="1:13" hidden="1" x14ac:dyDescent="0.3">
      <c r="A2208" s="4">
        <f>INDEX(Tabela2[Id],MATCH(Tabela1[[#This Row],[Carteirinha]],Tabela2[Cart],0))</f>
        <v>4381</v>
      </c>
      <c r="B2208" s="5" t="s">
        <v>314</v>
      </c>
      <c r="C2208" s="5" t="s">
        <v>315</v>
      </c>
      <c r="D2208" s="5">
        <v>58522136</v>
      </c>
      <c r="E2208" s="6">
        <v>45645</v>
      </c>
      <c r="F2208" s="5">
        <v>946001751</v>
      </c>
      <c r="G2208" s="6">
        <v>46485</v>
      </c>
      <c r="H2208" s="5">
        <v>2250005170</v>
      </c>
      <c r="I2208" s="5">
        <v>48</v>
      </c>
      <c r="J2208" s="5">
        <v>35</v>
      </c>
      <c r="K22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08" s="4">
        <f>COUNTIFS(Tabela1[Paciente],Tabela1[[#This Row],[Paciente]],Tabela1[Código_Terapia],Tabela1[[#This Row],[Código_Terapia]])</f>
        <v>1</v>
      </c>
      <c r="M2208" s="4">
        <f>Tabela1[[#This Row],[Sessões Autrizadas]]-Tabela1[[#This Row],[Solicitado]]</f>
        <v>-13</v>
      </c>
    </row>
    <row r="2209" spans="1:13" hidden="1" x14ac:dyDescent="0.3">
      <c r="A2209" s="4">
        <f>INDEX(Tabela2[Id],MATCH(Tabela1[[#This Row],[Carteirinha]],Tabela2[Cart],0))</f>
        <v>4381</v>
      </c>
      <c r="B2209" s="5" t="s">
        <v>314</v>
      </c>
      <c r="C2209" s="5" t="s">
        <v>315</v>
      </c>
      <c r="D2209" s="5">
        <v>58522134</v>
      </c>
      <c r="E2209" s="6">
        <v>45645</v>
      </c>
      <c r="F2209" s="5">
        <v>946001750</v>
      </c>
      <c r="G2209" s="6">
        <v>47745</v>
      </c>
      <c r="H2209" s="5">
        <v>2250005111</v>
      </c>
      <c r="I2209" s="5">
        <v>48</v>
      </c>
      <c r="J2209" s="5">
        <v>14</v>
      </c>
      <c r="K22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09" s="4">
        <f>COUNTIFS(Tabela1[Paciente],Tabela1[[#This Row],[Paciente]],Tabela1[Código_Terapia],Tabela1[[#This Row],[Código_Terapia]])</f>
        <v>1</v>
      </c>
      <c r="M2209" s="4">
        <f>Tabela1[[#This Row],[Sessões Autrizadas]]-Tabela1[[#This Row],[Solicitado]]</f>
        <v>-34</v>
      </c>
    </row>
    <row r="2210" spans="1:13" hidden="1" x14ac:dyDescent="0.3">
      <c r="A2210" s="4">
        <f>INDEX(Tabela2[Id],MATCH(Tabela1[[#This Row],[Carteirinha]],Tabela2[Cart],0))</f>
        <v>4384</v>
      </c>
      <c r="B2210" s="5" t="s">
        <v>1372</v>
      </c>
      <c r="C2210" s="5" t="s">
        <v>1371</v>
      </c>
      <c r="D2210" s="5">
        <v>56709801</v>
      </c>
      <c r="E2210" s="6">
        <v>45567</v>
      </c>
      <c r="F2210" s="5">
        <v>944329128</v>
      </c>
      <c r="G2210" s="6">
        <v>46467</v>
      </c>
      <c r="H2210" s="5">
        <v>2250005189</v>
      </c>
      <c r="I2210" s="5">
        <v>60</v>
      </c>
      <c r="J2210" s="5">
        <v>46</v>
      </c>
      <c r="K22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210" s="4">
        <f>COUNTIFS(Tabela1[Paciente],Tabela1[[#This Row],[Paciente]],Tabela1[Código_Terapia],Tabela1[[#This Row],[Código_Terapia]])</f>
        <v>1</v>
      </c>
      <c r="M2210" s="4">
        <f>Tabela1[[#This Row],[Sessões Autrizadas]]-Tabela1[[#This Row],[Solicitado]]</f>
        <v>-14</v>
      </c>
    </row>
    <row r="2211" spans="1:13" hidden="1" x14ac:dyDescent="0.3">
      <c r="A2211" s="4">
        <f>INDEX(Tabela2[Id],MATCH(Tabela1[[#This Row],[Carteirinha]],Tabela2[Cart],0))</f>
        <v>4384</v>
      </c>
      <c r="B2211" s="5" t="s">
        <v>1372</v>
      </c>
      <c r="C2211" s="5" t="s">
        <v>1371</v>
      </c>
      <c r="D2211" s="5">
        <v>56709800</v>
      </c>
      <c r="E2211" s="6">
        <v>45567</v>
      </c>
      <c r="F2211" s="5">
        <v>944329127</v>
      </c>
      <c r="G2211" s="6">
        <v>46947</v>
      </c>
      <c r="H2211" s="5">
        <v>2250005103</v>
      </c>
      <c r="I2211" s="5">
        <v>60</v>
      </c>
      <c r="J2211" s="5">
        <v>3</v>
      </c>
      <c r="K22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211" s="4">
        <f>COUNTIFS(Tabela1[Paciente],Tabela1[[#This Row],[Paciente]],Tabela1[Código_Terapia],Tabela1[[#This Row],[Código_Terapia]])</f>
        <v>1</v>
      </c>
      <c r="M2211" s="4">
        <f>Tabela1[[#This Row],[Sessões Autrizadas]]-Tabela1[[#This Row],[Solicitado]]</f>
        <v>-57</v>
      </c>
    </row>
    <row r="2212" spans="1:13" hidden="1" x14ac:dyDescent="0.3">
      <c r="A2212" s="4">
        <f>INDEX(Tabela2[Id],MATCH(Tabela1[[#This Row],[Carteirinha]],Tabela2[Cart],0))</f>
        <v>4384</v>
      </c>
      <c r="B2212" s="5" t="s">
        <v>1372</v>
      </c>
      <c r="C2212" s="5" t="s">
        <v>1371</v>
      </c>
      <c r="D2212" s="5">
        <v>56709799</v>
      </c>
      <c r="E2212" s="6">
        <v>45567</v>
      </c>
      <c r="F2212" s="5">
        <v>944329126</v>
      </c>
      <c r="G2212" s="6">
        <v>46827</v>
      </c>
      <c r="H2212" s="5">
        <v>2250005278</v>
      </c>
      <c r="I2212" s="5">
        <v>60</v>
      </c>
      <c r="J2212" s="5">
        <v>24</v>
      </c>
      <c r="K22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212" s="4">
        <f>COUNTIFS(Tabela1[Paciente],Tabela1[[#This Row],[Paciente]],Tabela1[Código_Terapia],Tabela1[[#This Row],[Código_Terapia]])</f>
        <v>1</v>
      </c>
      <c r="M2212" s="4">
        <f>Tabela1[[#This Row],[Sessões Autrizadas]]-Tabela1[[#This Row],[Solicitado]]</f>
        <v>-36</v>
      </c>
    </row>
    <row r="2213" spans="1:13" hidden="1" x14ac:dyDescent="0.3">
      <c r="A2213" s="4">
        <f>INDEX(Tabela2[Id],MATCH(Tabela1[[#This Row],[Carteirinha]],Tabela2[Cart],0))</f>
        <v>4385</v>
      </c>
      <c r="B2213" s="5" t="s">
        <v>479</v>
      </c>
      <c r="C2213" s="5" t="s">
        <v>480</v>
      </c>
      <c r="D2213" s="5">
        <v>57976762</v>
      </c>
      <c r="E2213" s="6">
        <v>45617</v>
      </c>
      <c r="F2213" s="5">
        <v>945497267</v>
      </c>
      <c r="G2213" s="6">
        <v>46457</v>
      </c>
      <c r="H2213" s="5">
        <v>2250005103</v>
      </c>
      <c r="I2213" s="5">
        <v>32</v>
      </c>
      <c r="J2213" s="5">
        <v>19</v>
      </c>
      <c r="K22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13" s="4">
        <f>COUNTIFS(Tabela1[Paciente],Tabela1[[#This Row],[Paciente]],Tabela1[Código_Terapia],Tabela1[[#This Row],[Código_Terapia]])</f>
        <v>1</v>
      </c>
      <c r="M2213" s="4">
        <f>Tabela1[[#This Row],[Sessões Autrizadas]]-Tabela1[[#This Row],[Solicitado]]</f>
        <v>-13</v>
      </c>
    </row>
    <row r="2214" spans="1:13" hidden="1" x14ac:dyDescent="0.3">
      <c r="A2214" s="4">
        <f>INDEX(Tabela2[Id],MATCH(Tabela1[[#This Row],[Carteirinha]],Tabela2[Cart],0))</f>
        <v>4387</v>
      </c>
      <c r="B2214" s="5" t="s">
        <v>838</v>
      </c>
      <c r="C2214" s="5" t="s">
        <v>839</v>
      </c>
      <c r="D2214" s="5">
        <v>59795795</v>
      </c>
      <c r="E2214" s="6">
        <v>45694</v>
      </c>
      <c r="F2214" s="5">
        <v>947176129</v>
      </c>
      <c r="G2214" s="6">
        <v>45754</v>
      </c>
      <c r="H2214" s="5">
        <v>2250005278</v>
      </c>
      <c r="I2214" s="5">
        <v>32</v>
      </c>
      <c r="J2214" s="5">
        <v>32</v>
      </c>
      <c r="K22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14" s="4">
        <f>COUNTIFS(Tabela1[Paciente],Tabela1[[#This Row],[Paciente]],Tabela1[Código_Terapia],Tabela1[[#This Row],[Código_Terapia]])</f>
        <v>1</v>
      </c>
      <c r="M2214" s="4">
        <f>Tabela1[[#This Row],[Sessões Autrizadas]]-Tabela1[[#This Row],[Solicitado]]</f>
        <v>0</v>
      </c>
    </row>
    <row r="2215" spans="1:13" hidden="1" x14ac:dyDescent="0.3">
      <c r="A2215" s="4">
        <f>INDEX(Tabela2[Id],MATCH(Tabela1[[#This Row],[Carteirinha]],Tabela2[Cart],0))</f>
        <v>4387</v>
      </c>
      <c r="B2215" s="5" t="s">
        <v>838</v>
      </c>
      <c r="C2215" s="5" t="s">
        <v>839</v>
      </c>
      <c r="D2215" s="5">
        <v>59795794</v>
      </c>
      <c r="E2215" s="6">
        <v>45694</v>
      </c>
      <c r="F2215" s="5">
        <v>947176128</v>
      </c>
      <c r="G2215" s="6">
        <v>45994</v>
      </c>
      <c r="H2215" s="5">
        <v>50000012</v>
      </c>
      <c r="I2215" s="5">
        <v>32</v>
      </c>
      <c r="J2215" s="5">
        <v>28</v>
      </c>
      <c r="K22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15" s="4">
        <f>COUNTIFS(Tabela1[Paciente],Tabela1[[#This Row],[Paciente]],Tabela1[Código_Terapia],Tabela1[[#This Row],[Código_Terapia]])</f>
        <v>1</v>
      </c>
      <c r="M2215" s="4">
        <f>Tabela1[[#This Row],[Sessões Autrizadas]]-Tabela1[[#This Row],[Solicitado]]</f>
        <v>-4</v>
      </c>
    </row>
    <row r="2216" spans="1:13" hidden="1" x14ac:dyDescent="0.3">
      <c r="A2216" s="4">
        <f>INDEX(Tabela2[Id],MATCH(Tabela1[[#This Row],[Carteirinha]],Tabela2[Cart],0))</f>
        <v>4387</v>
      </c>
      <c r="B2216" s="5" t="s">
        <v>838</v>
      </c>
      <c r="C2216" s="5" t="s">
        <v>839</v>
      </c>
      <c r="D2216" s="5">
        <v>59795793</v>
      </c>
      <c r="E2216" s="6">
        <v>45694</v>
      </c>
      <c r="F2216" s="5">
        <v>947176127</v>
      </c>
      <c r="G2216" s="6">
        <v>45994</v>
      </c>
      <c r="H2216" s="5">
        <v>2250005111</v>
      </c>
      <c r="I2216" s="5">
        <v>32</v>
      </c>
      <c r="J2216" s="5">
        <v>28</v>
      </c>
      <c r="K22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16" s="4">
        <f>COUNTIFS(Tabela1[Paciente],Tabela1[[#This Row],[Paciente]],Tabela1[Código_Terapia],Tabela1[[#This Row],[Código_Terapia]])</f>
        <v>1</v>
      </c>
      <c r="M2216" s="4">
        <f>Tabela1[[#This Row],[Sessões Autrizadas]]-Tabela1[[#This Row],[Solicitado]]</f>
        <v>-4</v>
      </c>
    </row>
    <row r="2217" spans="1:13" hidden="1" x14ac:dyDescent="0.3">
      <c r="A2217" s="4">
        <f>INDEX(Tabela2[Id],MATCH(Tabela1[[#This Row],[Carteirinha]],Tabela2[Cart],0))</f>
        <v>4382</v>
      </c>
      <c r="B2217" s="5" t="s">
        <v>879</v>
      </c>
      <c r="C2217" s="5" t="s">
        <v>880</v>
      </c>
      <c r="D2217" s="5">
        <v>58702857</v>
      </c>
      <c r="E2217" s="6">
        <v>45644</v>
      </c>
      <c r="F2217" s="5">
        <v>946168168</v>
      </c>
      <c r="G2217" s="6">
        <v>46364</v>
      </c>
      <c r="H2217" s="5">
        <v>2250005189</v>
      </c>
      <c r="I2217" s="5">
        <v>64</v>
      </c>
      <c r="J2217" s="5">
        <v>53</v>
      </c>
      <c r="K22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217" s="4">
        <f>COUNTIFS(Tabela1[Paciente],Tabela1[[#This Row],[Paciente]],Tabela1[Código_Terapia],Tabela1[[#This Row],[Código_Terapia]])</f>
        <v>1</v>
      </c>
      <c r="M2217" s="4">
        <f>Tabela1[[#This Row],[Sessões Autrizadas]]-Tabela1[[#This Row],[Solicitado]]</f>
        <v>-11</v>
      </c>
    </row>
    <row r="2218" spans="1:13" hidden="1" x14ac:dyDescent="0.3">
      <c r="A2218" s="4">
        <f>INDEX(Tabela2[Id],MATCH(Tabela1[[#This Row],[Carteirinha]],Tabela2[Cart],0))</f>
        <v>4382</v>
      </c>
      <c r="B2218" s="5" t="s">
        <v>879</v>
      </c>
      <c r="C2218" s="5" t="s">
        <v>880</v>
      </c>
      <c r="D2218" s="5">
        <v>58702856</v>
      </c>
      <c r="E2218" s="6">
        <v>45644</v>
      </c>
      <c r="F2218" s="5">
        <v>946168167</v>
      </c>
      <c r="G2218" s="6">
        <v>48104</v>
      </c>
      <c r="H2218" s="5">
        <v>2250005103</v>
      </c>
      <c r="I2218" s="5">
        <v>112</v>
      </c>
      <c r="J2218" s="5">
        <v>55</v>
      </c>
      <c r="K22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2218" s="4">
        <f>COUNTIFS(Tabela1[Paciente],Tabela1[[#This Row],[Paciente]],Tabela1[Código_Terapia],Tabela1[[#This Row],[Código_Terapia]])</f>
        <v>1</v>
      </c>
      <c r="M2218" s="4">
        <f>Tabela1[[#This Row],[Sessões Autrizadas]]-Tabela1[[#This Row],[Solicitado]]</f>
        <v>-57</v>
      </c>
    </row>
    <row r="2219" spans="1:13" hidden="1" x14ac:dyDescent="0.3">
      <c r="A2219" s="4">
        <f>INDEX(Tabela2[Id],MATCH(Tabela1[[#This Row],[Carteirinha]],Tabela2[Cart],0))</f>
        <v>4382</v>
      </c>
      <c r="B2219" s="5" t="s">
        <v>879</v>
      </c>
      <c r="C2219" s="5" t="s">
        <v>880</v>
      </c>
      <c r="D2219" s="5">
        <v>58702855</v>
      </c>
      <c r="E2219" s="6">
        <v>45644</v>
      </c>
      <c r="F2219" s="5">
        <v>946168166</v>
      </c>
      <c r="G2219" s="6">
        <v>46484</v>
      </c>
      <c r="H2219" s="5">
        <v>50001213</v>
      </c>
      <c r="I2219" s="5">
        <v>32</v>
      </c>
      <c r="J2219" s="5">
        <v>16</v>
      </c>
      <c r="K22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19" s="4">
        <f>COUNTIFS(Tabela1[Paciente],Tabela1[[#This Row],[Paciente]],Tabela1[Código_Terapia],Tabela1[[#This Row],[Código_Terapia]])</f>
        <v>1</v>
      </c>
      <c r="M2219" s="4">
        <f>Tabela1[[#This Row],[Sessões Autrizadas]]-Tabela1[[#This Row],[Solicitado]]</f>
        <v>-16</v>
      </c>
    </row>
    <row r="2220" spans="1:13" hidden="1" x14ac:dyDescent="0.3">
      <c r="A2220" s="4">
        <f>INDEX(Tabela2[Id],MATCH(Tabela1[[#This Row],[Carteirinha]],Tabela2[Cart],0))</f>
        <v>4382</v>
      </c>
      <c r="B2220" s="5" t="s">
        <v>879</v>
      </c>
      <c r="C2220" s="5" t="s">
        <v>880</v>
      </c>
      <c r="D2220" s="5">
        <v>58702854</v>
      </c>
      <c r="E2220" s="6">
        <v>45644</v>
      </c>
      <c r="F2220" s="5">
        <v>946168165</v>
      </c>
      <c r="G2220" s="6">
        <v>47144</v>
      </c>
      <c r="H2220" s="5">
        <v>50000012</v>
      </c>
      <c r="I2220" s="5">
        <v>32</v>
      </c>
      <c r="J2220" s="5">
        <v>9</v>
      </c>
      <c r="K22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20" s="4">
        <f>COUNTIFS(Tabela1[Paciente],Tabela1[[#This Row],[Paciente]],Tabela1[Código_Terapia],Tabela1[[#This Row],[Código_Terapia]])</f>
        <v>1</v>
      </c>
      <c r="M2220" s="4">
        <f>Tabela1[[#This Row],[Sessões Autrizadas]]-Tabela1[[#This Row],[Solicitado]]</f>
        <v>-23</v>
      </c>
    </row>
    <row r="2221" spans="1:13" hidden="1" x14ac:dyDescent="0.3">
      <c r="A2221" s="4">
        <f>INDEX(Tabela2[Id],MATCH(Tabela1[[#This Row],[Carteirinha]],Tabela2[Cart],0))</f>
        <v>4382</v>
      </c>
      <c r="B2221" s="5" t="s">
        <v>879</v>
      </c>
      <c r="C2221" s="5" t="s">
        <v>880</v>
      </c>
      <c r="D2221" s="5">
        <v>58702853</v>
      </c>
      <c r="E2221" s="6">
        <v>45644</v>
      </c>
      <c r="F2221" s="5">
        <v>946168164</v>
      </c>
      <c r="G2221" s="6">
        <v>46184</v>
      </c>
      <c r="H2221" s="5">
        <v>2250005170</v>
      </c>
      <c r="I2221" s="5">
        <v>48</v>
      </c>
      <c r="J2221" s="5">
        <v>40</v>
      </c>
      <c r="K22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21" s="4">
        <f>COUNTIFS(Tabela1[Paciente],Tabela1[[#This Row],[Paciente]],Tabela1[Código_Terapia],Tabela1[[#This Row],[Código_Terapia]])</f>
        <v>1</v>
      </c>
      <c r="M2221" s="4">
        <f>Tabela1[[#This Row],[Sessões Autrizadas]]-Tabela1[[#This Row],[Solicitado]]</f>
        <v>-8</v>
      </c>
    </row>
    <row r="2222" spans="1:13" hidden="1" x14ac:dyDescent="0.3">
      <c r="A2222" s="4">
        <f>INDEX(Tabela2[Id],MATCH(Tabela1[[#This Row],[Carteirinha]],Tabela2[Cart],0))</f>
        <v>4389</v>
      </c>
      <c r="B2222" s="5" t="s">
        <v>1145</v>
      </c>
      <c r="C2222" s="5" t="s">
        <v>1146</v>
      </c>
      <c r="D2222" s="5">
        <v>58812921</v>
      </c>
      <c r="E2222" s="6">
        <v>45656</v>
      </c>
      <c r="F2222" s="5">
        <v>946267985</v>
      </c>
      <c r="G2222" s="6">
        <v>46376</v>
      </c>
      <c r="H2222" s="5">
        <v>50000012</v>
      </c>
      <c r="I2222" s="5">
        <v>16</v>
      </c>
      <c r="J2222" s="5">
        <v>5</v>
      </c>
      <c r="K22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22" s="4">
        <f>COUNTIFS(Tabela1[Paciente],Tabela1[[#This Row],[Paciente]],Tabela1[Código_Terapia],Tabela1[[#This Row],[Código_Terapia]])</f>
        <v>1</v>
      </c>
      <c r="M2222" s="4">
        <f>Tabela1[[#This Row],[Sessões Autrizadas]]-Tabela1[[#This Row],[Solicitado]]</f>
        <v>-11</v>
      </c>
    </row>
    <row r="2223" spans="1:13" hidden="1" x14ac:dyDescent="0.3">
      <c r="A2223" s="4">
        <f>INDEX(Tabela2[Id],MATCH(Tabela1[[#This Row],[Carteirinha]],Tabela2[Cart],0))</f>
        <v>4393</v>
      </c>
      <c r="B2223" s="5" t="s">
        <v>159</v>
      </c>
      <c r="C2223" s="5" t="s">
        <v>160</v>
      </c>
      <c r="D2223" s="5">
        <v>58957127</v>
      </c>
      <c r="E2223" s="6">
        <v>45664</v>
      </c>
      <c r="F2223" s="5">
        <v>946399018</v>
      </c>
      <c r="G2223" s="6">
        <v>45964</v>
      </c>
      <c r="H2223" s="5">
        <v>2250005189</v>
      </c>
      <c r="I2223" s="5">
        <v>16</v>
      </c>
      <c r="J2223" s="5">
        <v>12</v>
      </c>
      <c r="K22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23" s="4">
        <f>COUNTIFS(Tabela1[Paciente],Tabela1[[#This Row],[Paciente]],Tabela1[Código_Terapia],Tabela1[[#This Row],[Código_Terapia]])</f>
        <v>1</v>
      </c>
      <c r="M2223" s="4">
        <f>Tabela1[[#This Row],[Sessões Autrizadas]]-Tabela1[[#This Row],[Solicitado]]</f>
        <v>-4</v>
      </c>
    </row>
    <row r="2224" spans="1:13" hidden="1" x14ac:dyDescent="0.3">
      <c r="A2224" s="4">
        <f>INDEX(Tabela2[Id],MATCH(Tabela1[[#This Row],[Carteirinha]],Tabela2[Cart],0))</f>
        <v>4393</v>
      </c>
      <c r="B2224" s="5" t="s">
        <v>159</v>
      </c>
      <c r="C2224" s="5" t="s">
        <v>160</v>
      </c>
      <c r="D2224" s="5">
        <v>58957125</v>
      </c>
      <c r="E2224" s="6">
        <v>45664</v>
      </c>
      <c r="F2224" s="5">
        <v>946399017</v>
      </c>
      <c r="G2224" s="6">
        <v>47164</v>
      </c>
      <c r="H2224" s="5">
        <v>2250005103</v>
      </c>
      <c r="I2224" s="5">
        <v>80</v>
      </c>
      <c r="J2224" s="5">
        <v>51</v>
      </c>
      <c r="K22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224" s="4">
        <f>COUNTIFS(Tabela1[Paciente],Tabela1[[#This Row],[Paciente]],Tabela1[Código_Terapia],Tabela1[[#This Row],[Código_Terapia]])</f>
        <v>1</v>
      </c>
      <c r="M2224" s="4">
        <f>Tabela1[[#This Row],[Sessões Autrizadas]]-Tabela1[[#This Row],[Solicitado]]</f>
        <v>-29</v>
      </c>
    </row>
    <row r="2225" spans="1:13" hidden="1" x14ac:dyDescent="0.3">
      <c r="A2225" s="4">
        <f>INDEX(Tabela2[Id],MATCH(Tabela1[[#This Row],[Carteirinha]],Tabela2[Cart],0))</f>
        <v>4393</v>
      </c>
      <c r="B2225" s="5" t="s">
        <v>159</v>
      </c>
      <c r="C2225" s="5" t="s">
        <v>160</v>
      </c>
      <c r="D2225" s="5">
        <v>58957124</v>
      </c>
      <c r="E2225" s="6">
        <v>45664</v>
      </c>
      <c r="F2225" s="5">
        <v>946399016</v>
      </c>
      <c r="G2225" s="6">
        <v>46444</v>
      </c>
      <c r="H2225" s="5">
        <v>50001213</v>
      </c>
      <c r="I2225" s="5">
        <v>32</v>
      </c>
      <c r="J2225" s="5">
        <v>20</v>
      </c>
      <c r="K22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25" s="4">
        <f>COUNTIFS(Tabela1[Paciente],Tabela1[[#This Row],[Paciente]],Tabela1[Código_Terapia],Tabela1[[#This Row],[Código_Terapia]])</f>
        <v>1</v>
      </c>
      <c r="M2225" s="4">
        <f>Tabela1[[#This Row],[Sessões Autrizadas]]-Tabela1[[#This Row],[Solicitado]]</f>
        <v>-12</v>
      </c>
    </row>
    <row r="2226" spans="1:13" hidden="1" x14ac:dyDescent="0.3">
      <c r="A2226" s="4">
        <f>INDEX(Tabela2[Id],MATCH(Tabela1[[#This Row],[Carteirinha]],Tabela2[Cart],0))</f>
        <v>4393</v>
      </c>
      <c r="B2226" s="5" t="s">
        <v>159</v>
      </c>
      <c r="C2226" s="5" t="s">
        <v>160</v>
      </c>
      <c r="D2226" s="5">
        <v>58957122</v>
      </c>
      <c r="E2226" s="6">
        <v>45664</v>
      </c>
      <c r="F2226" s="5">
        <v>946399015</v>
      </c>
      <c r="G2226" s="6">
        <v>46444</v>
      </c>
      <c r="H2226" s="5">
        <v>50000012</v>
      </c>
      <c r="I2226" s="5">
        <v>32</v>
      </c>
      <c r="J2226" s="5">
        <v>21</v>
      </c>
      <c r="K22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26" s="4">
        <f>COUNTIFS(Tabela1[Paciente],Tabela1[[#This Row],[Paciente]],Tabela1[Código_Terapia],Tabela1[[#This Row],[Código_Terapia]])</f>
        <v>1</v>
      </c>
      <c r="M2226" s="4">
        <f>Tabela1[[#This Row],[Sessões Autrizadas]]-Tabela1[[#This Row],[Solicitado]]</f>
        <v>-11</v>
      </c>
    </row>
    <row r="2227" spans="1:13" hidden="1" x14ac:dyDescent="0.3">
      <c r="A2227" s="4">
        <f>INDEX(Tabela2[Id],MATCH(Tabela1[[#This Row],[Carteirinha]],Tabela2[Cart],0))</f>
        <v>4393</v>
      </c>
      <c r="B2227" s="5" t="s">
        <v>159</v>
      </c>
      <c r="C2227" s="5" t="s">
        <v>160</v>
      </c>
      <c r="D2227" s="5">
        <v>58957121</v>
      </c>
      <c r="E2227" s="6">
        <v>45664</v>
      </c>
      <c r="F2227" s="5">
        <v>946399014</v>
      </c>
      <c r="G2227" s="6">
        <v>46444</v>
      </c>
      <c r="H2227" s="5">
        <v>2250005170</v>
      </c>
      <c r="I2227" s="5">
        <v>48</v>
      </c>
      <c r="J2227" s="5">
        <v>38</v>
      </c>
      <c r="K22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27" s="4">
        <f>COUNTIFS(Tabela1[Paciente],Tabela1[[#This Row],[Paciente]],Tabela1[Código_Terapia],Tabela1[[#This Row],[Código_Terapia]])</f>
        <v>1</v>
      </c>
      <c r="M2227" s="4">
        <f>Tabela1[[#This Row],[Sessões Autrizadas]]-Tabela1[[#This Row],[Solicitado]]</f>
        <v>-10</v>
      </c>
    </row>
    <row r="2228" spans="1:13" hidden="1" x14ac:dyDescent="0.3">
      <c r="A2228" s="4">
        <f>INDEX(Tabela2[Id],MATCH(Tabela1[[#This Row],[Carteirinha]],Tabela2[Cart],0))</f>
        <v>3113</v>
      </c>
      <c r="B2228" s="5" t="s">
        <v>473</v>
      </c>
      <c r="C2228" s="5" t="s">
        <v>474</v>
      </c>
      <c r="D2228" s="5">
        <v>58941016</v>
      </c>
      <c r="E2228" s="6">
        <v>45663</v>
      </c>
      <c r="F2228" s="5">
        <v>946384085</v>
      </c>
      <c r="G2228" s="6">
        <v>46143</v>
      </c>
      <c r="H2228" s="5">
        <v>2250005103</v>
      </c>
      <c r="I2228" s="5">
        <v>32</v>
      </c>
      <c r="J2228" s="5">
        <v>25</v>
      </c>
      <c r="K22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28" s="4">
        <f>COUNTIFS(Tabela1[Paciente],Tabela1[[#This Row],[Paciente]],Tabela1[Código_Terapia],Tabela1[[#This Row],[Código_Terapia]])</f>
        <v>1</v>
      </c>
      <c r="M2228" s="4">
        <f>Tabela1[[#This Row],[Sessões Autrizadas]]-Tabela1[[#This Row],[Solicitado]]</f>
        <v>-7</v>
      </c>
    </row>
    <row r="2229" spans="1:13" hidden="1" x14ac:dyDescent="0.3">
      <c r="A2229" s="4">
        <f>INDEX(Tabela2[Id],MATCH(Tabela1[[#This Row],[Carteirinha]],Tabela2[Cart],0))</f>
        <v>3113</v>
      </c>
      <c r="B2229" s="5" t="s">
        <v>473</v>
      </c>
      <c r="C2229" s="5" t="s">
        <v>474</v>
      </c>
      <c r="D2229" s="5">
        <v>58941014</v>
      </c>
      <c r="E2229" s="6">
        <v>45663</v>
      </c>
      <c r="F2229" s="5">
        <v>946384084</v>
      </c>
      <c r="G2229" s="6">
        <v>46143</v>
      </c>
      <c r="H2229" s="5">
        <v>2250005278</v>
      </c>
      <c r="I2229" s="5">
        <v>32</v>
      </c>
      <c r="J2229" s="5">
        <v>25</v>
      </c>
      <c r="K22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29" s="4">
        <f>COUNTIFS(Tabela1[Paciente],Tabela1[[#This Row],[Paciente]],Tabela1[Código_Terapia],Tabela1[[#This Row],[Código_Terapia]])</f>
        <v>1</v>
      </c>
      <c r="M2229" s="4">
        <f>Tabela1[[#This Row],[Sessões Autrizadas]]-Tabela1[[#This Row],[Solicitado]]</f>
        <v>-7</v>
      </c>
    </row>
    <row r="2230" spans="1:13" hidden="1" x14ac:dyDescent="0.3">
      <c r="A2230" s="4">
        <f>INDEX(Tabela2[Id],MATCH(Tabela1[[#This Row],[Carteirinha]],Tabela2[Cart],0))</f>
        <v>4396</v>
      </c>
      <c r="B2230" s="5" t="s">
        <v>475</v>
      </c>
      <c r="C2230" s="5" t="s">
        <v>476</v>
      </c>
      <c r="D2230" s="5">
        <v>59508344</v>
      </c>
      <c r="E2230" s="6">
        <v>45681</v>
      </c>
      <c r="F2230" s="5">
        <v>946910034</v>
      </c>
      <c r="G2230" s="6">
        <v>46761</v>
      </c>
      <c r="H2230" s="5">
        <v>2250005103</v>
      </c>
      <c r="I2230" s="5">
        <v>48</v>
      </c>
      <c r="J2230" s="5">
        <v>28</v>
      </c>
      <c r="K22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30" s="4">
        <f>COUNTIFS(Tabela1[Paciente],Tabela1[[#This Row],[Paciente]],Tabela1[Código_Terapia],Tabela1[[#This Row],[Código_Terapia]])</f>
        <v>2</v>
      </c>
      <c r="M2230" s="4">
        <f>Tabela1[[#This Row],[Sessões Autrizadas]]-Tabela1[[#This Row],[Solicitado]]</f>
        <v>-20</v>
      </c>
    </row>
    <row r="2231" spans="1:13" hidden="1" x14ac:dyDescent="0.3">
      <c r="A2231" s="4">
        <f>INDEX(Tabela2[Id],MATCH(Tabela1[[#This Row],[Carteirinha]],Tabela2[Cart],0))</f>
        <v>4396</v>
      </c>
      <c r="B2231" s="5" t="s">
        <v>475</v>
      </c>
      <c r="C2231" s="5" t="s">
        <v>476</v>
      </c>
      <c r="D2231" s="5">
        <v>59508343</v>
      </c>
      <c r="E2231" s="6">
        <v>45681</v>
      </c>
      <c r="F2231" s="5">
        <v>946910033</v>
      </c>
      <c r="G2231" s="6">
        <v>46881</v>
      </c>
      <c r="H2231" s="5">
        <v>2250005278</v>
      </c>
      <c r="I2231" s="5">
        <v>48</v>
      </c>
      <c r="J2231" s="5">
        <v>26</v>
      </c>
      <c r="K22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31" s="4">
        <f>COUNTIFS(Tabela1[Paciente],Tabela1[[#This Row],[Paciente]],Tabela1[Código_Terapia],Tabela1[[#This Row],[Código_Terapia]])</f>
        <v>2</v>
      </c>
      <c r="M2231" s="4">
        <f>Tabela1[[#This Row],[Sessões Autrizadas]]-Tabela1[[#This Row],[Solicitado]]</f>
        <v>-22</v>
      </c>
    </row>
    <row r="2232" spans="1:13" hidden="1" x14ac:dyDescent="0.3">
      <c r="A2232" s="4">
        <f>INDEX(Tabela2[Id],MATCH(Tabela1[[#This Row],[Carteirinha]],Tabela2[Cart],0))</f>
        <v>4396</v>
      </c>
      <c r="B2232" s="5" t="s">
        <v>475</v>
      </c>
      <c r="C2232" s="5" t="s">
        <v>476</v>
      </c>
      <c r="D2232" s="5">
        <v>59508342</v>
      </c>
      <c r="E2232" s="6">
        <v>45681</v>
      </c>
      <c r="F2232" s="5">
        <v>946910032</v>
      </c>
      <c r="G2232" s="6">
        <v>46581</v>
      </c>
      <c r="H2232" s="5">
        <v>50000012</v>
      </c>
      <c r="I2232" s="5">
        <v>32</v>
      </c>
      <c r="J2232" s="5">
        <v>18</v>
      </c>
      <c r="K22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32" s="4">
        <f>COUNTIFS(Tabela1[Paciente],Tabela1[[#This Row],[Paciente]],Tabela1[Código_Terapia],Tabela1[[#This Row],[Código_Terapia]])</f>
        <v>2</v>
      </c>
      <c r="M2232" s="4">
        <f>Tabela1[[#This Row],[Sessões Autrizadas]]-Tabela1[[#This Row],[Solicitado]]</f>
        <v>-14</v>
      </c>
    </row>
    <row r="2233" spans="1:13" hidden="1" x14ac:dyDescent="0.3">
      <c r="A2233" s="4">
        <f>INDEX(Tabela2[Id],MATCH(Tabela1[[#This Row],[Carteirinha]],Tabela2[Cart],0))</f>
        <v>4396</v>
      </c>
      <c r="B2233" s="5" t="s">
        <v>475</v>
      </c>
      <c r="C2233" s="5" t="s">
        <v>476</v>
      </c>
      <c r="D2233" s="5">
        <v>59508341</v>
      </c>
      <c r="E2233" s="6">
        <v>45681</v>
      </c>
      <c r="F2233" s="5">
        <v>946910031</v>
      </c>
      <c r="G2233" s="6">
        <v>46701</v>
      </c>
      <c r="H2233" s="5">
        <v>50001213</v>
      </c>
      <c r="I2233" s="5">
        <v>32</v>
      </c>
      <c r="J2233" s="5">
        <v>15</v>
      </c>
      <c r="K22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33" s="4">
        <f>COUNTIFS(Tabela1[Paciente],Tabela1[[#This Row],[Paciente]],Tabela1[Código_Terapia],Tabela1[[#This Row],[Código_Terapia]])</f>
        <v>2</v>
      </c>
      <c r="M2233" s="4">
        <f>Tabela1[[#This Row],[Sessões Autrizadas]]-Tabela1[[#This Row],[Solicitado]]</f>
        <v>-17</v>
      </c>
    </row>
    <row r="2234" spans="1:13" hidden="1" x14ac:dyDescent="0.3">
      <c r="A2234" s="4">
        <f>INDEX(Tabela2[Id],MATCH(Tabela1[[#This Row],[Carteirinha]],Tabela2[Cart],0))</f>
        <v>4396</v>
      </c>
      <c r="B2234" s="5" t="s">
        <v>475</v>
      </c>
      <c r="C2234" s="5" t="s">
        <v>476</v>
      </c>
      <c r="D2234" s="5">
        <v>59010777</v>
      </c>
      <c r="E2234" s="6">
        <v>45665</v>
      </c>
      <c r="F2234" s="5">
        <v>946448929</v>
      </c>
      <c r="G2234" s="6">
        <v>45965</v>
      </c>
      <c r="H2234" s="5">
        <v>50000012</v>
      </c>
      <c r="I2234" s="5">
        <v>32</v>
      </c>
      <c r="J2234" s="5">
        <v>28</v>
      </c>
      <c r="K22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34" s="4">
        <f>COUNTIFS(Tabela1[Paciente],Tabela1[[#This Row],[Paciente]],Tabela1[Código_Terapia],Tabela1[[#This Row],[Código_Terapia]])</f>
        <v>2</v>
      </c>
      <c r="M2234" s="4">
        <f>Tabela1[[#This Row],[Sessões Autrizadas]]-Tabela1[[#This Row],[Solicitado]]</f>
        <v>-4</v>
      </c>
    </row>
    <row r="2235" spans="1:13" hidden="1" x14ac:dyDescent="0.3">
      <c r="A2235" s="4">
        <f>INDEX(Tabela2[Id],MATCH(Tabela1[[#This Row],[Carteirinha]],Tabela2[Cart],0))</f>
        <v>4396</v>
      </c>
      <c r="B2235" s="5" t="s">
        <v>475</v>
      </c>
      <c r="C2235" s="5" t="s">
        <v>476</v>
      </c>
      <c r="D2235" s="5">
        <v>59010776</v>
      </c>
      <c r="E2235" s="6">
        <v>45665</v>
      </c>
      <c r="F2235" s="5">
        <v>946448928</v>
      </c>
      <c r="G2235" s="6">
        <v>45965</v>
      </c>
      <c r="H2235" s="5">
        <v>50001213</v>
      </c>
      <c r="I2235" s="5">
        <v>32</v>
      </c>
      <c r="J2235" s="5">
        <v>28</v>
      </c>
      <c r="K22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35" s="4">
        <f>COUNTIFS(Tabela1[Paciente],Tabela1[[#This Row],[Paciente]],Tabela1[Código_Terapia],Tabela1[[#This Row],[Código_Terapia]])</f>
        <v>2</v>
      </c>
      <c r="M2235" s="4">
        <f>Tabela1[[#This Row],[Sessões Autrizadas]]-Tabela1[[#This Row],[Solicitado]]</f>
        <v>-4</v>
      </c>
    </row>
    <row r="2236" spans="1:13" hidden="1" x14ac:dyDescent="0.3">
      <c r="A2236" s="4">
        <f>INDEX(Tabela2[Id],MATCH(Tabela1[[#This Row],[Carteirinha]],Tabela2[Cart],0))</f>
        <v>4396</v>
      </c>
      <c r="B2236" s="5" t="s">
        <v>475</v>
      </c>
      <c r="C2236" s="5" t="s">
        <v>476</v>
      </c>
      <c r="D2236" s="5">
        <v>58324716</v>
      </c>
      <c r="E2236" s="6">
        <v>45630</v>
      </c>
      <c r="F2236" s="5">
        <v>945819272</v>
      </c>
      <c r="G2236" s="6">
        <v>45930</v>
      </c>
      <c r="H2236" s="5">
        <v>2250005189</v>
      </c>
      <c r="I2236" s="5">
        <v>48</v>
      </c>
      <c r="J2236" s="5">
        <v>44</v>
      </c>
      <c r="K22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36" s="4">
        <f>COUNTIFS(Tabela1[Paciente],Tabela1[[#This Row],[Paciente]],Tabela1[Código_Terapia],Tabela1[[#This Row],[Código_Terapia]])</f>
        <v>1</v>
      </c>
      <c r="M2236" s="4">
        <f>Tabela1[[#This Row],[Sessões Autrizadas]]-Tabela1[[#This Row],[Solicitado]]</f>
        <v>-4</v>
      </c>
    </row>
    <row r="2237" spans="1:13" hidden="1" x14ac:dyDescent="0.3">
      <c r="A2237" s="4">
        <f>INDEX(Tabela2[Id],MATCH(Tabela1[[#This Row],[Carteirinha]],Tabela2[Cart],0))</f>
        <v>4396</v>
      </c>
      <c r="B2237" s="5" t="s">
        <v>475</v>
      </c>
      <c r="C2237" s="5" t="s">
        <v>476</v>
      </c>
      <c r="D2237" s="5">
        <v>58324715</v>
      </c>
      <c r="E2237" s="6">
        <v>45630</v>
      </c>
      <c r="F2237" s="5">
        <v>945819271</v>
      </c>
      <c r="G2237" s="6">
        <v>45930</v>
      </c>
      <c r="H2237" s="5">
        <v>2250005103</v>
      </c>
      <c r="I2237" s="5">
        <v>48</v>
      </c>
      <c r="J2237" s="5">
        <v>44</v>
      </c>
      <c r="K22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37" s="4">
        <f>COUNTIFS(Tabela1[Paciente],Tabela1[[#This Row],[Paciente]],Tabela1[Código_Terapia],Tabela1[[#This Row],[Código_Terapia]])</f>
        <v>2</v>
      </c>
      <c r="M2237" s="4">
        <f>Tabela1[[#This Row],[Sessões Autrizadas]]-Tabela1[[#This Row],[Solicitado]]</f>
        <v>-4</v>
      </c>
    </row>
    <row r="2238" spans="1:13" hidden="1" x14ac:dyDescent="0.3">
      <c r="A2238" s="4">
        <f>INDEX(Tabela2[Id],MATCH(Tabela1[[#This Row],[Carteirinha]],Tabela2[Cart],0))</f>
        <v>4396</v>
      </c>
      <c r="B2238" s="5" t="s">
        <v>475</v>
      </c>
      <c r="C2238" s="5" t="s">
        <v>476</v>
      </c>
      <c r="D2238" s="5">
        <v>58324714</v>
      </c>
      <c r="E2238" s="6">
        <v>45630</v>
      </c>
      <c r="F2238" s="5">
        <v>945819270</v>
      </c>
      <c r="G2238" s="6">
        <v>45870</v>
      </c>
      <c r="H2238" s="5">
        <v>2250005278</v>
      </c>
      <c r="I2238" s="5">
        <v>48</v>
      </c>
      <c r="J2238" s="5">
        <v>45</v>
      </c>
      <c r="K22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38" s="4">
        <f>COUNTIFS(Tabela1[Paciente],Tabela1[[#This Row],[Paciente]],Tabela1[Código_Terapia],Tabela1[[#This Row],[Código_Terapia]])</f>
        <v>2</v>
      </c>
      <c r="M2238" s="4">
        <f>Tabela1[[#This Row],[Sessões Autrizadas]]-Tabela1[[#This Row],[Solicitado]]</f>
        <v>-3</v>
      </c>
    </row>
    <row r="2239" spans="1:13" hidden="1" x14ac:dyDescent="0.3">
      <c r="A2239" s="4">
        <f>INDEX(Tabela2[Id],MATCH(Tabela1[[#This Row],[Carteirinha]],Tabela2[Cart],0))</f>
        <v>4405</v>
      </c>
      <c r="B2239" s="5" t="s">
        <v>1243</v>
      </c>
      <c r="C2239" s="5" t="s">
        <v>1244</v>
      </c>
      <c r="D2239" s="5">
        <v>58505802</v>
      </c>
      <c r="E2239" s="6">
        <v>45637</v>
      </c>
      <c r="F2239" s="5">
        <v>945986628</v>
      </c>
      <c r="G2239" s="6">
        <v>46357</v>
      </c>
      <c r="H2239" s="5">
        <v>2250005278</v>
      </c>
      <c r="I2239" s="5">
        <v>32</v>
      </c>
      <c r="J2239" s="5">
        <v>13</v>
      </c>
      <c r="K22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39" s="4">
        <f>COUNTIFS(Tabela1[Paciente],Tabela1[[#This Row],[Paciente]],Tabela1[Código_Terapia],Tabela1[[#This Row],[Código_Terapia]])</f>
        <v>1</v>
      </c>
      <c r="M2239" s="4">
        <f>Tabela1[[#This Row],[Sessões Autrizadas]]-Tabela1[[#This Row],[Solicitado]]</f>
        <v>-19</v>
      </c>
    </row>
    <row r="2240" spans="1:13" hidden="1" x14ac:dyDescent="0.3">
      <c r="A2240" s="4">
        <f>INDEX(Tabela2[Id],MATCH(Tabela1[[#This Row],[Carteirinha]],Tabela2[Cart],0))</f>
        <v>4406</v>
      </c>
      <c r="B2240" s="5" t="s">
        <v>676</v>
      </c>
      <c r="C2240" s="5" t="s">
        <v>677</v>
      </c>
      <c r="D2240" s="5">
        <v>58028029</v>
      </c>
      <c r="E2240" s="6">
        <v>45618</v>
      </c>
      <c r="F2240" s="5">
        <v>945544410</v>
      </c>
      <c r="G2240" s="6">
        <v>47058</v>
      </c>
      <c r="H2240" s="5">
        <v>2250005103</v>
      </c>
      <c r="I2240" s="5">
        <v>48</v>
      </c>
      <c r="J2240" s="5">
        <v>26</v>
      </c>
      <c r="K22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40" s="4">
        <f>COUNTIFS(Tabela1[Paciente],Tabela1[[#This Row],[Paciente]],Tabela1[Código_Terapia],Tabela1[[#This Row],[Código_Terapia]])</f>
        <v>2</v>
      </c>
      <c r="M2240" s="4">
        <f>Tabela1[[#This Row],[Sessões Autrizadas]]-Tabela1[[#This Row],[Solicitado]]</f>
        <v>-22</v>
      </c>
    </row>
    <row r="2241" spans="1:13" hidden="1" x14ac:dyDescent="0.3">
      <c r="A2241" s="4">
        <f>INDEX(Tabela2[Id],MATCH(Tabela1[[#This Row],[Carteirinha]],Tabela2[Cart],0))</f>
        <v>4406</v>
      </c>
      <c r="B2241" s="5" t="s">
        <v>676</v>
      </c>
      <c r="C2241" s="5" t="s">
        <v>677</v>
      </c>
      <c r="D2241" s="5">
        <v>58028028</v>
      </c>
      <c r="E2241" s="6">
        <v>45618</v>
      </c>
      <c r="F2241" s="5">
        <v>945544409</v>
      </c>
      <c r="G2241" s="6">
        <v>47358</v>
      </c>
      <c r="H2241" s="5">
        <v>2250005278</v>
      </c>
      <c r="I2241" s="5">
        <v>48</v>
      </c>
      <c r="J2241" s="5">
        <v>20</v>
      </c>
      <c r="K22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41" s="4">
        <f>COUNTIFS(Tabela1[Paciente],Tabela1[[#This Row],[Paciente]],Tabela1[Código_Terapia],Tabela1[[#This Row],[Código_Terapia]])</f>
        <v>2</v>
      </c>
      <c r="M2241" s="4">
        <f>Tabela1[[#This Row],[Sessões Autrizadas]]-Tabela1[[#This Row],[Solicitado]]</f>
        <v>-28</v>
      </c>
    </row>
    <row r="2242" spans="1:13" hidden="1" x14ac:dyDescent="0.3">
      <c r="A2242" s="4">
        <f>INDEX(Tabela2[Id],MATCH(Tabela1[[#This Row],[Carteirinha]],Tabela2[Cart],0))</f>
        <v>4406</v>
      </c>
      <c r="B2242" s="5" t="s">
        <v>676</v>
      </c>
      <c r="C2242" s="5" t="s">
        <v>677</v>
      </c>
      <c r="D2242" s="5">
        <v>55907100</v>
      </c>
      <c r="E2242" s="6">
        <v>45537</v>
      </c>
      <c r="F2242" s="5">
        <v>943587975</v>
      </c>
      <c r="G2242" s="6">
        <v>46617</v>
      </c>
      <c r="H2242" s="5">
        <v>2250005103</v>
      </c>
      <c r="I2242" s="5">
        <v>30</v>
      </c>
      <c r="J2242" s="5">
        <v>5</v>
      </c>
      <c r="K22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242" s="4">
        <f>COUNTIFS(Tabela1[Paciente],Tabela1[[#This Row],[Paciente]],Tabela1[Código_Terapia],Tabela1[[#This Row],[Código_Terapia]])</f>
        <v>2</v>
      </c>
      <c r="M2242" s="4">
        <f>Tabela1[[#This Row],[Sessões Autrizadas]]-Tabela1[[#This Row],[Solicitado]]</f>
        <v>-25</v>
      </c>
    </row>
    <row r="2243" spans="1:13" hidden="1" x14ac:dyDescent="0.3">
      <c r="A2243" s="4">
        <f>INDEX(Tabela2[Id],MATCH(Tabela1[[#This Row],[Carteirinha]],Tabela2[Cart],0))</f>
        <v>4406</v>
      </c>
      <c r="B2243" s="5" t="s">
        <v>676</v>
      </c>
      <c r="C2243" s="5" t="s">
        <v>677</v>
      </c>
      <c r="D2243" s="5">
        <v>55907099</v>
      </c>
      <c r="E2243" s="6">
        <v>45537</v>
      </c>
      <c r="F2243" s="5">
        <v>943587974</v>
      </c>
      <c r="G2243" s="6">
        <v>46617</v>
      </c>
      <c r="H2243" s="5">
        <v>2250005278</v>
      </c>
      <c r="I2243" s="5">
        <v>20</v>
      </c>
      <c r="J2243" s="5">
        <v>1</v>
      </c>
      <c r="K22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243" s="4">
        <f>COUNTIFS(Tabela1[Paciente],Tabela1[[#This Row],[Paciente]],Tabela1[Código_Terapia],Tabela1[[#This Row],[Código_Terapia]])</f>
        <v>2</v>
      </c>
      <c r="M2243" s="4">
        <f>Tabela1[[#This Row],[Sessões Autrizadas]]-Tabela1[[#This Row],[Solicitado]]</f>
        <v>-19</v>
      </c>
    </row>
    <row r="2244" spans="1:13" hidden="1" x14ac:dyDescent="0.3">
      <c r="A2244" s="4">
        <f>INDEX(Tabela2[Id],MATCH(Tabela1[[#This Row],[Carteirinha]],Tabela2[Cart],0))</f>
        <v>4292</v>
      </c>
      <c r="B2244" s="5" t="s">
        <v>205</v>
      </c>
      <c r="C2244" s="5" t="s">
        <v>206</v>
      </c>
      <c r="D2244" s="5">
        <v>59066080</v>
      </c>
      <c r="E2244" s="6">
        <v>45667</v>
      </c>
      <c r="F2244" s="5">
        <v>946500286</v>
      </c>
      <c r="G2244" s="6">
        <v>46507</v>
      </c>
      <c r="H2244" s="5">
        <v>2250005189</v>
      </c>
      <c r="I2244" s="5">
        <v>48</v>
      </c>
      <c r="J2244" s="5">
        <v>28</v>
      </c>
      <c r="K22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44" s="4">
        <f>COUNTIFS(Tabela1[Paciente],Tabela1[[#This Row],[Paciente]],Tabela1[Código_Terapia],Tabela1[[#This Row],[Código_Terapia]])</f>
        <v>1</v>
      </c>
      <c r="M2244" s="4">
        <f>Tabela1[[#This Row],[Sessões Autrizadas]]-Tabela1[[#This Row],[Solicitado]]</f>
        <v>-20</v>
      </c>
    </row>
    <row r="2245" spans="1:13" hidden="1" x14ac:dyDescent="0.3">
      <c r="A2245" s="4">
        <f>INDEX(Tabela2[Id],MATCH(Tabela1[[#This Row],[Carteirinha]],Tabela2[Cart],0))</f>
        <v>4292</v>
      </c>
      <c r="B2245" s="5" t="s">
        <v>205</v>
      </c>
      <c r="C2245" s="5" t="s">
        <v>206</v>
      </c>
      <c r="D2245" s="5">
        <v>59066079</v>
      </c>
      <c r="E2245" s="6">
        <v>45666</v>
      </c>
      <c r="F2245" s="5">
        <v>946500285</v>
      </c>
      <c r="G2245" s="6">
        <v>46626</v>
      </c>
      <c r="H2245" s="5">
        <v>2250005111</v>
      </c>
      <c r="I2245" s="5">
        <v>48</v>
      </c>
      <c r="J2245" s="5">
        <v>28</v>
      </c>
      <c r="K22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45" s="4">
        <f>COUNTIFS(Tabela1[Paciente],Tabela1[[#This Row],[Paciente]],Tabela1[Código_Terapia],Tabela1[[#This Row],[Código_Terapia]])</f>
        <v>2</v>
      </c>
      <c r="M2245" s="4">
        <f>Tabela1[[#This Row],[Sessões Autrizadas]]-Tabela1[[#This Row],[Solicitado]]</f>
        <v>-20</v>
      </c>
    </row>
    <row r="2246" spans="1:13" hidden="1" x14ac:dyDescent="0.3">
      <c r="A2246" s="4">
        <f>INDEX(Tabela2[Id],MATCH(Tabela1[[#This Row],[Carteirinha]],Tabela2[Cart],0))</f>
        <v>4292</v>
      </c>
      <c r="B2246" s="5" t="s">
        <v>205</v>
      </c>
      <c r="C2246" s="5" t="s">
        <v>206</v>
      </c>
      <c r="D2246" s="5">
        <v>57460604</v>
      </c>
      <c r="E2246" s="6">
        <v>45596</v>
      </c>
      <c r="F2246" s="5">
        <v>945024665</v>
      </c>
      <c r="G2246" s="6">
        <v>45836</v>
      </c>
      <c r="H2246" s="5">
        <v>2250005111</v>
      </c>
      <c r="I2246" s="5">
        <v>48</v>
      </c>
      <c r="J2246" s="5">
        <v>45</v>
      </c>
      <c r="K22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46" s="4">
        <f>COUNTIFS(Tabela1[Paciente],Tabela1[[#This Row],[Paciente]],Tabela1[Código_Terapia],Tabela1[[#This Row],[Código_Terapia]])</f>
        <v>2</v>
      </c>
      <c r="M2246" s="4">
        <f>Tabela1[[#This Row],[Sessões Autrizadas]]-Tabela1[[#This Row],[Solicitado]]</f>
        <v>-3</v>
      </c>
    </row>
    <row r="2247" spans="1:13" hidden="1" x14ac:dyDescent="0.3">
      <c r="A2247" s="4">
        <f>INDEX(Tabela2[Id],MATCH(Tabela1[[#This Row],[Carteirinha]],Tabela2[Cart],0))</f>
        <v>4403</v>
      </c>
      <c r="B2247" s="5" t="s">
        <v>1245</v>
      </c>
      <c r="C2247" s="5" t="s">
        <v>1246</v>
      </c>
      <c r="D2247" s="5">
        <v>58925973</v>
      </c>
      <c r="E2247" s="6">
        <v>45664</v>
      </c>
      <c r="F2247" s="5">
        <v>946370137</v>
      </c>
      <c r="G2247" s="6">
        <v>46624</v>
      </c>
      <c r="H2247" s="5">
        <v>2250005278</v>
      </c>
      <c r="I2247" s="5">
        <v>32</v>
      </c>
      <c r="J2247" s="5">
        <v>14</v>
      </c>
      <c r="K22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47" s="4">
        <f>COUNTIFS(Tabela1[Paciente],Tabela1[[#This Row],[Paciente]],Tabela1[Código_Terapia],Tabela1[[#This Row],[Código_Terapia]])</f>
        <v>1</v>
      </c>
      <c r="M2247" s="4">
        <f>Tabela1[[#This Row],[Sessões Autrizadas]]-Tabela1[[#This Row],[Solicitado]]</f>
        <v>-18</v>
      </c>
    </row>
    <row r="2248" spans="1:13" hidden="1" x14ac:dyDescent="0.3">
      <c r="A2248" s="4">
        <f>INDEX(Tabela2[Id],MATCH(Tabela1[[#This Row],[Carteirinha]],Tabela2[Cart],0))</f>
        <v>4409</v>
      </c>
      <c r="B2248" s="5" t="s">
        <v>123</v>
      </c>
      <c r="C2248" s="5" t="s">
        <v>124</v>
      </c>
      <c r="D2248" s="5">
        <v>59143991</v>
      </c>
      <c r="E2248" s="6">
        <v>45670</v>
      </c>
      <c r="F2248" s="5">
        <v>946572251</v>
      </c>
      <c r="G2248" s="6">
        <v>46510</v>
      </c>
      <c r="H2248" s="5">
        <v>2250005189</v>
      </c>
      <c r="I2248" s="5">
        <v>64</v>
      </c>
      <c r="J2248" s="5">
        <v>34</v>
      </c>
      <c r="K22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248" s="4">
        <f>COUNTIFS(Tabela1[Paciente],Tabela1[[#This Row],[Paciente]],Tabela1[Código_Terapia],Tabela1[[#This Row],[Código_Terapia]])</f>
        <v>1</v>
      </c>
      <c r="M2248" s="4">
        <f>Tabela1[[#This Row],[Sessões Autrizadas]]-Tabela1[[#This Row],[Solicitado]]</f>
        <v>-30</v>
      </c>
    </row>
    <row r="2249" spans="1:13" hidden="1" x14ac:dyDescent="0.3">
      <c r="A2249" s="4">
        <f>INDEX(Tabela2[Id],MATCH(Tabela1[[#This Row],[Carteirinha]],Tabela2[Cart],0))</f>
        <v>4409</v>
      </c>
      <c r="B2249" s="5" t="s">
        <v>123</v>
      </c>
      <c r="C2249" s="5" t="s">
        <v>124</v>
      </c>
      <c r="D2249" s="5">
        <v>59143990</v>
      </c>
      <c r="E2249" s="6">
        <v>45670</v>
      </c>
      <c r="F2249" s="5">
        <v>946572250</v>
      </c>
      <c r="G2249" s="6">
        <v>47770</v>
      </c>
      <c r="H2249" s="5">
        <v>2250005103</v>
      </c>
      <c r="I2249" s="5">
        <v>80</v>
      </c>
      <c r="J2249" s="5">
        <v>28</v>
      </c>
      <c r="K22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249" s="4">
        <f>COUNTIFS(Tabela1[Paciente],Tabela1[[#This Row],[Paciente]],Tabela1[Código_Terapia],Tabela1[[#This Row],[Código_Terapia]])</f>
        <v>1</v>
      </c>
      <c r="M2249" s="4">
        <f>Tabela1[[#This Row],[Sessões Autrizadas]]-Tabela1[[#This Row],[Solicitado]]</f>
        <v>-52</v>
      </c>
    </row>
    <row r="2250" spans="1:13" hidden="1" x14ac:dyDescent="0.3">
      <c r="A2250" s="4">
        <f>INDEX(Tabela2[Id],MATCH(Tabela1[[#This Row],[Carteirinha]],Tabela2[Cart],0))</f>
        <v>4409</v>
      </c>
      <c r="B2250" s="5" t="s">
        <v>123</v>
      </c>
      <c r="C2250" s="5" t="s">
        <v>124</v>
      </c>
      <c r="D2250" s="5">
        <v>59143989</v>
      </c>
      <c r="E2250" s="6">
        <v>45670</v>
      </c>
      <c r="F2250" s="5">
        <v>946572246</v>
      </c>
      <c r="G2250" s="6">
        <v>46930</v>
      </c>
      <c r="H2250" s="5">
        <v>2250005170</v>
      </c>
      <c r="I2250" s="5">
        <v>80</v>
      </c>
      <c r="J2250" s="5">
        <v>53</v>
      </c>
      <c r="K22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250" s="4">
        <f>COUNTIFS(Tabela1[Paciente],Tabela1[[#This Row],[Paciente]],Tabela1[Código_Terapia],Tabela1[[#This Row],[Código_Terapia]])</f>
        <v>1</v>
      </c>
      <c r="M2250" s="4">
        <f>Tabela1[[#This Row],[Sessões Autrizadas]]-Tabela1[[#This Row],[Solicitado]]</f>
        <v>-27</v>
      </c>
    </row>
    <row r="2251" spans="1:13" hidden="1" x14ac:dyDescent="0.3">
      <c r="A2251" s="4">
        <f>INDEX(Tabela2[Id],MATCH(Tabela1[[#This Row],[Carteirinha]],Tabela2[Cart],0))</f>
        <v>4401</v>
      </c>
      <c r="B2251" s="5" t="s">
        <v>249</v>
      </c>
      <c r="C2251" s="5" t="s">
        <v>250</v>
      </c>
      <c r="D2251" s="5">
        <v>58653717</v>
      </c>
      <c r="E2251" s="6">
        <v>45643</v>
      </c>
      <c r="F2251" s="5">
        <v>946122866</v>
      </c>
      <c r="G2251" s="6">
        <v>46303</v>
      </c>
      <c r="H2251" s="5">
        <v>2250005189</v>
      </c>
      <c r="I2251" s="5">
        <v>32</v>
      </c>
      <c r="J2251" s="5">
        <v>22</v>
      </c>
      <c r="K22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51" s="4">
        <f>COUNTIFS(Tabela1[Paciente],Tabela1[[#This Row],[Paciente]],Tabela1[Código_Terapia],Tabela1[[#This Row],[Código_Terapia]])</f>
        <v>1</v>
      </c>
      <c r="M2251" s="4">
        <f>Tabela1[[#This Row],[Sessões Autrizadas]]-Tabela1[[#This Row],[Solicitado]]</f>
        <v>-10</v>
      </c>
    </row>
    <row r="2252" spans="1:13" hidden="1" x14ac:dyDescent="0.3">
      <c r="A2252" s="4">
        <f>INDEX(Tabela2[Id],MATCH(Tabela1[[#This Row],[Carteirinha]],Tabela2[Cart],0))</f>
        <v>4370</v>
      </c>
      <c r="B2252" s="5" t="s">
        <v>806</v>
      </c>
      <c r="C2252" s="5" t="s">
        <v>807</v>
      </c>
      <c r="D2252" s="5">
        <v>60067481</v>
      </c>
      <c r="E2252" s="6">
        <v>45701</v>
      </c>
      <c r="F2252" s="5">
        <v>947428266</v>
      </c>
      <c r="G2252" s="6">
        <v>45761</v>
      </c>
      <c r="H2252" s="5">
        <v>2250005189</v>
      </c>
      <c r="I2252" s="5">
        <v>16</v>
      </c>
      <c r="J2252" s="5">
        <v>16</v>
      </c>
      <c r="K22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52" s="4">
        <f>COUNTIFS(Tabela1[Paciente],Tabela1[[#This Row],[Paciente]],Tabela1[Código_Terapia],Tabela1[[#This Row],[Código_Terapia]])</f>
        <v>1</v>
      </c>
      <c r="M2252" s="4">
        <f>Tabela1[[#This Row],[Sessões Autrizadas]]-Tabela1[[#This Row],[Solicitado]]</f>
        <v>0</v>
      </c>
    </row>
    <row r="2253" spans="1:13" hidden="1" x14ac:dyDescent="0.3">
      <c r="A2253" s="4">
        <f>INDEX(Tabela2[Id],MATCH(Tabela1[[#This Row],[Carteirinha]],Tabela2[Cart],0))</f>
        <v>4370</v>
      </c>
      <c r="B2253" s="5" t="s">
        <v>806</v>
      </c>
      <c r="C2253" s="5" t="s">
        <v>807</v>
      </c>
      <c r="D2253" s="5">
        <v>60067480</v>
      </c>
      <c r="E2253" s="6">
        <v>45701</v>
      </c>
      <c r="F2253" s="5">
        <v>947428265</v>
      </c>
      <c r="G2253" s="6">
        <v>46361</v>
      </c>
      <c r="H2253" s="5">
        <v>2250005103</v>
      </c>
      <c r="I2253" s="5">
        <v>48</v>
      </c>
      <c r="J2253" s="5">
        <v>38</v>
      </c>
      <c r="K22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53" s="4">
        <f>COUNTIFS(Tabela1[Paciente],Tabela1[[#This Row],[Paciente]],Tabela1[Código_Terapia],Tabela1[[#This Row],[Código_Terapia]])</f>
        <v>3</v>
      </c>
      <c r="M2253" s="4">
        <f>Tabela1[[#This Row],[Sessões Autrizadas]]-Tabela1[[#This Row],[Solicitado]]</f>
        <v>-10</v>
      </c>
    </row>
    <row r="2254" spans="1:13" hidden="1" x14ac:dyDescent="0.3">
      <c r="A2254" s="4">
        <f>INDEX(Tabela2[Id],MATCH(Tabela1[[#This Row],[Carteirinha]],Tabela2[Cart],0))</f>
        <v>4370</v>
      </c>
      <c r="B2254" s="5" t="s">
        <v>806</v>
      </c>
      <c r="C2254" s="5" t="s">
        <v>807</v>
      </c>
      <c r="D2254" s="5">
        <v>60067479</v>
      </c>
      <c r="E2254" s="6">
        <v>45701</v>
      </c>
      <c r="F2254" s="5">
        <v>947428264</v>
      </c>
      <c r="G2254" s="6">
        <v>45761</v>
      </c>
      <c r="H2254" s="5">
        <v>2250005278</v>
      </c>
      <c r="I2254" s="5">
        <v>32</v>
      </c>
      <c r="J2254" s="5">
        <v>32</v>
      </c>
      <c r="K22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54" s="4">
        <f>COUNTIFS(Tabela1[Paciente],Tabela1[[#This Row],[Paciente]],Tabela1[Código_Terapia],Tabela1[[#This Row],[Código_Terapia]])</f>
        <v>1</v>
      </c>
      <c r="M2254" s="4">
        <f>Tabela1[[#This Row],[Sessões Autrizadas]]-Tabela1[[#This Row],[Solicitado]]</f>
        <v>0</v>
      </c>
    </row>
    <row r="2255" spans="1:13" hidden="1" x14ac:dyDescent="0.3">
      <c r="A2255" s="4">
        <f>INDEX(Tabela2[Id],MATCH(Tabela1[[#This Row],[Carteirinha]],Tabela2[Cart],0))</f>
        <v>4370</v>
      </c>
      <c r="B2255" s="5" t="s">
        <v>806</v>
      </c>
      <c r="C2255" s="5" t="s">
        <v>807</v>
      </c>
      <c r="D2255" s="5">
        <v>60067478</v>
      </c>
      <c r="E2255" s="6">
        <v>45701</v>
      </c>
      <c r="F2255" s="5">
        <v>947428263</v>
      </c>
      <c r="G2255" s="6">
        <v>45881</v>
      </c>
      <c r="H2255" s="5">
        <v>50000012</v>
      </c>
      <c r="I2255" s="5">
        <v>32</v>
      </c>
      <c r="J2255" s="5">
        <v>30</v>
      </c>
      <c r="K22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55" s="4">
        <f>COUNTIFS(Tabela1[Paciente],Tabela1[[#This Row],[Paciente]],Tabela1[Código_Terapia],Tabela1[[#This Row],[Código_Terapia]])</f>
        <v>1</v>
      </c>
      <c r="M2255" s="4">
        <f>Tabela1[[#This Row],[Sessões Autrizadas]]-Tabela1[[#This Row],[Solicitado]]</f>
        <v>-2</v>
      </c>
    </row>
    <row r="2256" spans="1:13" hidden="1" x14ac:dyDescent="0.3">
      <c r="A2256" s="4">
        <f>INDEX(Tabela2[Id],MATCH(Tabela1[[#This Row],[Carteirinha]],Tabela2[Cart],0))</f>
        <v>4370</v>
      </c>
      <c r="B2256" s="5" t="s">
        <v>806</v>
      </c>
      <c r="C2256" s="5" t="s">
        <v>807</v>
      </c>
      <c r="D2256" s="5">
        <v>60067477</v>
      </c>
      <c r="E2256" s="6">
        <v>45701</v>
      </c>
      <c r="F2256" s="5">
        <v>947428262</v>
      </c>
      <c r="G2256" s="6">
        <v>45821</v>
      </c>
      <c r="H2256" s="5">
        <v>2250005170</v>
      </c>
      <c r="I2256" s="5">
        <v>32</v>
      </c>
      <c r="J2256" s="5">
        <v>31</v>
      </c>
      <c r="K22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56" s="4">
        <f>COUNTIFS(Tabela1[Paciente],Tabela1[[#This Row],[Paciente]],Tabela1[Código_Terapia],Tabela1[[#This Row],[Código_Terapia]])</f>
        <v>1</v>
      </c>
      <c r="M2256" s="4">
        <f>Tabela1[[#This Row],[Sessões Autrizadas]]-Tabela1[[#This Row],[Solicitado]]</f>
        <v>-1</v>
      </c>
    </row>
    <row r="2257" spans="1:13" hidden="1" x14ac:dyDescent="0.3">
      <c r="A2257" s="4">
        <f>INDEX(Tabela2[Id],MATCH(Tabela1[[#This Row],[Carteirinha]],Tabela2[Cart],0))</f>
        <v>4370</v>
      </c>
      <c r="B2257" s="5" t="s">
        <v>806</v>
      </c>
      <c r="C2257" s="5" t="s">
        <v>807</v>
      </c>
      <c r="D2257" s="5">
        <v>59997069</v>
      </c>
      <c r="E2257" s="6">
        <v>45700</v>
      </c>
      <c r="F2257" s="5">
        <v>947362771</v>
      </c>
      <c r="G2257" s="6">
        <v>45940</v>
      </c>
      <c r="H2257" s="5">
        <v>50001213</v>
      </c>
      <c r="I2257" s="5">
        <v>16</v>
      </c>
      <c r="J2257" s="5">
        <v>13</v>
      </c>
      <c r="K22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57" s="4">
        <f>COUNTIFS(Tabela1[Paciente],Tabela1[[#This Row],[Paciente]],Tabela1[Código_Terapia],Tabela1[[#This Row],[Código_Terapia]])</f>
        <v>1</v>
      </c>
      <c r="M2257" s="4">
        <f>Tabela1[[#This Row],[Sessões Autrizadas]]-Tabela1[[#This Row],[Solicitado]]</f>
        <v>-3</v>
      </c>
    </row>
    <row r="2258" spans="1:13" hidden="1" x14ac:dyDescent="0.3">
      <c r="A2258" s="4">
        <f>INDEX(Tabela2[Id],MATCH(Tabela1[[#This Row],[Carteirinha]],Tabela2[Cart],0))</f>
        <v>4370</v>
      </c>
      <c r="B2258" s="5" t="s">
        <v>806</v>
      </c>
      <c r="C2258" s="5" t="s">
        <v>807</v>
      </c>
      <c r="D2258" s="5">
        <v>59637508</v>
      </c>
      <c r="E2258" s="6">
        <v>45686</v>
      </c>
      <c r="F2258" s="5">
        <v>947029622</v>
      </c>
      <c r="G2258" s="6">
        <v>45806</v>
      </c>
      <c r="H2258" s="5">
        <v>2250005103</v>
      </c>
      <c r="I2258" s="5">
        <v>48</v>
      </c>
      <c r="J2258" s="5">
        <v>47</v>
      </c>
      <c r="K22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58" s="4">
        <f>COUNTIFS(Tabela1[Paciente],Tabela1[[#This Row],[Paciente]],Tabela1[Código_Terapia],Tabela1[[#This Row],[Código_Terapia]])</f>
        <v>3</v>
      </c>
      <c r="M2258" s="4">
        <f>Tabela1[[#This Row],[Sessões Autrizadas]]-Tabela1[[#This Row],[Solicitado]]</f>
        <v>-1</v>
      </c>
    </row>
    <row r="2259" spans="1:13" hidden="1" x14ac:dyDescent="0.3">
      <c r="A2259" s="4">
        <f>INDEX(Tabela2[Id],MATCH(Tabela1[[#This Row],[Carteirinha]],Tabela2[Cart],0))</f>
        <v>4370</v>
      </c>
      <c r="B2259" s="5" t="s">
        <v>806</v>
      </c>
      <c r="C2259" s="5" t="s">
        <v>807</v>
      </c>
      <c r="D2259" s="5">
        <v>57849766</v>
      </c>
      <c r="E2259" s="6">
        <v>45618</v>
      </c>
      <c r="F2259" s="5">
        <v>945380349</v>
      </c>
      <c r="G2259" s="6">
        <v>45918</v>
      </c>
      <c r="H2259" s="5">
        <v>2250005103</v>
      </c>
      <c r="I2259" s="5">
        <v>16</v>
      </c>
      <c r="J2259" s="5">
        <v>12</v>
      </c>
      <c r="K22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59" s="4">
        <f>COUNTIFS(Tabela1[Paciente],Tabela1[[#This Row],[Paciente]],Tabela1[Código_Terapia],Tabela1[[#This Row],[Código_Terapia]])</f>
        <v>3</v>
      </c>
      <c r="M2259" s="4">
        <f>Tabela1[[#This Row],[Sessões Autrizadas]]-Tabela1[[#This Row],[Solicitado]]</f>
        <v>-4</v>
      </c>
    </row>
    <row r="2260" spans="1:13" hidden="1" x14ac:dyDescent="0.3">
      <c r="A2260" s="4">
        <f>INDEX(Tabela2[Id],MATCH(Tabela1[[#This Row],[Carteirinha]],Tabela2[Cart],0))</f>
        <v>4399</v>
      </c>
      <c r="B2260" s="5" t="s">
        <v>1404</v>
      </c>
      <c r="C2260" s="5" t="s">
        <v>1403</v>
      </c>
      <c r="D2260" s="5">
        <v>57188711</v>
      </c>
      <c r="E2260" s="6">
        <v>45586</v>
      </c>
      <c r="F2260" s="5">
        <v>944772739</v>
      </c>
      <c r="G2260" s="6">
        <v>46264</v>
      </c>
      <c r="H2260" s="5">
        <v>2250005278</v>
      </c>
      <c r="I2260" s="5">
        <v>16</v>
      </c>
      <c r="J2260" s="5">
        <v>7</v>
      </c>
      <c r="K22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60" s="4">
        <f>COUNTIFS(Tabela1[Paciente],Tabela1[[#This Row],[Paciente]],Tabela1[Código_Terapia],Tabela1[[#This Row],[Código_Terapia]])</f>
        <v>1</v>
      </c>
      <c r="M2260" s="4">
        <f>Tabela1[[#This Row],[Sessões Autrizadas]]-Tabela1[[#This Row],[Solicitado]]</f>
        <v>-9</v>
      </c>
    </row>
    <row r="2261" spans="1:13" hidden="1" x14ac:dyDescent="0.3">
      <c r="A2261" s="4">
        <f>INDEX(Tabela2[Id],MATCH(Tabela1[[#This Row],[Carteirinha]],Tabela2[Cart],0))</f>
        <v>4399</v>
      </c>
      <c r="B2261" s="5" t="s">
        <v>1404</v>
      </c>
      <c r="C2261" s="5" t="s">
        <v>1403</v>
      </c>
      <c r="D2261" s="5">
        <v>57188710</v>
      </c>
      <c r="E2261" s="6">
        <v>45586</v>
      </c>
      <c r="F2261" s="5">
        <v>944772738</v>
      </c>
      <c r="G2261" s="6">
        <v>46204</v>
      </c>
      <c r="H2261" s="5">
        <v>50000012</v>
      </c>
      <c r="I2261" s="5">
        <v>32</v>
      </c>
      <c r="J2261" s="5">
        <v>24</v>
      </c>
      <c r="K22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61" s="4">
        <f>COUNTIFS(Tabela1[Paciente],Tabela1[[#This Row],[Paciente]],Tabela1[Código_Terapia],Tabela1[[#This Row],[Código_Terapia]])</f>
        <v>1</v>
      </c>
      <c r="M2261" s="4">
        <f>Tabela1[[#This Row],[Sessões Autrizadas]]-Tabela1[[#This Row],[Solicitado]]</f>
        <v>-8</v>
      </c>
    </row>
    <row r="2262" spans="1:13" hidden="1" x14ac:dyDescent="0.3">
      <c r="A2262" s="4">
        <f>INDEX(Tabela2[Id],MATCH(Tabela1[[#This Row],[Carteirinha]],Tabela2[Cart],0))</f>
        <v>4411</v>
      </c>
      <c r="B2262" s="5" t="s">
        <v>1104</v>
      </c>
      <c r="C2262" s="5" t="s">
        <v>1105</v>
      </c>
      <c r="D2262" s="5">
        <v>58631158</v>
      </c>
      <c r="E2262" s="6">
        <v>45643</v>
      </c>
      <c r="F2262" s="5">
        <v>946102033</v>
      </c>
      <c r="G2262" s="6">
        <v>46363</v>
      </c>
      <c r="H2262" s="5">
        <v>2250005189</v>
      </c>
      <c r="I2262" s="5">
        <v>32</v>
      </c>
      <c r="J2262" s="5">
        <v>21</v>
      </c>
      <c r="K22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62" s="4">
        <f>COUNTIFS(Tabela1[Paciente],Tabela1[[#This Row],[Paciente]],Tabela1[Código_Terapia],Tabela1[[#This Row],[Código_Terapia]])</f>
        <v>1</v>
      </c>
      <c r="M2262" s="4">
        <f>Tabela1[[#This Row],[Sessões Autrizadas]]-Tabela1[[#This Row],[Solicitado]]</f>
        <v>-11</v>
      </c>
    </row>
    <row r="2263" spans="1:13" hidden="1" x14ac:dyDescent="0.3">
      <c r="A2263" s="4">
        <f>INDEX(Tabela2[Id],MATCH(Tabela1[[#This Row],[Carteirinha]],Tabela2[Cart],0))</f>
        <v>2900</v>
      </c>
      <c r="B2263" s="5" t="s">
        <v>791</v>
      </c>
      <c r="C2263" s="5" t="s">
        <v>792</v>
      </c>
      <c r="D2263" s="5">
        <v>59175577</v>
      </c>
      <c r="E2263" s="6">
        <v>45671</v>
      </c>
      <c r="F2263" s="5">
        <v>946601490</v>
      </c>
      <c r="G2263" s="6">
        <v>47291</v>
      </c>
      <c r="H2263" s="5">
        <v>2250005103</v>
      </c>
      <c r="I2263" s="5">
        <v>80</v>
      </c>
      <c r="J2263" s="5">
        <v>54</v>
      </c>
      <c r="K22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263" s="4">
        <f>COUNTIFS(Tabela1[Paciente],Tabela1[[#This Row],[Paciente]],Tabela1[Código_Terapia],Tabela1[[#This Row],[Código_Terapia]])</f>
        <v>2</v>
      </c>
      <c r="M2263" s="4">
        <f>Tabela1[[#This Row],[Sessões Autrizadas]]-Tabela1[[#This Row],[Solicitado]]</f>
        <v>-26</v>
      </c>
    </row>
    <row r="2264" spans="1:13" hidden="1" x14ac:dyDescent="0.3">
      <c r="A2264" s="4">
        <f>INDEX(Tabela2[Id],MATCH(Tabela1[[#This Row],[Carteirinha]],Tabela2[Cart],0))</f>
        <v>2900</v>
      </c>
      <c r="B2264" s="5" t="s">
        <v>791</v>
      </c>
      <c r="C2264" s="5" t="s">
        <v>792</v>
      </c>
      <c r="D2264" s="5">
        <v>59175576</v>
      </c>
      <c r="E2264" s="6">
        <v>45671</v>
      </c>
      <c r="F2264" s="5">
        <v>946601489</v>
      </c>
      <c r="G2264" s="6">
        <v>46271</v>
      </c>
      <c r="H2264" s="5">
        <v>2250005278</v>
      </c>
      <c r="I2264" s="5">
        <v>32</v>
      </c>
      <c r="J2264" s="5">
        <v>14</v>
      </c>
      <c r="K22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64" s="4">
        <f>COUNTIFS(Tabela1[Paciente],Tabela1[[#This Row],[Paciente]],Tabela1[Código_Terapia],Tabela1[[#This Row],[Código_Terapia]])</f>
        <v>1</v>
      </c>
      <c r="M2264" s="4">
        <f>Tabela1[[#This Row],[Sessões Autrizadas]]-Tabela1[[#This Row],[Solicitado]]</f>
        <v>-18</v>
      </c>
    </row>
    <row r="2265" spans="1:13" hidden="1" x14ac:dyDescent="0.3">
      <c r="A2265" s="4">
        <f>INDEX(Tabela2[Id],MATCH(Tabela1[[#This Row],[Carteirinha]],Tabela2[Cart],0))</f>
        <v>2900</v>
      </c>
      <c r="B2265" s="5" t="s">
        <v>791</v>
      </c>
      <c r="C2265" s="5" t="s">
        <v>792</v>
      </c>
      <c r="D2265" s="5">
        <v>59175575</v>
      </c>
      <c r="E2265" s="6">
        <v>45671</v>
      </c>
      <c r="F2265" s="5">
        <v>946601488</v>
      </c>
      <c r="G2265" s="6">
        <v>46331</v>
      </c>
      <c r="H2265" s="5">
        <v>50001213</v>
      </c>
      <c r="I2265" s="5">
        <v>16</v>
      </c>
      <c r="J2265" s="5">
        <v>6</v>
      </c>
      <c r="K22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65" s="4">
        <f>COUNTIFS(Tabela1[Paciente],Tabela1[[#This Row],[Paciente]],Tabela1[Código_Terapia],Tabela1[[#This Row],[Código_Terapia]])</f>
        <v>2</v>
      </c>
      <c r="M2265" s="4">
        <f>Tabela1[[#This Row],[Sessões Autrizadas]]-Tabela1[[#This Row],[Solicitado]]</f>
        <v>-10</v>
      </c>
    </row>
    <row r="2266" spans="1:13" hidden="1" x14ac:dyDescent="0.3">
      <c r="A2266" s="4">
        <f>INDEX(Tabela2[Id],MATCH(Tabela1[[#This Row],[Carteirinha]],Tabela2[Cart],0))</f>
        <v>2900</v>
      </c>
      <c r="B2266" s="5" t="s">
        <v>791</v>
      </c>
      <c r="C2266" s="5" t="s">
        <v>792</v>
      </c>
      <c r="D2266" s="5">
        <v>59175574</v>
      </c>
      <c r="E2266" s="6">
        <v>45671</v>
      </c>
      <c r="F2266" s="5">
        <v>946601487</v>
      </c>
      <c r="G2266" s="6">
        <v>45791</v>
      </c>
      <c r="H2266" s="5">
        <v>2250005170</v>
      </c>
      <c r="I2266" s="5">
        <v>32</v>
      </c>
      <c r="J2266" s="5">
        <v>31</v>
      </c>
      <c r="K22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66" s="4">
        <f>COUNTIFS(Tabela1[Paciente],Tabela1[[#This Row],[Paciente]],Tabela1[Código_Terapia],Tabela1[[#This Row],[Código_Terapia]])</f>
        <v>2</v>
      </c>
      <c r="M2266" s="4">
        <f>Tabela1[[#This Row],[Sessões Autrizadas]]-Tabela1[[#This Row],[Solicitado]]</f>
        <v>-1</v>
      </c>
    </row>
    <row r="2267" spans="1:13" hidden="1" x14ac:dyDescent="0.3">
      <c r="A2267" s="4">
        <f>INDEX(Tabela2[Id],MATCH(Tabela1[[#This Row],[Carteirinha]],Tabela2[Cart],0))</f>
        <v>2900</v>
      </c>
      <c r="B2267" s="5" t="s">
        <v>791</v>
      </c>
      <c r="C2267" s="5" t="s">
        <v>792</v>
      </c>
      <c r="D2267" s="5">
        <v>57670475</v>
      </c>
      <c r="E2267" s="6">
        <v>45604</v>
      </c>
      <c r="F2267" s="5">
        <v>945215340</v>
      </c>
      <c r="G2267" s="6">
        <v>46084</v>
      </c>
      <c r="H2267" s="5">
        <v>2250005103</v>
      </c>
      <c r="I2267" s="5">
        <v>64</v>
      </c>
      <c r="J2267" s="5">
        <v>57</v>
      </c>
      <c r="K22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267" s="4">
        <f>COUNTIFS(Tabela1[Paciente],Tabela1[[#This Row],[Paciente]],Tabela1[Código_Terapia],Tabela1[[#This Row],[Código_Terapia]])</f>
        <v>2</v>
      </c>
      <c r="M2267" s="4">
        <f>Tabela1[[#This Row],[Sessões Autrizadas]]-Tabela1[[#This Row],[Solicitado]]</f>
        <v>-7</v>
      </c>
    </row>
    <row r="2268" spans="1:13" hidden="1" x14ac:dyDescent="0.3">
      <c r="A2268" s="4">
        <f>INDEX(Tabela2[Id],MATCH(Tabela1[[#This Row],[Carteirinha]],Tabela2[Cart],0))</f>
        <v>2900</v>
      </c>
      <c r="B2268" s="5" t="s">
        <v>791</v>
      </c>
      <c r="C2268" s="5" t="s">
        <v>792</v>
      </c>
      <c r="D2268" s="5">
        <v>57670474</v>
      </c>
      <c r="E2268" s="6">
        <v>45604</v>
      </c>
      <c r="F2268" s="5">
        <v>945215338</v>
      </c>
      <c r="G2268" s="6">
        <v>45964</v>
      </c>
      <c r="H2268" s="5">
        <v>50001213</v>
      </c>
      <c r="I2268" s="5">
        <v>32</v>
      </c>
      <c r="J2268" s="5">
        <v>26</v>
      </c>
      <c r="K22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68" s="4">
        <f>COUNTIFS(Tabela1[Paciente],Tabela1[[#This Row],[Paciente]],Tabela1[Código_Terapia],Tabela1[[#This Row],[Código_Terapia]])</f>
        <v>2</v>
      </c>
      <c r="M2268" s="4">
        <f>Tabela1[[#This Row],[Sessões Autrizadas]]-Tabela1[[#This Row],[Solicitado]]</f>
        <v>-6</v>
      </c>
    </row>
    <row r="2269" spans="1:13" hidden="1" x14ac:dyDescent="0.3">
      <c r="A2269" s="4">
        <f>INDEX(Tabela2[Id],MATCH(Tabela1[[#This Row],[Carteirinha]],Tabela2[Cart],0))</f>
        <v>2900</v>
      </c>
      <c r="B2269" s="5" t="s">
        <v>791</v>
      </c>
      <c r="C2269" s="5" t="s">
        <v>792</v>
      </c>
      <c r="D2269" s="5">
        <v>57670472</v>
      </c>
      <c r="E2269" s="6">
        <v>45604</v>
      </c>
      <c r="F2269" s="5">
        <v>945215336</v>
      </c>
      <c r="G2269" s="6">
        <v>45904</v>
      </c>
      <c r="H2269" s="5">
        <v>2250005170</v>
      </c>
      <c r="I2269" s="5">
        <v>32</v>
      </c>
      <c r="J2269" s="5">
        <v>27</v>
      </c>
      <c r="K22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69" s="4">
        <f>COUNTIFS(Tabela1[Paciente],Tabela1[[#This Row],[Paciente]],Tabela1[Código_Terapia],Tabela1[[#This Row],[Código_Terapia]])</f>
        <v>2</v>
      </c>
      <c r="M2269" s="4">
        <f>Tabela1[[#This Row],[Sessões Autrizadas]]-Tabela1[[#This Row],[Solicitado]]</f>
        <v>-5</v>
      </c>
    </row>
    <row r="2270" spans="1:13" hidden="1" x14ac:dyDescent="0.3">
      <c r="A2270" s="4">
        <f>INDEX(Tabela2[Id],MATCH(Tabela1[[#This Row],[Carteirinha]],Tabela2[Cart],0))</f>
        <v>4412</v>
      </c>
      <c r="B2270" s="5" t="s">
        <v>759</v>
      </c>
      <c r="C2270" s="5" t="s">
        <v>760</v>
      </c>
      <c r="D2270" s="5">
        <v>59149049</v>
      </c>
      <c r="E2270" s="6">
        <v>45670</v>
      </c>
      <c r="F2270" s="5">
        <v>946576976</v>
      </c>
      <c r="G2270" s="6">
        <v>46630</v>
      </c>
      <c r="H2270" s="5">
        <v>2250005278</v>
      </c>
      <c r="I2270" s="5">
        <v>32</v>
      </c>
      <c r="J2270" s="5">
        <v>17</v>
      </c>
      <c r="K22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70" s="4">
        <f>COUNTIFS(Tabela1[Paciente],Tabela1[[#This Row],[Paciente]],Tabela1[Código_Terapia],Tabela1[[#This Row],[Código_Terapia]])</f>
        <v>1</v>
      </c>
      <c r="M2270" s="4">
        <f>Tabela1[[#This Row],[Sessões Autrizadas]]-Tabela1[[#This Row],[Solicitado]]</f>
        <v>-15</v>
      </c>
    </row>
    <row r="2271" spans="1:13" hidden="1" x14ac:dyDescent="0.3">
      <c r="A2271" s="4">
        <f>INDEX(Tabela2[Id],MATCH(Tabela1[[#This Row],[Carteirinha]],Tabela2[Cart],0))</f>
        <v>4419</v>
      </c>
      <c r="B2271" s="5" t="s">
        <v>469</v>
      </c>
      <c r="C2271" s="5" t="s">
        <v>470</v>
      </c>
      <c r="D2271" s="5">
        <v>59215120</v>
      </c>
      <c r="E2271" s="6">
        <v>45672</v>
      </c>
      <c r="F2271" s="5">
        <v>946638402</v>
      </c>
      <c r="G2271" s="6">
        <v>46872</v>
      </c>
      <c r="H2271" s="5">
        <v>2250005103</v>
      </c>
      <c r="I2271" s="5">
        <v>96</v>
      </c>
      <c r="J2271" s="5">
        <v>73</v>
      </c>
      <c r="K22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271" s="4">
        <f>COUNTIFS(Tabela1[Paciente],Tabela1[[#This Row],[Paciente]],Tabela1[Código_Terapia],Tabela1[[#This Row],[Código_Terapia]])</f>
        <v>1</v>
      </c>
      <c r="M2271" s="4">
        <f>Tabela1[[#This Row],[Sessões Autrizadas]]-Tabela1[[#This Row],[Solicitado]]</f>
        <v>-23</v>
      </c>
    </row>
    <row r="2272" spans="1:13" hidden="1" x14ac:dyDescent="0.3">
      <c r="A2272" s="4">
        <f>INDEX(Tabela2[Id],MATCH(Tabela1[[#This Row],[Carteirinha]],Tabela2[Cart],0))</f>
        <v>4419</v>
      </c>
      <c r="B2272" s="5" t="s">
        <v>469</v>
      </c>
      <c r="C2272" s="5" t="s">
        <v>470</v>
      </c>
      <c r="D2272" s="5">
        <v>59215118</v>
      </c>
      <c r="E2272" s="6">
        <v>45672</v>
      </c>
      <c r="F2272" s="5">
        <v>946638400</v>
      </c>
      <c r="G2272" s="6">
        <v>45792</v>
      </c>
      <c r="H2272" s="5">
        <v>2250005170</v>
      </c>
      <c r="I2272" s="5">
        <v>96</v>
      </c>
      <c r="J2272" s="5">
        <v>95</v>
      </c>
      <c r="K22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272" s="4">
        <f>COUNTIFS(Tabela1[Paciente],Tabela1[[#This Row],[Paciente]],Tabela1[Código_Terapia],Tabela1[[#This Row],[Código_Terapia]])</f>
        <v>1</v>
      </c>
      <c r="M2272" s="4">
        <f>Tabela1[[#This Row],[Sessões Autrizadas]]-Tabela1[[#This Row],[Solicitado]]</f>
        <v>-1</v>
      </c>
    </row>
    <row r="2273" spans="1:13" hidden="1" x14ac:dyDescent="0.3">
      <c r="A2273" s="4">
        <f>INDEX(Tabela2[Id],MATCH(Tabela1[[#This Row],[Carteirinha]],Tabela2[Cart],0))</f>
        <v>4419</v>
      </c>
      <c r="B2273" s="5" t="s">
        <v>469</v>
      </c>
      <c r="C2273" s="5" t="s">
        <v>470</v>
      </c>
      <c r="D2273" s="5">
        <v>59215117</v>
      </c>
      <c r="E2273" s="6">
        <v>45672</v>
      </c>
      <c r="F2273" s="5">
        <v>946638399</v>
      </c>
      <c r="G2273" s="6">
        <v>46632</v>
      </c>
      <c r="H2273" s="5">
        <v>2250005111</v>
      </c>
      <c r="I2273" s="5">
        <v>32</v>
      </c>
      <c r="J2273" s="5">
        <v>17</v>
      </c>
      <c r="K22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73" s="4">
        <f>COUNTIFS(Tabela1[Paciente],Tabela1[[#This Row],[Paciente]],Tabela1[Código_Terapia],Tabela1[[#This Row],[Código_Terapia]])</f>
        <v>1</v>
      </c>
      <c r="M2273" s="4">
        <f>Tabela1[[#This Row],[Sessões Autrizadas]]-Tabela1[[#This Row],[Solicitado]]</f>
        <v>-15</v>
      </c>
    </row>
    <row r="2274" spans="1:13" hidden="1" x14ac:dyDescent="0.3">
      <c r="A2274" s="4">
        <f>INDEX(Tabela2[Id],MATCH(Tabela1[[#This Row],[Carteirinha]],Tabela2[Cart],0))</f>
        <v>4421</v>
      </c>
      <c r="B2274" s="5" t="s">
        <v>341</v>
      </c>
      <c r="C2274" s="5" t="s">
        <v>342</v>
      </c>
      <c r="D2274" s="5">
        <v>59051005</v>
      </c>
      <c r="E2274" s="6">
        <v>45667</v>
      </c>
      <c r="F2274" s="5">
        <v>946486220</v>
      </c>
      <c r="G2274" s="6">
        <v>46147</v>
      </c>
      <c r="H2274" s="5">
        <v>2250005103</v>
      </c>
      <c r="I2274" s="5">
        <v>16</v>
      </c>
      <c r="J2274" s="5">
        <v>9</v>
      </c>
      <c r="K22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74" s="4">
        <f>COUNTIFS(Tabela1[Paciente],Tabela1[[#This Row],[Paciente]],Tabela1[Código_Terapia],Tabela1[[#This Row],[Código_Terapia]])</f>
        <v>1</v>
      </c>
      <c r="M2274" s="4">
        <f>Tabela1[[#This Row],[Sessões Autrizadas]]-Tabela1[[#This Row],[Solicitado]]</f>
        <v>-7</v>
      </c>
    </row>
    <row r="2275" spans="1:13" hidden="1" x14ac:dyDescent="0.3">
      <c r="A2275" s="4">
        <f>INDEX(Tabela2[Id],MATCH(Tabela1[[#This Row],[Carteirinha]],Tabela2[Cart],0))</f>
        <v>3583</v>
      </c>
      <c r="B2275" s="5" t="s">
        <v>929</v>
      </c>
      <c r="C2275" s="5" t="s">
        <v>1732</v>
      </c>
      <c r="D2275" s="5">
        <v>60495282</v>
      </c>
      <c r="E2275" s="6">
        <v>45725</v>
      </c>
      <c r="F2275" s="5">
        <v>346560265</v>
      </c>
      <c r="G2275" s="6">
        <v>45785</v>
      </c>
      <c r="H2275" s="5">
        <v>2250005189</v>
      </c>
      <c r="I2275" s="5">
        <v>8</v>
      </c>
      <c r="J2275" s="5">
        <v>7</v>
      </c>
      <c r="K22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75" s="4">
        <f>COUNTIFS(Tabela1[Paciente],Tabela1[[#This Row],[Paciente]],Tabela1[Código_Terapia],Tabela1[[#This Row],[Código_Terapia]])</f>
        <v>1</v>
      </c>
      <c r="M2275" s="4">
        <f>Tabela1[[#This Row],[Sessões Autrizadas]]-Tabela1[[#This Row],[Solicitado]]</f>
        <v>-1</v>
      </c>
    </row>
    <row r="2276" spans="1:13" hidden="1" x14ac:dyDescent="0.3">
      <c r="A2276" s="4">
        <f>INDEX(Tabela2[Id],MATCH(Tabela1[[#This Row],[Carteirinha]],Tabela2[Cart],0))</f>
        <v>3583</v>
      </c>
      <c r="B2276" s="5" t="s">
        <v>929</v>
      </c>
      <c r="C2276" s="5" t="s">
        <v>1732</v>
      </c>
      <c r="D2276" s="5">
        <v>60495281</v>
      </c>
      <c r="E2276" s="6">
        <v>45725</v>
      </c>
      <c r="F2276" s="5">
        <v>346560543</v>
      </c>
      <c r="G2276" s="6">
        <v>45785</v>
      </c>
      <c r="H2276" s="5">
        <v>2250005103</v>
      </c>
      <c r="I2276" s="5">
        <v>8</v>
      </c>
      <c r="J2276" s="5">
        <v>8</v>
      </c>
      <c r="K22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76" s="4">
        <f>COUNTIFS(Tabela1[Paciente],Tabela1[[#This Row],[Paciente]],Tabela1[Código_Terapia],Tabela1[[#This Row],[Código_Terapia]])</f>
        <v>2</v>
      </c>
      <c r="M2276" s="4">
        <f>Tabela1[[#This Row],[Sessões Autrizadas]]-Tabela1[[#This Row],[Solicitado]]</f>
        <v>0</v>
      </c>
    </row>
    <row r="2277" spans="1:13" hidden="1" x14ac:dyDescent="0.3">
      <c r="A2277" s="4">
        <f>INDEX(Tabela2[Id],MATCH(Tabela1[[#This Row],[Carteirinha]],Tabela2[Cart],0))</f>
        <v>3583</v>
      </c>
      <c r="B2277" s="5" t="s">
        <v>929</v>
      </c>
      <c r="C2277" s="5" t="s">
        <v>1732</v>
      </c>
      <c r="D2277" s="5">
        <v>60495280</v>
      </c>
      <c r="E2277" s="6">
        <v>45725</v>
      </c>
      <c r="F2277" s="5">
        <v>346560481</v>
      </c>
      <c r="G2277" s="6">
        <v>45785</v>
      </c>
      <c r="H2277" s="5">
        <v>2250005278</v>
      </c>
      <c r="I2277" s="5">
        <v>8</v>
      </c>
      <c r="J2277" s="5">
        <v>8</v>
      </c>
      <c r="K22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77" s="4">
        <f>COUNTIFS(Tabela1[Paciente],Tabela1[[#This Row],[Paciente]],Tabela1[Código_Terapia],Tabela1[[#This Row],[Código_Terapia]])</f>
        <v>2</v>
      </c>
      <c r="M2277" s="4">
        <f>Tabela1[[#This Row],[Sessões Autrizadas]]-Tabela1[[#This Row],[Solicitado]]</f>
        <v>0</v>
      </c>
    </row>
    <row r="2278" spans="1:13" hidden="1" x14ac:dyDescent="0.3">
      <c r="A2278" s="4">
        <f>INDEX(Tabela2[Id],MATCH(Tabela1[[#This Row],[Carteirinha]],Tabela2[Cart],0))</f>
        <v>3583</v>
      </c>
      <c r="B2278" s="5" t="s">
        <v>929</v>
      </c>
      <c r="C2278" s="5" t="s">
        <v>1732</v>
      </c>
      <c r="D2278" s="5">
        <v>60495278</v>
      </c>
      <c r="E2278" s="6">
        <v>45725</v>
      </c>
      <c r="F2278" s="5">
        <v>346560142</v>
      </c>
      <c r="G2278" s="6">
        <v>45785</v>
      </c>
      <c r="H2278" s="5">
        <v>2250005170</v>
      </c>
      <c r="I2278" s="5">
        <v>8</v>
      </c>
      <c r="J2278" s="5">
        <v>8</v>
      </c>
      <c r="K22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78" s="4">
        <f>COUNTIFS(Tabela1[Paciente],Tabela1[[#This Row],[Paciente]],Tabela1[Código_Terapia],Tabela1[[#This Row],[Código_Terapia]])</f>
        <v>2</v>
      </c>
      <c r="M2278" s="4">
        <f>Tabela1[[#This Row],[Sessões Autrizadas]]-Tabela1[[#This Row],[Solicitado]]</f>
        <v>0</v>
      </c>
    </row>
    <row r="2279" spans="1:13" hidden="1" x14ac:dyDescent="0.3">
      <c r="A2279" s="4">
        <f>INDEX(Tabela2[Id],MATCH(Tabela1[[#This Row],[Carteirinha]],Tabela2[Cart],0))</f>
        <v>3583</v>
      </c>
      <c r="B2279" s="5" t="s">
        <v>929</v>
      </c>
      <c r="C2279" s="5" t="s">
        <v>1732</v>
      </c>
      <c r="D2279" s="5">
        <v>60495279</v>
      </c>
      <c r="E2279" s="6">
        <v>45721</v>
      </c>
      <c r="F2279" s="5">
        <v>346560103</v>
      </c>
      <c r="G2279" s="6">
        <v>45781</v>
      </c>
      <c r="H2279" s="5">
        <v>50000012</v>
      </c>
      <c r="I2279" s="5">
        <v>8</v>
      </c>
      <c r="J2279" s="5">
        <v>8</v>
      </c>
      <c r="K22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79" s="4">
        <f>COUNTIFS(Tabela1[Paciente],Tabela1[[#This Row],[Paciente]],Tabela1[Código_Terapia],Tabela1[[#This Row],[Código_Terapia]])</f>
        <v>1</v>
      </c>
      <c r="M2279" s="4">
        <f>Tabela1[[#This Row],[Sessões Autrizadas]]-Tabela1[[#This Row],[Solicitado]]</f>
        <v>0</v>
      </c>
    </row>
    <row r="2280" spans="1:13" hidden="1" x14ac:dyDescent="0.3">
      <c r="A2280" s="4">
        <f>INDEX(Tabela2[Id],MATCH(Tabela1[[#This Row],[Carteirinha]],Tabela2[Cart],0))</f>
        <v>4408</v>
      </c>
      <c r="B2280" s="5" t="s">
        <v>1354</v>
      </c>
      <c r="C2280" s="5" t="s">
        <v>1353</v>
      </c>
      <c r="D2280" s="5">
        <v>60427617</v>
      </c>
      <c r="E2280" s="6">
        <v>45714</v>
      </c>
      <c r="F2280" s="5">
        <v>947762356</v>
      </c>
      <c r="G2280" s="6">
        <v>46194</v>
      </c>
      <c r="H2280" s="5">
        <v>2250005278</v>
      </c>
      <c r="I2280" s="5">
        <v>32</v>
      </c>
      <c r="J2280" s="5">
        <v>22</v>
      </c>
      <c r="K22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80" s="4">
        <f>COUNTIFS(Tabela1[Paciente],Tabela1[[#This Row],[Paciente]],Tabela1[Código_Terapia],Tabela1[[#This Row],[Código_Terapia]])</f>
        <v>1</v>
      </c>
      <c r="M2280" s="4">
        <f>Tabela1[[#This Row],[Sessões Autrizadas]]-Tabela1[[#This Row],[Solicitado]]</f>
        <v>-10</v>
      </c>
    </row>
    <row r="2281" spans="1:13" hidden="1" x14ac:dyDescent="0.3">
      <c r="A2281" s="4">
        <f>INDEX(Tabela2[Id],MATCH(Tabela1[[#This Row],[Carteirinha]],Tabela2[Cart],0))</f>
        <v>4415</v>
      </c>
      <c r="B2281" s="5" t="s">
        <v>1256</v>
      </c>
      <c r="C2281" s="5" t="s">
        <v>1257</v>
      </c>
      <c r="D2281" s="5">
        <v>59167619</v>
      </c>
      <c r="E2281" s="6">
        <v>45671</v>
      </c>
      <c r="F2281" s="5">
        <v>946594138</v>
      </c>
      <c r="G2281" s="6">
        <v>46211</v>
      </c>
      <c r="H2281" s="5">
        <v>2250005189</v>
      </c>
      <c r="I2281" s="5">
        <v>16</v>
      </c>
      <c r="J2281" s="5">
        <v>8</v>
      </c>
      <c r="K22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81" s="4">
        <f>COUNTIFS(Tabela1[Paciente],Tabela1[[#This Row],[Paciente]],Tabela1[Código_Terapia],Tabela1[[#This Row],[Código_Terapia]])</f>
        <v>1</v>
      </c>
      <c r="M2281" s="4">
        <f>Tabela1[[#This Row],[Sessões Autrizadas]]-Tabela1[[#This Row],[Solicitado]]</f>
        <v>-8</v>
      </c>
    </row>
    <row r="2282" spans="1:13" hidden="1" x14ac:dyDescent="0.3">
      <c r="A2282" s="4">
        <f>INDEX(Tabela2[Id],MATCH(Tabela1[[#This Row],[Carteirinha]],Tabela2[Cart],0))</f>
        <v>4415</v>
      </c>
      <c r="B2282" s="5" t="s">
        <v>1256</v>
      </c>
      <c r="C2282" s="5" t="s">
        <v>1257</v>
      </c>
      <c r="D2282" s="5">
        <v>59167618</v>
      </c>
      <c r="E2282" s="6">
        <v>45671</v>
      </c>
      <c r="F2282" s="5">
        <v>946594137</v>
      </c>
      <c r="G2282" s="6">
        <v>46691</v>
      </c>
      <c r="H2282" s="5">
        <v>2250005103</v>
      </c>
      <c r="I2282" s="5">
        <v>32</v>
      </c>
      <c r="J2282" s="5">
        <v>14</v>
      </c>
      <c r="K22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82" s="4">
        <f>COUNTIFS(Tabela1[Paciente],Tabela1[[#This Row],[Paciente]],Tabela1[Código_Terapia],Tabela1[[#This Row],[Código_Terapia]])</f>
        <v>1</v>
      </c>
      <c r="M2282" s="4">
        <f>Tabela1[[#This Row],[Sessões Autrizadas]]-Tabela1[[#This Row],[Solicitado]]</f>
        <v>-18</v>
      </c>
    </row>
    <row r="2283" spans="1:13" hidden="1" x14ac:dyDescent="0.3">
      <c r="A2283" s="4">
        <f>INDEX(Tabela2[Id],MATCH(Tabela1[[#This Row],[Carteirinha]],Tabela2[Cart],0))</f>
        <v>4415</v>
      </c>
      <c r="B2283" s="5" t="s">
        <v>1256</v>
      </c>
      <c r="C2283" s="5" t="s">
        <v>1257</v>
      </c>
      <c r="D2283" s="5">
        <v>59167617</v>
      </c>
      <c r="E2283" s="6">
        <v>45671</v>
      </c>
      <c r="F2283" s="5">
        <v>946594136</v>
      </c>
      <c r="G2283" s="6">
        <v>46091</v>
      </c>
      <c r="H2283" s="5">
        <v>2250005170</v>
      </c>
      <c r="I2283" s="5">
        <v>16</v>
      </c>
      <c r="J2283" s="5">
        <v>10</v>
      </c>
      <c r="K22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83" s="4">
        <f>COUNTIFS(Tabela1[Paciente],Tabela1[[#This Row],[Paciente]],Tabela1[Código_Terapia],Tabela1[[#This Row],[Código_Terapia]])</f>
        <v>1</v>
      </c>
      <c r="M2283" s="4">
        <f>Tabela1[[#This Row],[Sessões Autrizadas]]-Tabela1[[#This Row],[Solicitado]]</f>
        <v>-6</v>
      </c>
    </row>
    <row r="2284" spans="1:13" hidden="1" x14ac:dyDescent="0.3">
      <c r="A2284" s="4">
        <f>INDEX(Tabela2[Id],MATCH(Tabela1[[#This Row],[Carteirinha]],Tabela2[Cart],0))</f>
        <v>4423</v>
      </c>
      <c r="B2284" s="5" t="s">
        <v>92</v>
      </c>
      <c r="C2284" s="5" t="s">
        <v>93</v>
      </c>
      <c r="D2284" s="5">
        <v>58091615</v>
      </c>
      <c r="E2284" s="6">
        <v>45622</v>
      </c>
      <c r="F2284" s="5">
        <v>945603213</v>
      </c>
      <c r="G2284" s="6">
        <v>46582</v>
      </c>
      <c r="H2284" s="5">
        <v>2250005103</v>
      </c>
      <c r="I2284" s="5">
        <v>32</v>
      </c>
      <c r="J2284" s="5">
        <v>17</v>
      </c>
      <c r="K22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84" s="4">
        <f>COUNTIFS(Tabela1[Paciente],Tabela1[[#This Row],[Paciente]],Tabela1[Código_Terapia],Tabela1[[#This Row],[Código_Terapia]])</f>
        <v>1</v>
      </c>
      <c r="M2284" s="4">
        <f>Tabela1[[#This Row],[Sessões Autrizadas]]-Tabela1[[#This Row],[Solicitado]]</f>
        <v>-15</v>
      </c>
    </row>
    <row r="2285" spans="1:13" hidden="1" x14ac:dyDescent="0.3">
      <c r="A2285" s="4">
        <f>INDEX(Tabela2[Id],MATCH(Tabela1[[#This Row],[Carteirinha]],Tabela2[Cart],0))</f>
        <v>4432</v>
      </c>
      <c r="B2285" s="5" t="s">
        <v>1167</v>
      </c>
      <c r="C2285" s="5" t="s">
        <v>1168</v>
      </c>
      <c r="D2285" s="5">
        <v>60576868</v>
      </c>
      <c r="E2285" s="6">
        <v>45722</v>
      </c>
      <c r="F2285" s="5">
        <v>947899194</v>
      </c>
      <c r="G2285" s="6">
        <v>46022</v>
      </c>
      <c r="H2285" s="5">
        <v>2250005278</v>
      </c>
      <c r="I2285" s="5">
        <v>32</v>
      </c>
      <c r="J2285" s="5">
        <v>28</v>
      </c>
      <c r="K22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85" s="4">
        <f>COUNTIFS(Tabela1[Paciente],Tabela1[[#This Row],[Paciente]],Tabela1[Código_Terapia],Tabela1[[#This Row],[Código_Terapia]])</f>
        <v>2</v>
      </c>
      <c r="M2285" s="4">
        <f>Tabela1[[#This Row],[Sessões Autrizadas]]-Tabela1[[#This Row],[Solicitado]]</f>
        <v>-4</v>
      </c>
    </row>
    <row r="2286" spans="1:13" hidden="1" x14ac:dyDescent="0.3">
      <c r="A2286" s="4">
        <f>INDEX(Tabela2[Id],MATCH(Tabela1[[#This Row],[Carteirinha]],Tabela2[Cart],0))</f>
        <v>4432</v>
      </c>
      <c r="B2286" s="5" t="s">
        <v>1167</v>
      </c>
      <c r="C2286" s="5" t="s">
        <v>1168</v>
      </c>
      <c r="D2286" s="5">
        <v>59274417</v>
      </c>
      <c r="E2286" s="6">
        <v>45674</v>
      </c>
      <c r="F2286" s="5">
        <v>946693751</v>
      </c>
      <c r="G2286" s="6">
        <v>46334</v>
      </c>
      <c r="H2286" s="5">
        <v>2250005278</v>
      </c>
      <c r="I2286" s="5">
        <v>32</v>
      </c>
      <c r="J2286" s="5">
        <v>21</v>
      </c>
      <c r="K22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86" s="4">
        <f>COUNTIFS(Tabela1[Paciente],Tabela1[[#This Row],[Paciente]],Tabela1[Código_Terapia],Tabela1[[#This Row],[Código_Terapia]])</f>
        <v>2</v>
      </c>
      <c r="M2286" s="4">
        <f>Tabela1[[#This Row],[Sessões Autrizadas]]-Tabela1[[#This Row],[Solicitado]]</f>
        <v>-11</v>
      </c>
    </row>
    <row r="2287" spans="1:13" hidden="1" x14ac:dyDescent="0.3">
      <c r="A2287" s="4">
        <f>INDEX(Tabela2[Id],MATCH(Tabela1[[#This Row],[Carteirinha]],Tabela2[Cart],0))</f>
        <v>4418</v>
      </c>
      <c r="B2287" s="5" t="s">
        <v>1143</v>
      </c>
      <c r="C2287" s="5" t="s">
        <v>1144</v>
      </c>
      <c r="D2287" s="5">
        <v>59135523</v>
      </c>
      <c r="E2287" s="6">
        <v>45670</v>
      </c>
      <c r="F2287" s="5">
        <v>946564331</v>
      </c>
      <c r="G2287" s="6">
        <v>46150</v>
      </c>
      <c r="H2287" s="5">
        <v>2250005103</v>
      </c>
      <c r="I2287" s="5">
        <v>16</v>
      </c>
      <c r="J2287" s="5">
        <v>9</v>
      </c>
      <c r="K22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287" s="4">
        <f>COUNTIFS(Tabela1[Paciente],Tabela1[[#This Row],[Paciente]],Tabela1[Código_Terapia],Tabela1[[#This Row],[Código_Terapia]])</f>
        <v>1</v>
      </c>
      <c r="M2287" s="4">
        <f>Tabela1[[#This Row],[Sessões Autrizadas]]-Tabela1[[#This Row],[Solicitado]]</f>
        <v>-7</v>
      </c>
    </row>
    <row r="2288" spans="1:13" hidden="1" x14ac:dyDescent="0.3">
      <c r="A2288" s="4">
        <f>INDEX(Tabela2[Id],MATCH(Tabela1[[#This Row],[Carteirinha]],Tabela2[Cart],0))</f>
        <v>4437</v>
      </c>
      <c r="B2288" s="5" t="s">
        <v>1028</v>
      </c>
      <c r="C2288" s="5" t="s">
        <v>1029</v>
      </c>
      <c r="D2288" s="5">
        <v>59298464</v>
      </c>
      <c r="E2288" s="6">
        <v>45677</v>
      </c>
      <c r="F2288" s="5">
        <v>946716059</v>
      </c>
      <c r="G2288" s="6">
        <v>46037</v>
      </c>
      <c r="H2288" s="5">
        <v>2250005170</v>
      </c>
      <c r="I2288" s="5">
        <v>32</v>
      </c>
      <c r="J2288" s="5">
        <v>25</v>
      </c>
      <c r="K22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88" s="4">
        <f>COUNTIFS(Tabela1[Paciente],Tabela1[[#This Row],[Paciente]],Tabela1[Código_Terapia],Tabela1[[#This Row],[Código_Terapia]])</f>
        <v>1</v>
      </c>
      <c r="M2288" s="4">
        <f>Tabela1[[#This Row],[Sessões Autrizadas]]-Tabela1[[#This Row],[Solicitado]]</f>
        <v>-7</v>
      </c>
    </row>
    <row r="2289" spans="1:13" hidden="1" x14ac:dyDescent="0.3">
      <c r="A2289" s="4">
        <f>INDEX(Tabela2[Id],MATCH(Tabela1[[#This Row],[Carteirinha]],Tabela2[Cart],0))</f>
        <v>4424</v>
      </c>
      <c r="B2289" s="5" t="s">
        <v>1254</v>
      </c>
      <c r="C2289" s="5" t="s">
        <v>1255</v>
      </c>
      <c r="D2289" s="5">
        <v>59372754</v>
      </c>
      <c r="E2289" s="6">
        <v>45680</v>
      </c>
      <c r="F2289" s="5">
        <v>946784598</v>
      </c>
      <c r="G2289" s="6">
        <v>46280</v>
      </c>
      <c r="H2289" s="5">
        <v>2250005278</v>
      </c>
      <c r="I2289" s="5">
        <v>32</v>
      </c>
      <c r="J2289" s="5">
        <v>18</v>
      </c>
      <c r="K22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89" s="4">
        <f>COUNTIFS(Tabela1[Paciente],Tabela1[[#This Row],[Paciente]],Tabela1[Código_Terapia],Tabela1[[#This Row],[Código_Terapia]])</f>
        <v>1</v>
      </c>
      <c r="M2289" s="4">
        <f>Tabela1[[#This Row],[Sessões Autrizadas]]-Tabela1[[#This Row],[Solicitado]]</f>
        <v>-14</v>
      </c>
    </row>
    <row r="2290" spans="1:13" hidden="1" x14ac:dyDescent="0.3">
      <c r="A2290" s="4">
        <f>INDEX(Tabela2[Id],MATCH(Tabela1[[#This Row],[Carteirinha]],Tabela2[Cart],0))</f>
        <v>4435</v>
      </c>
      <c r="B2290" s="5" t="s">
        <v>945</v>
      </c>
      <c r="C2290" s="5" t="s">
        <v>946</v>
      </c>
      <c r="D2290" s="5">
        <v>57533051</v>
      </c>
      <c r="E2290" s="6">
        <v>45600</v>
      </c>
      <c r="F2290" s="5">
        <v>945089810</v>
      </c>
      <c r="G2290" s="6">
        <v>46519</v>
      </c>
      <c r="H2290" s="5">
        <v>2250005278</v>
      </c>
      <c r="I2290" s="5">
        <v>32</v>
      </c>
      <c r="J2290" s="5">
        <v>14</v>
      </c>
      <c r="K22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90" s="4">
        <f>COUNTIFS(Tabela1[Paciente],Tabela1[[#This Row],[Paciente]],Tabela1[Código_Terapia],Tabela1[[#This Row],[Código_Terapia]])</f>
        <v>1</v>
      </c>
      <c r="M2290" s="4">
        <f>Tabela1[[#This Row],[Sessões Autrizadas]]-Tabela1[[#This Row],[Solicitado]]</f>
        <v>-18</v>
      </c>
    </row>
    <row r="2291" spans="1:13" hidden="1" x14ac:dyDescent="0.3">
      <c r="A2291" s="4">
        <f>INDEX(Tabela2[Id],MATCH(Tabela1[[#This Row],[Carteirinha]],Tabela2[Cart],0))</f>
        <v>4422</v>
      </c>
      <c r="B2291" s="5" t="s">
        <v>1226</v>
      </c>
      <c r="C2291" s="5" t="s">
        <v>1227</v>
      </c>
      <c r="D2291" s="5">
        <v>59141953</v>
      </c>
      <c r="E2291" s="6">
        <v>45670</v>
      </c>
      <c r="F2291" s="5">
        <v>946570323</v>
      </c>
      <c r="G2291" s="6">
        <v>46390</v>
      </c>
      <c r="H2291" s="5">
        <v>2250005103</v>
      </c>
      <c r="I2291" s="5">
        <v>80</v>
      </c>
      <c r="J2291" s="5">
        <v>56</v>
      </c>
      <c r="K22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291" s="4">
        <f>COUNTIFS(Tabela1[Paciente],Tabela1[[#This Row],[Paciente]],Tabela1[Código_Terapia],Tabela1[[#This Row],[Código_Terapia]])</f>
        <v>1</v>
      </c>
      <c r="M2291" s="4">
        <f>Tabela1[[#This Row],[Sessões Autrizadas]]-Tabela1[[#This Row],[Solicitado]]</f>
        <v>-24</v>
      </c>
    </row>
    <row r="2292" spans="1:13" hidden="1" x14ac:dyDescent="0.3">
      <c r="A2292" s="4">
        <f>INDEX(Tabela2[Id],MATCH(Tabela1[[#This Row],[Carteirinha]],Tabela2[Cart],0))</f>
        <v>4422</v>
      </c>
      <c r="B2292" s="5" t="s">
        <v>1226</v>
      </c>
      <c r="C2292" s="5" t="s">
        <v>1227</v>
      </c>
      <c r="D2292" s="5">
        <v>59141952</v>
      </c>
      <c r="E2292" s="6">
        <v>45670</v>
      </c>
      <c r="F2292" s="5">
        <v>946570322</v>
      </c>
      <c r="G2292" s="6">
        <v>45970</v>
      </c>
      <c r="H2292" s="5">
        <v>2250005278</v>
      </c>
      <c r="I2292" s="5">
        <v>48</v>
      </c>
      <c r="J2292" s="5">
        <v>44</v>
      </c>
      <c r="K22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292" s="4">
        <f>COUNTIFS(Tabela1[Paciente],Tabela1[[#This Row],[Paciente]],Tabela1[Código_Terapia],Tabela1[[#This Row],[Código_Terapia]])</f>
        <v>1</v>
      </c>
      <c r="M2292" s="4">
        <f>Tabela1[[#This Row],[Sessões Autrizadas]]-Tabela1[[#This Row],[Solicitado]]</f>
        <v>-4</v>
      </c>
    </row>
    <row r="2293" spans="1:13" hidden="1" x14ac:dyDescent="0.3">
      <c r="A2293" s="4">
        <f>INDEX(Tabela2[Id],MATCH(Tabela1[[#This Row],[Carteirinha]],Tabela2[Cart],0))</f>
        <v>4438</v>
      </c>
      <c r="B2293" s="5" t="s">
        <v>1114</v>
      </c>
      <c r="C2293" s="5" t="s">
        <v>1115</v>
      </c>
      <c r="D2293" s="5">
        <v>60168645</v>
      </c>
      <c r="E2293" s="6">
        <v>45706</v>
      </c>
      <c r="F2293" s="5">
        <v>947522234</v>
      </c>
      <c r="G2293" s="6">
        <v>45766</v>
      </c>
      <c r="H2293" s="5">
        <v>2250005189</v>
      </c>
      <c r="I2293" s="5">
        <v>32</v>
      </c>
      <c r="J2293" s="5">
        <v>32</v>
      </c>
      <c r="K22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93" s="4">
        <f>COUNTIFS(Tabela1[Paciente],Tabela1[[#This Row],[Paciente]],Tabela1[Código_Terapia],Tabela1[[#This Row],[Código_Terapia]])</f>
        <v>2</v>
      </c>
      <c r="M2293" s="4">
        <f>Tabela1[[#This Row],[Sessões Autrizadas]]-Tabela1[[#This Row],[Solicitado]]</f>
        <v>0</v>
      </c>
    </row>
    <row r="2294" spans="1:13" hidden="1" x14ac:dyDescent="0.3">
      <c r="A2294" s="4">
        <f>INDEX(Tabela2[Id],MATCH(Tabela1[[#This Row],[Carteirinha]],Tabela2[Cart],0))</f>
        <v>4438</v>
      </c>
      <c r="B2294" s="5" t="s">
        <v>1114</v>
      </c>
      <c r="C2294" s="5" t="s">
        <v>1115</v>
      </c>
      <c r="D2294" s="5">
        <v>60168644</v>
      </c>
      <c r="E2294" s="6">
        <v>45706</v>
      </c>
      <c r="F2294" s="5">
        <v>947522232</v>
      </c>
      <c r="G2294" s="6">
        <v>46126</v>
      </c>
      <c r="H2294" s="5">
        <v>2250005103</v>
      </c>
      <c r="I2294" s="5">
        <v>32</v>
      </c>
      <c r="J2294" s="5">
        <v>24</v>
      </c>
      <c r="K22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94" s="4">
        <f>COUNTIFS(Tabela1[Paciente],Tabela1[[#This Row],[Paciente]],Tabela1[Código_Terapia],Tabela1[[#This Row],[Código_Terapia]])</f>
        <v>2</v>
      </c>
      <c r="M2294" s="4">
        <f>Tabela1[[#This Row],[Sessões Autrizadas]]-Tabela1[[#This Row],[Solicitado]]</f>
        <v>-8</v>
      </c>
    </row>
    <row r="2295" spans="1:13" hidden="1" x14ac:dyDescent="0.3">
      <c r="A2295" s="4">
        <f>INDEX(Tabela2[Id],MATCH(Tabela1[[#This Row],[Carteirinha]],Tabela2[Cart],0))</f>
        <v>4438</v>
      </c>
      <c r="B2295" s="5" t="s">
        <v>1114</v>
      </c>
      <c r="C2295" s="5" t="s">
        <v>1115</v>
      </c>
      <c r="D2295" s="5">
        <v>60168642</v>
      </c>
      <c r="E2295" s="6">
        <v>45706</v>
      </c>
      <c r="F2295" s="5">
        <v>947522230</v>
      </c>
      <c r="G2295" s="6">
        <v>46246</v>
      </c>
      <c r="H2295" s="5">
        <v>2250005278</v>
      </c>
      <c r="I2295" s="5">
        <v>32</v>
      </c>
      <c r="J2295" s="5">
        <v>23</v>
      </c>
      <c r="K22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95" s="4">
        <f>COUNTIFS(Tabela1[Paciente],Tabela1[[#This Row],[Paciente]],Tabela1[Código_Terapia],Tabela1[[#This Row],[Código_Terapia]])</f>
        <v>2</v>
      </c>
      <c r="M2295" s="4">
        <f>Tabela1[[#This Row],[Sessões Autrizadas]]-Tabela1[[#This Row],[Solicitado]]</f>
        <v>-9</v>
      </c>
    </row>
    <row r="2296" spans="1:13" hidden="1" x14ac:dyDescent="0.3">
      <c r="A2296" s="4">
        <f>INDEX(Tabela2[Id],MATCH(Tabela1[[#This Row],[Carteirinha]],Tabela2[Cart],0))</f>
        <v>4438</v>
      </c>
      <c r="B2296" s="5" t="s">
        <v>1114</v>
      </c>
      <c r="C2296" s="5" t="s">
        <v>1115</v>
      </c>
      <c r="D2296" s="5">
        <v>60168641</v>
      </c>
      <c r="E2296" s="6">
        <v>45706</v>
      </c>
      <c r="F2296" s="5">
        <v>947522225</v>
      </c>
      <c r="G2296" s="6">
        <v>46006</v>
      </c>
      <c r="H2296" s="5">
        <v>50001213</v>
      </c>
      <c r="I2296" s="5">
        <v>32</v>
      </c>
      <c r="J2296" s="5">
        <v>28</v>
      </c>
      <c r="K22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96" s="4">
        <f>COUNTIFS(Tabela1[Paciente],Tabela1[[#This Row],[Paciente]],Tabela1[Código_Terapia],Tabela1[[#This Row],[Código_Terapia]])</f>
        <v>1</v>
      </c>
      <c r="M2296" s="4">
        <f>Tabela1[[#This Row],[Sessões Autrizadas]]-Tabela1[[#This Row],[Solicitado]]</f>
        <v>-4</v>
      </c>
    </row>
    <row r="2297" spans="1:13" hidden="1" x14ac:dyDescent="0.3">
      <c r="A2297" s="4">
        <f>INDEX(Tabela2[Id],MATCH(Tabela1[[#This Row],[Carteirinha]],Tabela2[Cart],0))</f>
        <v>4438</v>
      </c>
      <c r="B2297" s="5" t="s">
        <v>1114</v>
      </c>
      <c r="C2297" s="5" t="s">
        <v>1115</v>
      </c>
      <c r="D2297" s="5">
        <v>60168638</v>
      </c>
      <c r="E2297" s="6">
        <v>45706</v>
      </c>
      <c r="F2297" s="5">
        <v>947522223</v>
      </c>
      <c r="G2297" s="6">
        <v>45766</v>
      </c>
      <c r="H2297" s="5">
        <v>2250005170</v>
      </c>
      <c r="I2297" s="5">
        <v>32</v>
      </c>
      <c r="J2297" s="5">
        <v>32</v>
      </c>
      <c r="K22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97" s="4">
        <f>COUNTIFS(Tabela1[Paciente],Tabela1[[#This Row],[Paciente]],Tabela1[Código_Terapia],Tabela1[[#This Row],[Código_Terapia]])</f>
        <v>2</v>
      </c>
      <c r="M2297" s="4">
        <f>Tabela1[[#This Row],[Sessões Autrizadas]]-Tabela1[[#This Row],[Solicitado]]</f>
        <v>0</v>
      </c>
    </row>
    <row r="2298" spans="1:13" hidden="1" x14ac:dyDescent="0.3">
      <c r="A2298" s="4">
        <f>INDEX(Tabela2[Id],MATCH(Tabela1[[#This Row],[Carteirinha]],Tabela2[Cart],0))</f>
        <v>4438</v>
      </c>
      <c r="B2298" s="5" t="s">
        <v>1114</v>
      </c>
      <c r="C2298" s="5" t="s">
        <v>1115</v>
      </c>
      <c r="D2298" s="5">
        <v>59435927</v>
      </c>
      <c r="E2298" s="6">
        <v>45679</v>
      </c>
      <c r="F2298" s="5">
        <v>946843180</v>
      </c>
      <c r="G2298" s="6">
        <v>45859</v>
      </c>
      <c r="H2298" s="5">
        <v>2250005103</v>
      </c>
      <c r="I2298" s="5">
        <v>32</v>
      </c>
      <c r="J2298" s="5">
        <v>30</v>
      </c>
      <c r="K22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98" s="4">
        <f>COUNTIFS(Tabela1[Paciente],Tabela1[[#This Row],[Paciente]],Tabela1[Código_Terapia],Tabela1[[#This Row],[Código_Terapia]])</f>
        <v>2</v>
      </c>
      <c r="M2298" s="4">
        <f>Tabela1[[#This Row],[Sessões Autrizadas]]-Tabela1[[#This Row],[Solicitado]]</f>
        <v>-2</v>
      </c>
    </row>
    <row r="2299" spans="1:13" hidden="1" x14ac:dyDescent="0.3">
      <c r="A2299" s="4">
        <f>INDEX(Tabela2[Id],MATCH(Tabela1[[#This Row],[Carteirinha]],Tabela2[Cart],0))</f>
        <v>4438</v>
      </c>
      <c r="B2299" s="5" t="s">
        <v>1114</v>
      </c>
      <c r="C2299" s="5" t="s">
        <v>1115</v>
      </c>
      <c r="D2299" s="5">
        <v>59435926</v>
      </c>
      <c r="E2299" s="6">
        <v>45679</v>
      </c>
      <c r="F2299" s="5">
        <v>946843179</v>
      </c>
      <c r="G2299" s="6">
        <v>45979</v>
      </c>
      <c r="H2299" s="5">
        <v>2250005278</v>
      </c>
      <c r="I2299" s="5">
        <v>32</v>
      </c>
      <c r="J2299" s="5">
        <v>26</v>
      </c>
      <c r="K22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299" s="4">
        <f>COUNTIFS(Tabela1[Paciente],Tabela1[[#This Row],[Paciente]],Tabela1[Código_Terapia],Tabela1[[#This Row],[Código_Terapia]])</f>
        <v>2</v>
      </c>
      <c r="M2299" s="4">
        <f>Tabela1[[#This Row],[Sessões Autrizadas]]-Tabela1[[#This Row],[Solicitado]]</f>
        <v>-6</v>
      </c>
    </row>
    <row r="2300" spans="1:13" hidden="1" x14ac:dyDescent="0.3">
      <c r="A2300" s="4">
        <f>INDEX(Tabela2[Id],MATCH(Tabela1[[#This Row],[Carteirinha]],Tabela2[Cart],0))</f>
        <v>4404</v>
      </c>
      <c r="B2300" s="5" t="s">
        <v>548</v>
      </c>
      <c r="C2300" s="5" t="s">
        <v>549</v>
      </c>
      <c r="D2300" s="5">
        <v>57825537</v>
      </c>
      <c r="E2300" s="6">
        <v>45610</v>
      </c>
      <c r="F2300" s="5">
        <v>945357940</v>
      </c>
      <c r="G2300" s="6">
        <v>46284</v>
      </c>
      <c r="H2300" s="5">
        <v>2250005278</v>
      </c>
      <c r="I2300" s="5">
        <v>32</v>
      </c>
      <c r="J2300" s="5">
        <v>21</v>
      </c>
      <c r="K23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00" s="4">
        <f>COUNTIFS(Tabela1[Paciente],Tabela1[[#This Row],[Paciente]],Tabela1[Código_Terapia],Tabela1[[#This Row],[Código_Terapia]])</f>
        <v>1</v>
      </c>
      <c r="M2300" s="4">
        <f>Tabela1[[#This Row],[Sessões Autrizadas]]-Tabela1[[#This Row],[Solicitado]]</f>
        <v>-11</v>
      </c>
    </row>
    <row r="2301" spans="1:13" hidden="1" x14ac:dyDescent="0.3">
      <c r="A2301" s="4">
        <f>INDEX(Tabela2[Id],MATCH(Tabela1[[#This Row],[Carteirinha]],Tabela2[Cart],0))</f>
        <v>2954</v>
      </c>
      <c r="B2301" s="5" t="s">
        <v>210</v>
      </c>
      <c r="C2301" s="5" t="s">
        <v>211</v>
      </c>
      <c r="D2301" s="5">
        <v>59214481</v>
      </c>
      <c r="E2301" s="6">
        <v>45672</v>
      </c>
      <c r="F2301" s="5">
        <v>946637808</v>
      </c>
      <c r="G2301" s="6">
        <v>46212</v>
      </c>
      <c r="H2301" s="5">
        <v>2250005103</v>
      </c>
      <c r="I2301" s="5">
        <v>16</v>
      </c>
      <c r="J2301" s="5">
        <v>8</v>
      </c>
      <c r="K23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01" s="4">
        <f>COUNTIFS(Tabela1[Paciente],Tabela1[[#This Row],[Paciente]],Tabela1[Código_Terapia],Tabela1[[#This Row],[Código_Terapia]])</f>
        <v>1</v>
      </c>
      <c r="M2301" s="4">
        <f>Tabela1[[#This Row],[Sessões Autrizadas]]-Tabela1[[#This Row],[Solicitado]]</f>
        <v>-8</v>
      </c>
    </row>
    <row r="2302" spans="1:13" hidden="1" x14ac:dyDescent="0.3">
      <c r="A2302" s="4">
        <f>INDEX(Tabela2[Id],MATCH(Tabela1[[#This Row],[Carteirinha]],Tabela2[Cart],0))</f>
        <v>2954</v>
      </c>
      <c r="B2302" s="5" t="s">
        <v>210</v>
      </c>
      <c r="C2302" s="5" t="s">
        <v>211</v>
      </c>
      <c r="D2302" s="5">
        <v>59214480</v>
      </c>
      <c r="E2302" s="6">
        <v>45672</v>
      </c>
      <c r="F2302" s="5">
        <v>946637807</v>
      </c>
      <c r="G2302" s="6">
        <v>46212</v>
      </c>
      <c r="H2302" s="5">
        <v>50001213</v>
      </c>
      <c r="I2302" s="5">
        <v>16</v>
      </c>
      <c r="J2302" s="5">
        <v>8</v>
      </c>
      <c r="K23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02" s="4">
        <f>COUNTIFS(Tabela1[Paciente],Tabela1[[#This Row],[Paciente]],Tabela1[Código_Terapia],Tabela1[[#This Row],[Código_Terapia]])</f>
        <v>1</v>
      </c>
      <c r="M2302" s="4">
        <f>Tabela1[[#This Row],[Sessões Autrizadas]]-Tabela1[[#This Row],[Solicitado]]</f>
        <v>-8</v>
      </c>
    </row>
    <row r="2303" spans="1:13" hidden="1" x14ac:dyDescent="0.3">
      <c r="A2303" s="4">
        <f>INDEX(Tabela2[Id],MATCH(Tabela1[[#This Row],[Carteirinha]],Tabela2[Cart],0))</f>
        <v>4447</v>
      </c>
      <c r="B2303" s="5" t="s">
        <v>95</v>
      </c>
      <c r="C2303" s="5" t="s">
        <v>96</v>
      </c>
      <c r="D2303" s="5">
        <v>60016189</v>
      </c>
      <c r="E2303" s="6">
        <v>45700</v>
      </c>
      <c r="F2303" s="5">
        <v>947380496</v>
      </c>
      <c r="G2303" s="6">
        <v>45760</v>
      </c>
      <c r="H2303" s="5">
        <v>2250005189</v>
      </c>
      <c r="I2303" s="5">
        <v>80</v>
      </c>
      <c r="J2303" s="5">
        <v>80</v>
      </c>
      <c r="K23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303" s="4">
        <f>COUNTIFS(Tabela1[Paciente],Tabela1[[#This Row],[Paciente]],Tabela1[Código_Terapia],Tabela1[[#This Row],[Código_Terapia]])</f>
        <v>3</v>
      </c>
      <c r="M2303" s="4">
        <f>Tabela1[[#This Row],[Sessões Autrizadas]]-Tabela1[[#This Row],[Solicitado]]</f>
        <v>0</v>
      </c>
    </row>
    <row r="2304" spans="1:13" hidden="1" x14ac:dyDescent="0.3">
      <c r="A2304" s="4">
        <f>INDEX(Tabela2[Id],MATCH(Tabela1[[#This Row],[Carteirinha]],Tabela2[Cart],0))</f>
        <v>4447</v>
      </c>
      <c r="B2304" s="5" t="s">
        <v>95</v>
      </c>
      <c r="C2304" s="5" t="s">
        <v>96</v>
      </c>
      <c r="D2304" s="5">
        <v>60016188</v>
      </c>
      <c r="E2304" s="6">
        <v>45700</v>
      </c>
      <c r="F2304" s="5">
        <v>947380495</v>
      </c>
      <c r="G2304" s="6">
        <v>46420</v>
      </c>
      <c r="H2304" s="5">
        <v>2250005103</v>
      </c>
      <c r="I2304" s="5">
        <v>64</v>
      </c>
      <c r="J2304" s="5">
        <v>53</v>
      </c>
      <c r="K23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04" s="4">
        <f>COUNTIFS(Tabela1[Paciente],Tabela1[[#This Row],[Paciente]],Tabela1[Código_Terapia],Tabela1[[#This Row],[Código_Terapia]])</f>
        <v>3</v>
      </c>
      <c r="M2304" s="4">
        <f>Tabela1[[#This Row],[Sessões Autrizadas]]-Tabela1[[#This Row],[Solicitado]]</f>
        <v>-11</v>
      </c>
    </row>
    <row r="2305" spans="1:13" hidden="1" x14ac:dyDescent="0.3">
      <c r="A2305" s="4">
        <f>INDEX(Tabela2[Id],MATCH(Tabela1[[#This Row],[Carteirinha]],Tabela2[Cart],0))</f>
        <v>4447</v>
      </c>
      <c r="B2305" s="5" t="s">
        <v>95</v>
      </c>
      <c r="C2305" s="5" t="s">
        <v>96</v>
      </c>
      <c r="D2305" s="5">
        <v>60016187</v>
      </c>
      <c r="E2305" s="6">
        <v>45700</v>
      </c>
      <c r="F2305" s="5">
        <v>947380494</v>
      </c>
      <c r="G2305" s="6">
        <v>46420</v>
      </c>
      <c r="H2305" s="5">
        <v>2250005278</v>
      </c>
      <c r="I2305" s="5">
        <v>64</v>
      </c>
      <c r="J2305" s="5">
        <v>53</v>
      </c>
      <c r="K23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05" s="4">
        <f>COUNTIFS(Tabela1[Paciente],Tabela1[[#This Row],[Paciente]],Tabela1[Código_Terapia],Tabela1[[#This Row],[Código_Terapia]])</f>
        <v>3</v>
      </c>
      <c r="M2305" s="4">
        <f>Tabela1[[#This Row],[Sessões Autrizadas]]-Tabela1[[#This Row],[Solicitado]]</f>
        <v>-11</v>
      </c>
    </row>
    <row r="2306" spans="1:13" hidden="1" x14ac:dyDescent="0.3">
      <c r="A2306" s="4">
        <f>INDEX(Tabela2[Id],MATCH(Tabela1[[#This Row],[Carteirinha]],Tabela2[Cart],0))</f>
        <v>4447</v>
      </c>
      <c r="B2306" s="5" t="s">
        <v>95</v>
      </c>
      <c r="C2306" s="5" t="s">
        <v>96</v>
      </c>
      <c r="D2306" s="5">
        <v>60016185</v>
      </c>
      <c r="E2306" s="6">
        <v>45700</v>
      </c>
      <c r="F2306" s="5">
        <v>947380493</v>
      </c>
      <c r="G2306" s="6">
        <v>46120</v>
      </c>
      <c r="H2306" s="5">
        <v>50000012</v>
      </c>
      <c r="I2306" s="5">
        <v>32</v>
      </c>
      <c r="J2306" s="5">
        <v>26</v>
      </c>
      <c r="K23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06" s="4">
        <f>COUNTIFS(Tabela1[Paciente],Tabela1[[#This Row],[Paciente]],Tabela1[Código_Terapia],Tabela1[[#This Row],[Código_Terapia]])</f>
        <v>3</v>
      </c>
      <c r="M2306" s="4">
        <f>Tabela1[[#This Row],[Sessões Autrizadas]]-Tabela1[[#This Row],[Solicitado]]</f>
        <v>-6</v>
      </c>
    </row>
    <row r="2307" spans="1:13" hidden="1" x14ac:dyDescent="0.3">
      <c r="A2307" s="4">
        <f>INDEX(Tabela2[Id],MATCH(Tabela1[[#This Row],[Carteirinha]],Tabela2[Cart],0))</f>
        <v>4447</v>
      </c>
      <c r="B2307" s="5" t="s">
        <v>95</v>
      </c>
      <c r="C2307" s="5" t="s">
        <v>96</v>
      </c>
      <c r="D2307" s="5">
        <v>60016184</v>
      </c>
      <c r="E2307" s="6">
        <v>45700</v>
      </c>
      <c r="F2307" s="5">
        <v>947380491</v>
      </c>
      <c r="G2307" s="6">
        <v>46180</v>
      </c>
      <c r="H2307" s="5">
        <v>50001213</v>
      </c>
      <c r="I2307" s="5">
        <v>32</v>
      </c>
      <c r="J2307" s="5">
        <v>20</v>
      </c>
      <c r="K23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07" s="4">
        <f>COUNTIFS(Tabela1[Paciente],Tabela1[[#This Row],[Paciente]],Tabela1[Código_Terapia],Tabela1[[#This Row],[Código_Terapia]])</f>
        <v>3</v>
      </c>
      <c r="M2307" s="4">
        <f>Tabela1[[#This Row],[Sessões Autrizadas]]-Tabela1[[#This Row],[Solicitado]]</f>
        <v>-12</v>
      </c>
    </row>
    <row r="2308" spans="1:13" hidden="1" x14ac:dyDescent="0.3">
      <c r="A2308" s="4">
        <f>INDEX(Tabela2[Id],MATCH(Tabela1[[#This Row],[Carteirinha]],Tabela2[Cart],0))</f>
        <v>4447</v>
      </c>
      <c r="B2308" s="5" t="s">
        <v>95</v>
      </c>
      <c r="C2308" s="5" t="s">
        <v>96</v>
      </c>
      <c r="D2308" s="5">
        <v>60016183</v>
      </c>
      <c r="E2308" s="6">
        <v>45700</v>
      </c>
      <c r="F2308" s="5">
        <v>947380489</v>
      </c>
      <c r="G2308" s="6">
        <v>46120</v>
      </c>
      <c r="H2308" s="5">
        <v>2250005170</v>
      </c>
      <c r="I2308" s="5">
        <v>64</v>
      </c>
      <c r="J2308" s="5">
        <v>58</v>
      </c>
      <c r="K23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08" s="4">
        <f>COUNTIFS(Tabela1[Paciente],Tabela1[[#This Row],[Paciente]],Tabela1[Código_Terapia],Tabela1[[#This Row],[Código_Terapia]])</f>
        <v>3</v>
      </c>
      <c r="M2308" s="4">
        <f>Tabela1[[#This Row],[Sessões Autrizadas]]-Tabela1[[#This Row],[Solicitado]]</f>
        <v>-6</v>
      </c>
    </row>
    <row r="2309" spans="1:13" hidden="1" x14ac:dyDescent="0.3">
      <c r="A2309" s="4">
        <f>INDEX(Tabela2[Id],MATCH(Tabela1[[#This Row],[Carteirinha]],Tabela2[Cart],0))</f>
        <v>4447</v>
      </c>
      <c r="B2309" s="5" t="s">
        <v>95</v>
      </c>
      <c r="C2309" s="5" t="s">
        <v>96</v>
      </c>
      <c r="D2309" s="5">
        <v>59928587</v>
      </c>
      <c r="E2309" s="6">
        <v>45702</v>
      </c>
      <c r="F2309" s="5">
        <v>947299257</v>
      </c>
      <c r="G2309" s="6">
        <v>45758</v>
      </c>
      <c r="H2309" s="5">
        <v>2250005189</v>
      </c>
      <c r="I2309" s="5">
        <v>64</v>
      </c>
      <c r="J2309" s="5">
        <v>64</v>
      </c>
      <c r="K23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09" s="4">
        <f>COUNTIFS(Tabela1[Paciente],Tabela1[[#This Row],[Paciente]],Tabela1[Código_Terapia],Tabela1[[#This Row],[Código_Terapia]])</f>
        <v>3</v>
      </c>
      <c r="M2309" s="4">
        <f>Tabela1[[#This Row],[Sessões Autrizadas]]-Tabela1[[#This Row],[Solicitado]]</f>
        <v>0</v>
      </c>
    </row>
    <row r="2310" spans="1:13" hidden="1" x14ac:dyDescent="0.3">
      <c r="A2310" s="4">
        <f>INDEX(Tabela2[Id],MATCH(Tabela1[[#This Row],[Carteirinha]],Tabela2[Cart],0))</f>
        <v>4447</v>
      </c>
      <c r="B2310" s="5" t="s">
        <v>95</v>
      </c>
      <c r="C2310" s="5" t="s">
        <v>96</v>
      </c>
      <c r="D2310" s="5">
        <v>59928586</v>
      </c>
      <c r="E2310" s="6">
        <v>45702</v>
      </c>
      <c r="F2310" s="5">
        <v>947299262</v>
      </c>
      <c r="G2310" s="6">
        <v>45762</v>
      </c>
      <c r="H2310" s="5">
        <v>2250005103</v>
      </c>
      <c r="I2310" s="5">
        <v>416</v>
      </c>
      <c r="J2310" s="5">
        <v>416</v>
      </c>
      <c r="K23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26</v>
      </c>
      <c r="L2310" s="4">
        <f>COUNTIFS(Tabela1[Paciente],Tabela1[[#This Row],[Paciente]],Tabela1[Código_Terapia],Tabela1[[#This Row],[Código_Terapia]])</f>
        <v>3</v>
      </c>
      <c r="M2310" s="4">
        <f>Tabela1[[#This Row],[Sessões Autrizadas]]-Tabela1[[#This Row],[Solicitado]]</f>
        <v>0</v>
      </c>
    </row>
    <row r="2311" spans="1:13" hidden="1" x14ac:dyDescent="0.3">
      <c r="A2311" s="4">
        <f>INDEX(Tabela2[Id],MATCH(Tabela1[[#This Row],[Carteirinha]],Tabela2[Cart],0))</f>
        <v>4447</v>
      </c>
      <c r="B2311" s="5" t="s">
        <v>95</v>
      </c>
      <c r="C2311" s="5" t="s">
        <v>96</v>
      </c>
      <c r="D2311" s="5">
        <v>59928585</v>
      </c>
      <c r="E2311" s="6">
        <v>45702</v>
      </c>
      <c r="F2311" s="5">
        <v>947299261</v>
      </c>
      <c r="G2311" s="6">
        <v>45762</v>
      </c>
      <c r="H2311" s="5">
        <v>2250005278</v>
      </c>
      <c r="I2311" s="5">
        <v>64</v>
      </c>
      <c r="J2311" s="5">
        <v>64</v>
      </c>
      <c r="K23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11" s="4">
        <f>COUNTIFS(Tabela1[Paciente],Tabela1[[#This Row],[Paciente]],Tabela1[Código_Terapia],Tabela1[[#This Row],[Código_Terapia]])</f>
        <v>3</v>
      </c>
      <c r="M2311" s="4">
        <f>Tabela1[[#This Row],[Sessões Autrizadas]]-Tabela1[[#This Row],[Solicitado]]</f>
        <v>0</v>
      </c>
    </row>
    <row r="2312" spans="1:13" hidden="1" x14ac:dyDescent="0.3">
      <c r="A2312" s="4">
        <f>INDEX(Tabela2[Id],MATCH(Tabela1[[#This Row],[Carteirinha]],Tabela2[Cart],0))</f>
        <v>4447</v>
      </c>
      <c r="B2312" s="5" t="s">
        <v>95</v>
      </c>
      <c r="C2312" s="5" t="s">
        <v>96</v>
      </c>
      <c r="D2312" s="5">
        <v>59928584</v>
      </c>
      <c r="E2312" s="6">
        <v>45702</v>
      </c>
      <c r="F2312" s="5">
        <v>947299260</v>
      </c>
      <c r="G2312" s="6">
        <v>45762</v>
      </c>
      <c r="H2312" s="5">
        <v>50001213</v>
      </c>
      <c r="I2312" s="5">
        <v>32</v>
      </c>
      <c r="J2312" s="5">
        <v>32</v>
      </c>
      <c r="K23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12" s="4">
        <f>COUNTIFS(Tabela1[Paciente],Tabela1[[#This Row],[Paciente]],Tabela1[Código_Terapia],Tabela1[[#This Row],[Código_Terapia]])</f>
        <v>3</v>
      </c>
      <c r="M2312" s="4">
        <f>Tabela1[[#This Row],[Sessões Autrizadas]]-Tabela1[[#This Row],[Solicitado]]</f>
        <v>0</v>
      </c>
    </row>
    <row r="2313" spans="1:13" hidden="1" x14ac:dyDescent="0.3">
      <c r="A2313" s="4">
        <f>INDEX(Tabela2[Id],MATCH(Tabela1[[#This Row],[Carteirinha]],Tabela2[Cart],0))</f>
        <v>4447</v>
      </c>
      <c r="B2313" s="5" t="s">
        <v>95</v>
      </c>
      <c r="C2313" s="5" t="s">
        <v>96</v>
      </c>
      <c r="D2313" s="5">
        <v>59928583</v>
      </c>
      <c r="E2313" s="6">
        <v>45702</v>
      </c>
      <c r="F2313" s="5">
        <v>947299259</v>
      </c>
      <c r="G2313" s="6">
        <v>45762</v>
      </c>
      <c r="H2313" s="5">
        <v>50000012</v>
      </c>
      <c r="I2313" s="5">
        <v>32</v>
      </c>
      <c r="J2313" s="5">
        <v>32</v>
      </c>
      <c r="K23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13" s="4">
        <f>COUNTIFS(Tabela1[Paciente],Tabela1[[#This Row],[Paciente]],Tabela1[Código_Terapia],Tabela1[[#This Row],[Código_Terapia]])</f>
        <v>3</v>
      </c>
      <c r="M2313" s="4">
        <f>Tabela1[[#This Row],[Sessões Autrizadas]]-Tabela1[[#This Row],[Solicitado]]</f>
        <v>0</v>
      </c>
    </row>
    <row r="2314" spans="1:13" hidden="1" x14ac:dyDescent="0.3">
      <c r="A2314" s="4">
        <f>INDEX(Tabela2[Id],MATCH(Tabela1[[#This Row],[Carteirinha]],Tabela2[Cart],0))</f>
        <v>4447</v>
      </c>
      <c r="B2314" s="5" t="s">
        <v>95</v>
      </c>
      <c r="C2314" s="5" t="s">
        <v>96</v>
      </c>
      <c r="D2314" s="5">
        <v>59928582</v>
      </c>
      <c r="E2314" s="6">
        <v>45702</v>
      </c>
      <c r="F2314" s="5">
        <v>947299257</v>
      </c>
      <c r="G2314" s="6">
        <v>45762</v>
      </c>
      <c r="H2314" s="5">
        <v>2250005170</v>
      </c>
      <c r="I2314" s="5">
        <v>64</v>
      </c>
      <c r="J2314" s="5">
        <v>64</v>
      </c>
      <c r="K23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14" s="4">
        <f>COUNTIFS(Tabela1[Paciente],Tabela1[[#This Row],[Paciente]],Tabela1[Código_Terapia],Tabela1[[#This Row],[Código_Terapia]])</f>
        <v>3</v>
      </c>
      <c r="M2314" s="4">
        <f>Tabela1[[#This Row],[Sessões Autrizadas]]-Tabela1[[#This Row],[Solicitado]]</f>
        <v>0</v>
      </c>
    </row>
    <row r="2315" spans="1:13" hidden="1" x14ac:dyDescent="0.3">
      <c r="A2315" s="4">
        <f>INDEX(Tabela2[Id],MATCH(Tabela1[[#This Row],[Carteirinha]],Tabela2[Cart],0))</f>
        <v>4447</v>
      </c>
      <c r="B2315" s="5" t="s">
        <v>95</v>
      </c>
      <c r="C2315" s="5" t="s">
        <v>96</v>
      </c>
      <c r="D2315" s="5">
        <v>57981176</v>
      </c>
      <c r="E2315" s="6">
        <v>45629</v>
      </c>
      <c r="F2315" s="5">
        <v>945501345</v>
      </c>
      <c r="G2315" s="6">
        <v>46109</v>
      </c>
      <c r="H2315" s="5">
        <v>2250005189</v>
      </c>
      <c r="I2315" s="5">
        <v>64</v>
      </c>
      <c r="J2315" s="5">
        <v>9</v>
      </c>
      <c r="K23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15" s="4">
        <f>COUNTIFS(Tabela1[Paciente],Tabela1[[#This Row],[Paciente]],Tabela1[Código_Terapia],Tabela1[[#This Row],[Código_Terapia]])</f>
        <v>3</v>
      </c>
      <c r="M2315" s="4">
        <f>Tabela1[[#This Row],[Sessões Autrizadas]]-Tabela1[[#This Row],[Solicitado]]</f>
        <v>-55</v>
      </c>
    </row>
    <row r="2316" spans="1:13" hidden="1" x14ac:dyDescent="0.3">
      <c r="A2316" s="4">
        <f>INDEX(Tabela2[Id],MATCH(Tabela1[[#This Row],[Carteirinha]],Tabela2[Cart],0))</f>
        <v>4447</v>
      </c>
      <c r="B2316" s="5" t="s">
        <v>95</v>
      </c>
      <c r="C2316" s="5" t="s">
        <v>96</v>
      </c>
      <c r="D2316" s="5">
        <v>57981175</v>
      </c>
      <c r="E2316" s="6">
        <v>45629</v>
      </c>
      <c r="F2316" s="5">
        <v>945501344</v>
      </c>
      <c r="G2316" s="6">
        <v>46709</v>
      </c>
      <c r="H2316" s="5">
        <v>2250005103</v>
      </c>
      <c r="I2316" s="5">
        <v>416</v>
      </c>
      <c r="J2316" s="5">
        <v>42</v>
      </c>
      <c r="K23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26</v>
      </c>
      <c r="L2316" s="4">
        <f>COUNTIFS(Tabela1[Paciente],Tabela1[[#This Row],[Paciente]],Tabela1[Código_Terapia],Tabela1[[#This Row],[Código_Terapia]])</f>
        <v>3</v>
      </c>
      <c r="M2316" s="4">
        <f>Tabela1[[#This Row],[Sessões Autrizadas]]-Tabela1[[#This Row],[Solicitado]]</f>
        <v>-374</v>
      </c>
    </row>
    <row r="2317" spans="1:13" hidden="1" x14ac:dyDescent="0.3">
      <c r="A2317" s="4">
        <f>INDEX(Tabela2[Id],MATCH(Tabela1[[#This Row],[Carteirinha]],Tabela2[Cart],0))</f>
        <v>4447</v>
      </c>
      <c r="B2317" s="5" t="s">
        <v>95</v>
      </c>
      <c r="C2317" s="5" t="s">
        <v>96</v>
      </c>
      <c r="D2317" s="5">
        <v>57981174</v>
      </c>
      <c r="E2317" s="6">
        <v>45629</v>
      </c>
      <c r="F2317" s="5">
        <v>945501343</v>
      </c>
      <c r="G2317" s="6">
        <v>46349</v>
      </c>
      <c r="H2317" s="5">
        <v>2250005278</v>
      </c>
      <c r="I2317" s="5">
        <v>64</v>
      </c>
      <c r="J2317" s="5">
        <v>21</v>
      </c>
      <c r="K23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17" s="4">
        <f>COUNTIFS(Tabela1[Paciente],Tabela1[[#This Row],[Paciente]],Tabela1[Código_Terapia],Tabela1[[#This Row],[Código_Terapia]])</f>
        <v>3</v>
      </c>
      <c r="M2317" s="4">
        <f>Tabela1[[#This Row],[Sessões Autrizadas]]-Tabela1[[#This Row],[Solicitado]]</f>
        <v>-43</v>
      </c>
    </row>
    <row r="2318" spans="1:13" hidden="1" x14ac:dyDescent="0.3">
      <c r="A2318" s="4">
        <f>INDEX(Tabela2[Id],MATCH(Tabela1[[#This Row],[Carteirinha]],Tabela2[Cart],0))</f>
        <v>4447</v>
      </c>
      <c r="B2318" s="5" t="s">
        <v>95</v>
      </c>
      <c r="C2318" s="5" t="s">
        <v>96</v>
      </c>
      <c r="D2318" s="5">
        <v>57981173</v>
      </c>
      <c r="E2318" s="6">
        <v>45629</v>
      </c>
      <c r="F2318" s="5">
        <v>945501342</v>
      </c>
      <c r="G2318" s="6">
        <v>45869</v>
      </c>
      <c r="H2318" s="5">
        <v>50000012</v>
      </c>
      <c r="I2318" s="5">
        <v>32</v>
      </c>
      <c r="J2318" s="5">
        <v>5</v>
      </c>
      <c r="K23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18" s="4">
        <f>COUNTIFS(Tabela1[Paciente],Tabela1[[#This Row],[Paciente]],Tabela1[Código_Terapia],Tabela1[[#This Row],[Código_Terapia]])</f>
        <v>3</v>
      </c>
      <c r="M2318" s="4">
        <f>Tabela1[[#This Row],[Sessões Autrizadas]]-Tabela1[[#This Row],[Solicitado]]</f>
        <v>-27</v>
      </c>
    </row>
    <row r="2319" spans="1:13" hidden="1" x14ac:dyDescent="0.3">
      <c r="A2319" s="4">
        <f>INDEX(Tabela2[Id],MATCH(Tabela1[[#This Row],[Carteirinha]],Tabela2[Cart],0))</f>
        <v>4447</v>
      </c>
      <c r="B2319" s="5" t="s">
        <v>95</v>
      </c>
      <c r="C2319" s="5" t="s">
        <v>96</v>
      </c>
      <c r="D2319" s="5">
        <v>57981172</v>
      </c>
      <c r="E2319" s="6">
        <v>45629</v>
      </c>
      <c r="F2319" s="5">
        <v>945501341</v>
      </c>
      <c r="G2319" s="6">
        <v>45811</v>
      </c>
      <c r="H2319" s="5">
        <v>50001213</v>
      </c>
      <c r="I2319" s="5">
        <v>32</v>
      </c>
      <c r="J2319" s="5">
        <v>6</v>
      </c>
      <c r="K23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19" s="4">
        <f>COUNTIFS(Tabela1[Paciente],Tabela1[[#This Row],[Paciente]],Tabela1[Código_Terapia],Tabela1[[#This Row],[Código_Terapia]])</f>
        <v>3</v>
      </c>
      <c r="M2319" s="4">
        <f>Tabela1[[#This Row],[Sessões Autrizadas]]-Tabela1[[#This Row],[Solicitado]]</f>
        <v>-26</v>
      </c>
    </row>
    <row r="2320" spans="1:13" hidden="1" x14ac:dyDescent="0.3">
      <c r="A2320" s="4">
        <f>INDEX(Tabela2[Id],MATCH(Tabela1[[#This Row],[Carteirinha]],Tabela2[Cart],0))</f>
        <v>4447</v>
      </c>
      <c r="B2320" s="5" t="s">
        <v>95</v>
      </c>
      <c r="C2320" s="5" t="s">
        <v>96</v>
      </c>
      <c r="D2320" s="5">
        <v>57981171</v>
      </c>
      <c r="E2320" s="6">
        <v>45629</v>
      </c>
      <c r="F2320" s="5">
        <v>945501340</v>
      </c>
      <c r="G2320" s="6">
        <v>45869</v>
      </c>
      <c r="H2320" s="5">
        <v>2250005170</v>
      </c>
      <c r="I2320" s="5">
        <v>64</v>
      </c>
      <c r="J2320" s="5">
        <v>13</v>
      </c>
      <c r="K23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20" s="4">
        <f>COUNTIFS(Tabela1[Paciente],Tabela1[[#This Row],[Paciente]],Tabela1[Código_Terapia],Tabela1[[#This Row],[Código_Terapia]])</f>
        <v>3</v>
      </c>
      <c r="M2320" s="4">
        <f>Tabela1[[#This Row],[Sessões Autrizadas]]-Tabela1[[#This Row],[Solicitado]]</f>
        <v>-51</v>
      </c>
    </row>
    <row r="2321" spans="1:13" hidden="1" x14ac:dyDescent="0.3">
      <c r="A2321" s="4">
        <f>INDEX(Tabela2[Id],MATCH(Tabela1[[#This Row],[Carteirinha]],Tabela2[Cart],0))</f>
        <v>4461</v>
      </c>
      <c r="B2321" s="5" t="s">
        <v>1264</v>
      </c>
      <c r="C2321" s="5" t="s">
        <v>1265</v>
      </c>
      <c r="D2321" s="5">
        <v>59512845</v>
      </c>
      <c r="E2321" s="6">
        <v>45682</v>
      </c>
      <c r="F2321" s="5">
        <v>946914186</v>
      </c>
      <c r="G2321" s="6">
        <v>46042</v>
      </c>
      <c r="H2321" s="5">
        <v>2250005189</v>
      </c>
      <c r="I2321" s="5">
        <v>64</v>
      </c>
      <c r="J2321" s="5">
        <v>59</v>
      </c>
      <c r="K23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21" s="4">
        <f>COUNTIFS(Tabela1[Paciente],Tabela1[[#This Row],[Paciente]],Tabela1[Código_Terapia],Tabela1[[#This Row],[Código_Terapia]])</f>
        <v>1</v>
      </c>
      <c r="M2321" s="4">
        <f>Tabela1[[#This Row],[Sessões Autrizadas]]-Tabela1[[#This Row],[Solicitado]]</f>
        <v>-5</v>
      </c>
    </row>
    <row r="2322" spans="1:13" hidden="1" x14ac:dyDescent="0.3">
      <c r="A2322" s="4">
        <f>INDEX(Tabela2[Id],MATCH(Tabela1[[#This Row],[Carteirinha]],Tabela2[Cart],0))</f>
        <v>4461</v>
      </c>
      <c r="B2322" s="5" t="s">
        <v>1264</v>
      </c>
      <c r="C2322" s="5" t="s">
        <v>1265</v>
      </c>
      <c r="D2322" s="5">
        <v>59512844</v>
      </c>
      <c r="E2322" s="6">
        <v>45682</v>
      </c>
      <c r="F2322" s="5">
        <v>946914185</v>
      </c>
      <c r="G2322" s="6">
        <v>46522</v>
      </c>
      <c r="H2322" s="5">
        <v>2250005103</v>
      </c>
      <c r="I2322" s="5">
        <v>80</v>
      </c>
      <c r="J2322" s="5">
        <v>58</v>
      </c>
      <c r="K23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322" s="4">
        <f>COUNTIFS(Tabela1[Paciente],Tabela1[[#This Row],[Paciente]],Tabela1[Código_Terapia],Tabela1[[#This Row],[Código_Terapia]])</f>
        <v>2</v>
      </c>
      <c r="M2322" s="4">
        <f>Tabela1[[#This Row],[Sessões Autrizadas]]-Tabela1[[#This Row],[Solicitado]]</f>
        <v>-22</v>
      </c>
    </row>
    <row r="2323" spans="1:13" hidden="1" x14ac:dyDescent="0.3">
      <c r="A2323" s="4">
        <f>INDEX(Tabela2[Id],MATCH(Tabela1[[#This Row],[Carteirinha]],Tabela2[Cart],0))</f>
        <v>4461</v>
      </c>
      <c r="B2323" s="5" t="s">
        <v>1264</v>
      </c>
      <c r="C2323" s="5" t="s">
        <v>1265</v>
      </c>
      <c r="D2323" s="5">
        <v>59512843</v>
      </c>
      <c r="E2323" s="6">
        <v>45682</v>
      </c>
      <c r="F2323" s="5">
        <v>946914184</v>
      </c>
      <c r="G2323" s="6">
        <v>46342</v>
      </c>
      <c r="H2323" s="5">
        <v>50001213</v>
      </c>
      <c r="I2323" s="5">
        <v>32</v>
      </c>
      <c r="J2323" s="5">
        <v>23</v>
      </c>
      <c r="K23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23" s="4">
        <f>COUNTIFS(Tabela1[Paciente],Tabela1[[#This Row],[Paciente]],Tabela1[Código_Terapia],Tabela1[[#This Row],[Código_Terapia]])</f>
        <v>1</v>
      </c>
      <c r="M2323" s="4">
        <f>Tabela1[[#This Row],[Sessões Autrizadas]]-Tabela1[[#This Row],[Solicitado]]</f>
        <v>-9</v>
      </c>
    </row>
    <row r="2324" spans="1:13" hidden="1" x14ac:dyDescent="0.3">
      <c r="A2324" s="4">
        <f>INDEX(Tabela2[Id],MATCH(Tabela1[[#This Row],[Carteirinha]],Tabela2[Cart],0))</f>
        <v>4461</v>
      </c>
      <c r="B2324" s="5" t="s">
        <v>1264</v>
      </c>
      <c r="C2324" s="5" t="s">
        <v>1265</v>
      </c>
      <c r="D2324" s="5">
        <v>59512842</v>
      </c>
      <c r="E2324" s="6">
        <v>45682</v>
      </c>
      <c r="F2324" s="5">
        <v>946914183</v>
      </c>
      <c r="G2324" s="6">
        <v>46162</v>
      </c>
      <c r="H2324" s="5">
        <v>50000012</v>
      </c>
      <c r="I2324" s="5">
        <v>48</v>
      </c>
      <c r="J2324" s="5">
        <v>41</v>
      </c>
      <c r="K23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24" s="4">
        <f>COUNTIFS(Tabela1[Paciente],Tabela1[[#This Row],[Paciente]],Tabela1[Código_Terapia],Tabela1[[#This Row],[Código_Terapia]])</f>
        <v>1</v>
      </c>
      <c r="M2324" s="4">
        <f>Tabela1[[#This Row],[Sessões Autrizadas]]-Tabela1[[#This Row],[Solicitado]]</f>
        <v>-7</v>
      </c>
    </row>
    <row r="2325" spans="1:13" hidden="1" x14ac:dyDescent="0.3">
      <c r="A2325" s="4">
        <f>INDEX(Tabela2[Id],MATCH(Tabela1[[#This Row],[Carteirinha]],Tabela2[Cart],0))</f>
        <v>4461</v>
      </c>
      <c r="B2325" s="5" t="s">
        <v>1264</v>
      </c>
      <c r="C2325" s="5" t="s">
        <v>1265</v>
      </c>
      <c r="D2325" s="5">
        <v>55617237</v>
      </c>
      <c r="E2325" s="6">
        <v>45526</v>
      </c>
      <c r="F2325" s="5">
        <v>943321477</v>
      </c>
      <c r="G2325" s="6">
        <v>47146</v>
      </c>
      <c r="H2325" s="5">
        <v>2250005103</v>
      </c>
      <c r="I2325" s="5">
        <v>100</v>
      </c>
      <c r="J2325" s="5">
        <v>80</v>
      </c>
      <c r="K23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325" s="4">
        <f>COUNTIFS(Tabela1[Paciente],Tabela1[[#This Row],[Paciente]],Tabela1[Código_Terapia],Tabela1[[#This Row],[Código_Terapia]])</f>
        <v>2</v>
      </c>
      <c r="M2325" s="4">
        <f>Tabela1[[#This Row],[Sessões Autrizadas]]-Tabela1[[#This Row],[Solicitado]]</f>
        <v>-20</v>
      </c>
    </row>
    <row r="2326" spans="1:13" hidden="1" x14ac:dyDescent="0.3">
      <c r="A2326" s="4">
        <f>INDEX(Tabela2[Id],MATCH(Tabela1[[#This Row],[Carteirinha]],Tabela2[Cart],0))</f>
        <v>4448</v>
      </c>
      <c r="B2326" s="5" t="s">
        <v>738</v>
      </c>
      <c r="C2326" s="5" t="s">
        <v>739</v>
      </c>
      <c r="D2326" s="5">
        <v>59543117</v>
      </c>
      <c r="E2326" s="6">
        <v>45684</v>
      </c>
      <c r="F2326" s="5">
        <v>946941933</v>
      </c>
      <c r="G2326" s="6">
        <v>46164</v>
      </c>
      <c r="H2326" s="5">
        <v>2250005278</v>
      </c>
      <c r="I2326" s="5">
        <v>16</v>
      </c>
      <c r="J2326" s="5">
        <v>9</v>
      </c>
      <c r="K23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26" s="4">
        <f>COUNTIFS(Tabela1[Paciente],Tabela1[[#This Row],[Paciente]],Tabela1[Código_Terapia],Tabela1[[#This Row],[Código_Terapia]])</f>
        <v>1</v>
      </c>
      <c r="M2326" s="4">
        <f>Tabela1[[#This Row],[Sessões Autrizadas]]-Tabela1[[#This Row],[Solicitado]]</f>
        <v>-7</v>
      </c>
    </row>
    <row r="2327" spans="1:13" hidden="1" x14ac:dyDescent="0.3">
      <c r="A2327" s="4">
        <f>INDEX(Tabela2[Id],MATCH(Tabela1[[#This Row],[Carteirinha]],Tabela2[Cart],0))</f>
        <v>4436</v>
      </c>
      <c r="B2327" s="5" t="s">
        <v>1136</v>
      </c>
      <c r="C2327" s="5" t="s">
        <v>1137</v>
      </c>
      <c r="D2327" s="5">
        <v>57470582</v>
      </c>
      <c r="E2327" s="6">
        <v>45599</v>
      </c>
      <c r="F2327" s="5">
        <v>945033877</v>
      </c>
      <c r="G2327" s="6">
        <v>46218</v>
      </c>
      <c r="H2327" s="5">
        <v>2250005103</v>
      </c>
      <c r="I2327" s="5">
        <v>64</v>
      </c>
      <c r="J2327" s="5">
        <v>56</v>
      </c>
      <c r="K23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27" s="4">
        <f>COUNTIFS(Tabela1[Paciente],Tabela1[[#This Row],[Paciente]],Tabela1[Código_Terapia],Tabela1[[#This Row],[Código_Terapia]])</f>
        <v>1</v>
      </c>
      <c r="M2327" s="4">
        <f>Tabela1[[#This Row],[Sessões Autrizadas]]-Tabela1[[#This Row],[Solicitado]]</f>
        <v>-8</v>
      </c>
    </row>
    <row r="2328" spans="1:13" hidden="1" x14ac:dyDescent="0.3">
      <c r="A2328" s="4">
        <f>INDEX(Tabela2[Id],MATCH(Tabela1[[#This Row],[Carteirinha]],Tabela2[Cart],0))</f>
        <v>4436</v>
      </c>
      <c r="B2328" s="5" t="s">
        <v>1136</v>
      </c>
      <c r="C2328" s="5" t="s">
        <v>1137</v>
      </c>
      <c r="D2328" s="5">
        <v>57470580</v>
      </c>
      <c r="E2328" s="6">
        <v>45599</v>
      </c>
      <c r="F2328" s="5">
        <v>945033873</v>
      </c>
      <c r="G2328" s="6">
        <v>46158</v>
      </c>
      <c r="H2328" s="5">
        <v>2250005278</v>
      </c>
      <c r="I2328" s="5">
        <v>64</v>
      </c>
      <c r="J2328" s="5">
        <v>57</v>
      </c>
      <c r="K23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28" s="4">
        <f>COUNTIFS(Tabela1[Paciente],Tabela1[[#This Row],[Paciente]],Tabela1[Código_Terapia],Tabela1[[#This Row],[Código_Terapia]])</f>
        <v>1</v>
      </c>
      <c r="M2328" s="4">
        <f>Tabela1[[#This Row],[Sessões Autrizadas]]-Tabela1[[#This Row],[Solicitado]]</f>
        <v>-7</v>
      </c>
    </row>
    <row r="2329" spans="1:13" hidden="1" x14ac:dyDescent="0.3">
      <c r="A2329" s="4">
        <f>INDEX(Tabela2[Id],MATCH(Tabela1[[#This Row],[Carteirinha]],Tabela2[Cart],0))</f>
        <v>4359</v>
      </c>
      <c r="B2329" s="5" t="s">
        <v>1163</v>
      </c>
      <c r="C2329" s="5" t="s">
        <v>1164</v>
      </c>
      <c r="D2329" s="5">
        <v>60605696</v>
      </c>
      <c r="E2329" s="6">
        <v>45723</v>
      </c>
      <c r="F2329" s="5">
        <v>947925974</v>
      </c>
      <c r="G2329" s="6">
        <v>46023</v>
      </c>
      <c r="H2329" s="5">
        <v>2250005278</v>
      </c>
      <c r="I2329" s="5">
        <v>32</v>
      </c>
      <c r="J2329" s="5">
        <v>28</v>
      </c>
      <c r="K23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29" s="4">
        <f>COUNTIFS(Tabela1[Paciente],Tabela1[[#This Row],[Paciente]],Tabela1[Código_Terapia],Tabela1[[#This Row],[Código_Terapia]])</f>
        <v>2</v>
      </c>
      <c r="M2329" s="4">
        <f>Tabela1[[#This Row],[Sessões Autrizadas]]-Tabela1[[#This Row],[Solicitado]]</f>
        <v>-4</v>
      </c>
    </row>
    <row r="2330" spans="1:13" hidden="1" x14ac:dyDescent="0.3">
      <c r="A2330" s="4">
        <f>INDEX(Tabela2[Id],MATCH(Tabela1[[#This Row],[Carteirinha]],Tabela2[Cart],0))</f>
        <v>4359</v>
      </c>
      <c r="B2330" s="5" t="s">
        <v>1163</v>
      </c>
      <c r="C2330" s="5" t="s">
        <v>1164</v>
      </c>
      <c r="D2330" s="5">
        <v>57440143</v>
      </c>
      <c r="E2330" s="6">
        <v>45596</v>
      </c>
      <c r="F2330" s="5">
        <v>945005771</v>
      </c>
      <c r="G2330" s="6">
        <v>45956</v>
      </c>
      <c r="H2330" s="5">
        <v>2250005278</v>
      </c>
      <c r="I2330" s="5">
        <v>10</v>
      </c>
      <c r="J2330" s="5">
        <v>5</v>
      </c>
      <c r="K23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0.625</v>
      </c>
      <c r="L2330" s="4">
        <f>COUNTIFS(Tabela1[Paciente],Tabela1[[#This Row],[Paciente]],Tabela1[Código_Terapia],Tabela1[[#This Row],[Código_Terapia]])</f>
        <v>2</v>
      </c>
      <c r="M2330" s="4">
        <f>Tabela1[[#This Row],[Sessões Autrizadas]]-Tabela1[[#This Row],[Solicitado]]</f>
        <v>-5</v>
      </c>
    </row>
    <row r="2331" spans="1:13" hidden="1" x14ac:dyDescent="0.3">
      <c r="A2331" s="4">
        <f>INDEX(Tabela2[Id],MATCH(Tabela1[[#This Row],[Carteirinha]],Tabela2[Cart],0))</f>
        <v>4429</v>
      </c>
      <c r="B2331" s="5" t="s">
        <v>863</v>
      </c>
      <c r="C2331" s="5" t="s">
        <v>864</v>
      </c>
      <c r="D2331" s="5">
        <v>59023452</v>
      </c>
      <c r="E2331" s="6">
        <v>45670</v>
      </c>
      <c r="F2331" s="5">
        <v>946460775</v>
      </c>
      <c r="G2331" s="6">
        <v>46390</v>
      </c>
      <c r="H2331" s="5">
        <v>2250005278</v>
      </c>
      <c r="I2331" s="5">
        <v>32</v>
      </c>
      <c r="J2331" s="5">
        <v>19</v>
      </c>
      <c r="K23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31" s="4">
        <f>COUNTIFS(Tabela1[Paciente],Tabela1[[#This Row],[Paciente]],Tabela1[Código_Terapia],Tabela1[[#This Row],[Código_Terapia]])</f>
        <v>1</v>
      </c>
      <c r="M2331" s="4">
        <f>Tabela1[[#This Row],[Sessões Autrizadas]]-Tabela1[[#This Row],[Solicitado]]</f>
        <v>-13</v>
      </c>
    </row>
    <row r="2332" spans="1:13" hidden="1" x14ac:dyDescent="0.3">
      <c r="A2332" s="4">
        <f>INDEX(Tabela2[Id],MATCH(Tabela1[[#This Row],[Carteirinha]],Tabela2[Cart],0))</f>
        <v>4450</v>
      </c>
      <c r="B2332" s="5" t="s">
        <v>1112</v>
      </c>
      <c r="C2332" s="5" t="s">
        <v>1113</v>
      </c>
      <c r="D2332" s="5">
        <v>58816750</v>
      </c>
      <c r="E2332" s="6">
        <v>45656</v>
      </c>
      <c r="F2332" s="5">
        <v>946271424</v>
      </c>
      <c r="G2332" s="6">
        <v>46256</v>
      </c>
      <c r="H2332" s="5">
        <v>2250005278</v>
      </c>
      <c r="I2332" s="5">
        <v>32</v>
      </c>
      <c r="J2332" s="5">
        <v>19</v>
      </c>
      <c r="K23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32" s="4">
        <f>COUNTIFS(Tabela1[Paciente],Tabela1[[#This Row],[Paciente]],Tabela1[Código_Terapia],Tabela1[[#This Row],[Código_Terapia]])</f>
        <v>1</v>
      </c>
      <c r="M2332" s="4">
        <f>Tabela1[[#This Row],[Sessões Autrizadas]]-Tabela1[[#This Row],[Solicitado]]</f>
        <v>-13</v>
      </c>
    </row>
    <row r="2333" spans="1:13" hidden="1" x14ac:dyDescent="0.3">
      <c r="A2333" s="4">
        <f>INDEX(Tabela2[Id],MATCH(Tabela1[[#This Row],[Carteirinha]],Tabela2[Cart],0))</f>
        <v>4465</v>
      </c>
      <c r="B2333" s="5" t="s">
        <v>666</v>
      </c>
      <c r="C2333" s="5" t="s">
        <v>667</v>
      </c>
      <c r="D2333" s="5">
        <v>60705193</v>
      </c>
      <c r="E2333" s="6">
        <v>45728</v>
      </c>
      <c r="F2333" s="5">
        <v>948018052</v>
      </c>
      <c r="G2333" s="6">
        <v>45968</v>
      </c>
      <c r="H2333" s="5">
        <v>2250005189</v>
      </c>
      <c r="I2333" s="5">
        <v>16</v>
      </c>
      <c r="J2333" s="5">
        <v>13</v>
      </c>
      <c r="K23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33" s="4">
        <f>COUNTIFS(Tabela1[Paciente],Tabela1[[#This Row],[Paciente]],Tabela1[Código_Terapia],Tabela1[[#This Row],[Código_Terapia]])</f>
        <v>2</v>
      </c>
      <c r="M2333" s="4">
        <f>Tabela1[[#This Row],[Sessões Autrizadas]]-Tabela1[[#This Row],[Solicitado]]</f>
        <v>-3</v>
      </c>
    </row>
    <row r="2334" spans="1:13" hidden="1" x14ac:dyDescent="0.3">
      <c r="A2334" s="4">
        <f>INDEX(Tabela2[Id],MATCH(Tabela1[[#This Row],[Carteirinha]],Tabela2[Cart],0))</f>
        <v>4465</v>
      </c>
      <c r="B2334" s="5" t="s">
        <v>666</v>
      </c>
      <c r="C2334" s="5" t="s">
        <v>667</v>
      </c>
      <c r="D2334" s="5">
        <v>60705192</v>
      </c>
      <c r="E2334" s="6">
        <v>45728</v>
      </c>
      <c r="F2334" s="5">
        <v>948018051</v>
      </c>
      <c r="G2334" s="6">
        <v>45848</v>
      </c>
      <c r="H2334" s="5">
        <v>2250005170</v>
      </c>
      <c r="I2334" s="5">
        <v>16</v>
      </c>
      <c r="J2334" s="5">
        <v>15</v>
      </c>
      <c r="K23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34" s="4">
        <f>COUNTIFS(Tabela1[Paciente],Tabela1[[#This Row],[Paciente]],Tabela1[Código_Terapia],Tabela1[[#This Row],[Código_Terapia]])</f>
        <v>2</v>
      </c>
      <c r="M2334" s="4">
        <f>Tabela1[[#This Row],[Sessões Autrizadas]]-Tabela1[[#This Row],[Solicitado]]</f>
        <v>-1</v>
      </c>
    </row>
    <row r="2335" spans="1:13" hidden="1" x14ac:dyDescent="0.3">
      <c r="A2335" s="4">
        <f>INDEX(Tabela2[Id],MATCH(Tabela1[[#This Row],[Carteirinha]],Tabela2[Cart],0))</f>
        <v>4465</v>
      </c>
      <c r="B2335" s="5" t="s">
        <v>666</v>
      </c>
      <c r="C2335" s="5" t="s">
        <v>667</v>
      </c>
      <c r="D2335" s="5">
        <v>60705191</v>
      </c>
      <c r="E2335" s="6">
        <v>45728</v>
      </c>
      <c r="F2335" s="5">
        <v>948018050</v>
      </c>
      <c r="G2335" s="6">
        <v>45968</v>
      </c>
      <c r="H2335" s="5">
        <v>2250005111</v>
      </c>
      <c r="I2335" s="5">
        <v>32</v>
      </c>
      <c r="J2335" s="5">
        <v>26</v>
      </c>
      <c r="K23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35" s="4">
        <f>COUNTIFS(Tabela1[Paciente],Tabela1[[#This Row],[Paciente]],Tabela1[Código_Terapia],Tabela1[[#This Row],[Código_Terapia]])</f>
        <v>2</v>
      </c>
      <c r="M2335" s="4">
        <f>Tabela1[[#This Row],[Sessões Autrizadas]]-Tabela1[[#This Row],[Solicitado]]</f>
        <v>-6</v>
      </c>
    </row>
    <row r="2336" spans="1:13" hidden="1" x14ac:dyDescent="0.3">
      <c r="A2336" s="4">
        <f>INDEX(Tabela2[Id],MATCH(Tabela1[[#This Row],[Carteirinha]],Tabela2[Cart],0))</f>
        <v>4465</v>
      </c>
      <c r="B2336" s="5" t="s">
        <v>666</v>
      </c>
      <c r="C2336" s="5" t="s">
        <v>667</v>
      </c>
      <c r="D2336" s="5">
        <v>59642631</v>
      </c>
      <c r="E2336" s="6">
        <v>45687</v>
      </c>
      <c r="F2336" s="5">
        <v>947034428</v>
      </c>
      <c r="G2336" s="6">
        <v>46047</v>
      </c>
      <c r="H2336" s="5">
        <v>2250005189</v>
      </c>
      <c r="I2336" s="5">
        <v>16</v>
      </c>
      <c r="J2336" s="5">
        <v>11</v>
      </c>
      <c r="K23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36" s="4">
        <f>COUNTIFS(Tabela1[Paciente],Tabela1[[#This Row],[Paciente]],Tabela1[Código_Terapia],Tabela1[[#This Row],[Código_Terapia]])</f>
        <v>2</v>
      </c>
      <c r="M2336" s="4">
        <f>Tabela1[[#This Row],[Sessões Autrizadas]]-Tabela1[[#This Row],[Solicitado]]</f>
        <v>-5</v>
      </c>
    </row>
    <row r="2337" spans="1:13" hidden="1" x14ac:dyDescent="0.3">
      <c r="A2337" s="4">
        <f>INDEX(Tabela2[Id],MATCH(Tabela1[[#This Row],[Carteirinha]],Tabela2[Cart],0))</f>
        <v>4465</v>
      </c>
      <c r="B2337" s="5" t="s">
        <v>666</v>
      </c>
      <c r="C2337" s="5" t="s">
        <v>667</v>
      </c>
      <c r="D2337" s="5">
        <v>59642630</v>
      </c>
      <c r="E2337" s="6">
        <v>45687</v>
      </c>
      <c r="F2337" s="5">
        <v>947034427</v>
      </c>
      <c r="G2337" s="6">
        <v>45987</v>
      </c>
      <c r="H2337" s="5">
        <v>2250005170</v>
      </c>
      <c r="I2337" s="5">
        <v>16</v>
      </c>
      <c r="J2337" s="5">
        <v>12</v>
      </c>
      <c r="K23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37" s="4">
        <f>COUNTIFS(Tabela1[Paciente],Tabela1[[#This Row],[Paciente]],Tabela1[Código_Terapia],Tabela1[[#This Row],[Código_Terapia]])</f>
        <v>2</v>
      </c>
      <c r="M2337" s="4">
        <f>Tabela1[[#This Row],[Sessões Autrizadas]]-Tabela1[[#This Row],[Solicitado]]</f>
        <v>-4</v>
      </c>
    </row>
    <row r="2338" spans="1:13" hidden="1" x14ac:dyDescent="0.3">
      <c r="A2338" s="4">
        <f>INDEX(Tabela2[Id],MATCH(Tabela1[[#This Row],[Carteirinha]],Tabela2[Cart],0))</f>
        <v>4465</v>
      </c>
      <c r="B2338" s="5" t="s">
        <v>666</v>
      </c>
      <c r="C2338" s="5" t="s">
        <v>667</v>
      </c>
      <c r="D2338" s="5">
        <v>58490843</v>
      </c>
      <c r="E2338" s="6">
        <v>45637</v>
      </c>
      <c r="F2338" s="5">
        <v>945972774</v>
      </c>
      <c r="G2338" s="6">
        <v>46837</v>
      </c>
      <c r="H2338" s="5">
        <v>2250005111</v>
      </c>
      <c r="I2338" s="5">
        <v>48</v>
      </c>
      <c r="J2338" s="5">
        <v>28</v>
      </c>
      <c r="K23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38" s="4">
        <f>COUNTIFS(Tabela1[Paciente],Tabela1[[#This Row],[Paciente]],Tabela1[Código_Terapia],Tabela1[[#This Row],[Código_Terapia]])</f>
        <v>2</v>
      </c>
      <c r="M2338" s="4">
        <f>Tabela1[[#This Row],[Sessões Autrizadas]]-Tabela1[[#This Row],[Solicitado]]</f>
        <v>-20</v>
      </c>
    </row>
    <row r="2339" spans="1:13" hidden="1" x14ac:dyDescent="0.3">
      <c r="A2339" s="4">
        <f>INDEX(Tabela2[Id],MATCH(Tabela1[[#This Row],[Carteirinha]],Tabela2[Cart],0))</f>
        <v>4462</v>
      </c>
      <c r="B2339" s="5" t="s">
        <v>599</v>
      </c>
      <c r="C2339" s="5" t="s">
        <v>600</v>
      </c>
      <c r="D2339" s="5">
        <v>59653039</v>
      </c>
      <c r="E2339" s="6">
        <v>45687</v>
      </c>
      <c r="F2339" s="5">
        <v>947043961</v>
      </c>
      <c r="G2339" s="6">
        <v>46227</v>
      </c>
      <c r="H2339" s="5">
        <v>2250005103</v>
      </c>
      <c r="I2339" s="5">
        <v>48</v>
      </c>
      <c r="J2339" s="5">
        <v>27</v>
      </c>
      <c r="K23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39" s="4">
        <f>COUNTIFS(Tabela1[Paciente],Tabela1[[#This Row],[Paciente]],Tabela1[Código_Terapia],Tabela1[[#This Row],[Código_Terapia]])</f>
        <v>2</v>
      </c>
      <c r="M2339" s="4">
        <f>Tabela1[[#This Row],[Sessões Autrizadas]]-Tabela1[[#This Row],[Solicitado]]</f>
        <v>-21</v>
      </c>
    </row>
    <row r="2340" spans="1:13" hidden="1" x14ac:dyDescent="0.3">
      <c r="A2340" s="4">
        <f>INDEX(Tabela2[Id],MATCH(Tabela1[[#This Row],[Carteirinha]],Tabela2[Cart],0))</f>
        <v>4462</v>
      </c>
      <c r="B2340" s="5" t="s">
        <v>599</v>
      </c>
      <c r="C2340" s="5" t="s">
        <v>600</v>
      </c>
      <c r="D2340" s="5">
        <v>59653036</v>
      </c>
      <c r="E2340" s="6">
        <v>45687</v>
      </c>
      <c r="F2340" s="5">
        <v>947043960</v>
      </c>
      <c r="G2340" s="6">
        <v>46287</v>
      </c>
      <c r="H2340" s="5">
        <v>2250005278</v>
      </c>
      <c r="I2340" s="5">
        <v>48</v>
      </c>
      <c r="J2340" s="5">
        <v>30</v>
      </c>
      <c r="K23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40" s="4">
        <f>COUNTIFS(Tabela1[Paciente],Tabela1[[#This Row],[Paciente]],Tabela1[Código_Terapia],Tabela1[[#This Row],[Código_Terapia]])</f>
        <v>2</v>
      </c>
      <c r="M2340" s="4">
        <f>Tabela1[[#This Row],[Sessões Autrizadas]]-Tabela1[[#This Row],[Solicitado]]</f>
        <v>-18</v>
      </c>
    </row>
    <row r="2341" spans="1:13" hidden="1" x14ac:dyDescent="0.3">
      <c r="A2341" s="4">
        <f>INDEX(Tabela2[Id],MATCH(Tabela1[[#This Row],[Carteirinha]],Tabela2[Cart],0))</f>
        <v>4462</v>
      </c>
      <c r="B2341" s="5" t="s">
        <v>599</v>
      </c>
      <c r="C2341" s="5" t="s">
        <v>600</v>
      </c>
      <c r="D2341" s="5">
        <v>59653035</v>
      </c>
      <c r="E2341" s="6">
        <v>45687</v>
      </c>
      <c r="F2341" s="5">
        <v>947043959</v>
      </c>
      <c r="G2341" s="6">
        <v>45987</v>
      </c>
      <c r="H2341" s="5">
        <v>50000012</v>
      </c>
      <c r="I2341" s="5">
        <v>32</v>
      </c>
      <c r="J2341" s="5">
        <v>28</v>
      </c>
      <c r="K23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41" s="4">
        <f>COUNTIFS(Tabela1[Paciente],Tabela1[[#This Row],[Paciente]],Tabela1[Código_Terapia],Tabela1[[#This Row],[Código_Terapia]])</f>
        <v>1</v>
      </c>
      <c r="M2341" s="4">
        <f>Tabela1[[#This Row],[Sessões Autrizadas]]-Tabela1[[#This Row],[Solicitado]]</f>
        <v>-4</v>
      </c>
    </row>
    <row r="2342" spans="1:13" hidden="1" x14ac:dyDescent="0.3">
      <c r="A2342" s="4">
        <f>INDEX(Tabela2[Id],MATCH(Tabela1[[#This Row],[Carteirinha]],Tabela2[Cart],0))</f>
        <v>4462</v>
      </c>
      <c r="B2342" s="5" t="s">
        <v>599</v>
      </c>
      <c r="C2342" s="5" t="s">
        <v>600</v>
      </c>
      <c r="D2342" s="5">
        <v>59653034</v>
      </c>
      <c r="E2342" s="6">
        <v>45687</v>
      </c>
      <c r="F2342" s="5">
        <v>947043958</v>
      </c>
      <c r="G2342" s="6">
        <v>45867</v>
      </c>
      <c r="H2342" s="5">
        <v>2250005170</v>
      </c>
      <c r="I2342" s="5">
        <v>48</v>
      </c>
      <c r="J2342" s="5">
        <v>46</v>
      </c>
      <c r="K23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42" s="4">
        <f>COUNTIFS(Tabela1[Paciente],Tabela1[[#This Row],[Paciente]],Tabela1[Código_Terapia],Tabela1[[#This Row],[Código_Terapia]])</f>
        <v>1</v>
      </c>
      <c r="M2342" s="4">
        <f>Tabela1[[#This Row],[Sessões Autrizadas]]-Tabela1[[#This Row],[Solicitado]]</f>
        <v>-2</v>
      </c>
    </row>
    <row r="2343" spans="1:13" hidden="1" x14ac:dyDescent="0.3">
      <c r="A2343" s="4">
        <f>INDEX(Tabela2[Id],MATCH(Tabela1[[#This Row],[Carteirinha]],Tabela2[Cart],0))</f>
        <v>4472</v>
      </c>
      <c r="B2343" s="5" t="s">
        <v>282</v>
      </c>
      <c r="C2343" s="5" t="s">
        <v>283</v>
      </c>
      <c r="D2343" s="5">
        <v>59658116</v>
      </c>
      <c r="E2343" s="6">
        <v>45687</v>
      </c>
      <c r="F2343" s="5">
        <v>947048627</v>
      </c>
      <c r="G2343" s="6">
        <v>46047</v>
      </c>
      <c r="H2343" s="5">
        <v>2250005103</v>
      </c>
      <c r="I2343" s="5">
        <v>112</v>
      </c>
      <c r="J2343" s="5">
        <v>107</v>
      </c>
      <c r="K23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2343" s="4">
        <f>COUNTIFS(Tabela1[Paciente],Tabela1[[#This Row],[Paciente]],Tabela1[Código_Terapia],Tabela1[[#This Row],[Código_Terapia]])</f>
        <v>1</v>
      </c>
      <c r="M2343" s="4">
        <f>Tabela1[[#This Row],[Sessões Autrizadas]]-Tabela1[[#This Row],[Solicitado]]</f>
        <v>-5</v>
      </c>
    </row>
    <row r="2344" spans="1:13" hidden="1" x14ac:dyDescent="0.3">
      <c r="A2344" s="4">
        <f>INDEX(Tabela2[Id],MATCH(Tabela1[[#This Row],[Carteirinha]],Tabela2[Cart],0))</f>
        <v>4472</v>
      </c>
      <c r="B2344" s="5" t="s">
        <v>282</v>
      </c>
      <c r="C2344" s="5" t="s">
        <v>283</v>
      </c>
      <c r="D2344" s="5">
        <v>59658115</v>
      </c>
      <c r="E2344" s="6">
        <v>45687</v>
      </c>
      <c r="F2344" s="5">
        <v>947048626</v>
      </c>
      <c r="G2344" s="6">
        <v>46227</v>
      </c>
      <c r="H2344" s="5">
        <v>50001213</v>
      </c>
      <c r="I2344" s="5">
        <v>32</v>
      </c>
      <c r="J2344" s="5">
        <v>25</v>
      </c>
      <c r="K23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44" s="4">
        <f>COUNTIFS(Tabela1[Paciente],Tabela1[[#This Row],[Paciente]],Tabela1[Código_Terapia],Tabela1[[#This Row],[Código_Terapia]])</f>
        <v>1</v>
      </c>
      <c r="M2344" s="4">
        <f>Tabela1[[#This Row],[Sessões Autrizadas]]-Tabela1[[#This Row],[Solicitado]]</f>
        <v>-7</v>
      </c>
    </row>
    <row r="2345" spans="1:13" hidden="1" x14ac:dyDescent="0.3">
      <c r="A2345" s="4">
        <f>INDEX(Tabela2[Id],MATCH(Tabela1[[#This Row],[Carteirinha]],Tabela2[Cart],0))</f>
        <v>4472</v>
      </c>
      <c r="B2345" s="5" t="s">
        <v>282</v>
      </c>
      <c r="C2345" s="5" t="s">
        <v>283</v>
      </c>
      <c r="D2345" s="5">
        <v>59658114</v>
      </c>
      <c r="E2345" s="6">
        <v>45687</v>
      </c>
      <c r="F2345" s="5">
        <v>947048625</v>
      </c>
      <c r="G2345" s="6">
        <v>46227</v>
      </c>
      <c r="H2345" s="5">
        <v>50000012</v>
      </c>
      <c r="I2345" s="5">
        <v>48</v>
      </c>
      <c r="J2345" s="5">
        <v>43</v>
      </c>
      <c r="K23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45" s="4">
        <f>COUNTIFS(Tabela1[Paciente],Tabela1[[#This Row],[Paciente]],Tabela1[Código_Terapia],Tabela1[[#This Row],[Código_Terapia]])</f>
        <v>1</v>
      </c>
      <c r="M2345" s="4">
        <f>Tabela1[[#This Row],[Sessões Autrizadas]]-Tabela1[[#This Row],[Solicitado]]</f>
        <v>-5</v>
      </c>
    </row>
    <row r="2346" spans="1:13" hidden="1" x14ac:dyDescent="0.3">
      <c r="A2346" s="4">
        <f>INDEX(Tabela2[Id],MATCH(Tabela1[[#This Row],[Carteirinha]],Tabela2[Cart],0))</f>
        <v>2802</v>
      </c>
      <c r="B2346" s="5" t="s">
        <v>1334</v>
      </c>
      <c r="C2346" s="5" t="s">
        <v>1333</v>
      </c>
      <c r="D2346" s="5">
        <v>60811891</v>
      </c>
      <c r="E2346" s="6">
        <v>45730</v>
      </c>
      <c r="F2346" s="5">
        <v>948117639</v>
      </c>
      <c r="G2346" s="6">
        <v>45910</v>
      </c>
      <c r="H2346" s="5">
        <v>2250005278</v>
      </c>
      <c r="I2346" s="5">
        <v>32</v>
      </c>
      <c r="J2346" s="5">
        <v>29</v>
      </c>
      <c r="K23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46" s="4">
        <f>COUNTIFS(Tabela1[Paciente],Tabela1[[#This Row],[Paciente]],Tabela1[Código_Terapia],Tabela1[[#This Row],[Código_Terapia]])</f>
        <v>1</v>
      </c>
      <c r="M2346" s="4">
        <f>Tabela1[[#This Row],[Sessões Autrizadas]]-Tabela1[[#This Row],[Solicitado]]</f>
        <v>-3</v>
      </c>
    </row>
    <row r="2347" spans="1:13" hidden="1" x14ac:dyDescent="0.3">
      <c r="A2347" s="4">
        <f>INDEX(Tabela2[Id],MATCH(Tabela1[[#This Row],[Carteirinha]],Tabela2[Cart],0))</f>
        <v>4471</v>
      </c>
      <c r="B2347" s="5" t="s">
        <v>71</v>
      </c>
      <c r="C2347" s="5" t="s">
        <v>72</v>
      </c>
      <c r="D2347" s="5">
        <v>57943569</v>
      </c>
      <c r="E2347" s="6">
        <v>45617</v>
      </c>
      <c r="F2347" s="5">
        <v>945466772</v>
      </c>
      <c r="G2347" s="6">
        <v>46097</v>
      </c>
      <c r="H2347" s="5">
        <v>2250005103</v>
      </c>
      <c r="I2347" s="5">
        <v>96</v>
      </c>
      <c r="J2347" s="5">
        <v>80</v>
      </c>
      <c r="K23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347" s="4">
        <f>COUNTIFS(Tabela1[Paciente],Tabela1[[#This Row],[Paciente]],Tabela1[Código_Terapia],Tabela1[[#This Row],[Código_Terapia]])</f>
        <v>1</v>
      </c>
      <c r="M2347" s="4">
        <f>Tabela1[[#This Row],[Sessões Autrizadas]]-Tabela1[[#This Row],[Solicitado]]</f>
        <v>-16</v>
      </c>
    </row>
    <row r="2348" spans="1:13" hidden="1" x14ac:dyDescent="0.3">
      <c r="A2348" s="4">
        <f>INDEX(Tabela2[Id],MATCH(Tabela1[[#This Row],[Carteirinha]],Tabela2[Cart],0))</f>
        <v>4471</v>
      </c>
      <c r="B2348" s="5" t="s">
        <v>71</v>
      </c>
      <c r="C2348" s="5" t="s">
        <v>72</v>
      </c>
      <c r="D2348" s="5">
        <v>55760016</v>
      </c>
      <c r="E2348" s="6">
        <v>45532</v>
      </c>
      <c r="F2348" s="5">
        <v>943452656</v>
      </c>
      <c r="G2348" s="6">
        <v>46372</v>
      </c>
      <c r="H2348" s="5">
        <v>2250005278</v>
      </c>
      <c r="I2348" s="5">
        <v>30</v>
      </c>
      <c r="J2348" s="5">
        <v>10</v>
      </c>
      <c r="K23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348" s="4">
        <f>COUNTIFS(Tabela1[Paciente],Tabela1[[#This Row],[Paciente]],Tabela1[Código_Terapia],Tabela1[[#This Row],[Código_Terapia]])</f>
        <v>1</v>
      </c>
      <c r="M2348" s="4">
        <f>Tabela1[[#This Row],[Sessões Autrizadas]]-Tabela1[[#This Row],[Solicitado]]</f>
        <v>-20</v>
      </c>
    </row>
    <row r="2349" spans="1:13" hidden="1" x14ac:dyDescent="0.3">
      <c r="A2349" s="4">
        <f>INDEX(Tabela2[Id],MATCH(Tabela1[[#This Row],[Carteirinha]],Tabela2[Cart],0))</f>
        <v>4455</v>
      </c>
      <c r="B2349" s="5" t="s">
        <v>1237</v>
      </c>
      <c r="C2349" s="5" t="s">
        <v>1238</v>
      </c>
      <c r="D2349" s="5">
        <v>59619576</v>
      </c>
      <c r="E2349" s="6">
        <v>45687</v>
      </c>
      <c r="F2349" s="5">
        <v>947012819</v>
      </c>
      <c r="G2349" s="6">
        <v>46407</v>
      </c>
      <c r="H2349" s="5">
        <v>2250005103</v>
      </c>
      <c r="I2349" s="5">
        <v>32</v>
      </c>
      <c r="J2349" s="5">
        <v>21</v>
      </c>
      <c r="K23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49" s="4">
        <f>COUNTIFS(Tabela1[Paciente],Tabela1[[#This Row],[Paciente]],Tabela1[Código_Terapia],Tabela1[[#This Row],[Código_Terapia]])</f>
        <v>1</v>
      </c>
      <c r="M2349" s="4">
        <f>Tabela1[[#This Row],[Sessões Autrizadas]]-Tabela1[[#This Row],[Solicitado]]</f>
        <v>-11</v>
      </c>
    </row>
    <row r="2350" spans="1:13" hidden="1" x14ac:dyDescent="0.3">
      <c r="A2350" s="4">
        <f>INDEX(Tabela2[Id],MATCH(Tabela1[[#This Row],[Carteirinha]],Tabela2[Cart],0))</f>
        <v>4455</v>
      </c>
      <c r="B2350" s="5" t="s">
        <v>1237</v>
      </c>
      <c r="C2350" s="5" t="s">
        <v>1238</v>
      </c>
      <c r="D2350" s="5">
        <v>59619575</v>
      </c>
      <c r="E2350" s="6">
        <v>45687</v>
      </c>
      <c r="F2350" s="5">
        <v>947012818</v>
      </c>
      <c r="G2350" s="6">
        <v>46227</v>
      </c>
      <c r="H2350" s="5">
        <v>2250005278</v>
      </c>
      <c r="I2350" s="5">
        <v>32</v>
      </c>
      <c r="J2350" s="5">
        <v>26</v>
      </c>
      <c r="K23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50" s="4">
        <f>COUNTIFS(Tabela1[Paciente],Tabela1[[#This Row],[Paciente]],Tabela1[Código_Terapia],Tabela1[[#This Row],[Código_Terapia]])</f>
        <v>1</v>
      </c>
      <c r="M2350" s="4">
        <f>Tabela1[[#This Row],[Sessões Autrizadas]]-Tabela1[[#This Row],[Solicitado]]</f>
        <v>-6</v>
      </c>
    </row>
    <row r="2351" spans="1:13" hidden="1" x14ac:dyDescent="0.3">
      <c r="A2351" s="4">
        <f>INDEX(Tabela2[Id],MATCH(Tabela1[[#This Row],[Carteirinha]],Tabela2[Cart],0))</f>
        <v>4479</v>
      </c>
      <c r="B2351" s="5" t="s">
        <v>13</v>
      </c>
      <c r="C2351" s="5" t="s">
        <v>14</v>
      </c>
      <c r="D2351" s="5">
        <v>59746258</v>
      </c>
      <c r="E2351" s="6">
        <v>45691</v>
      </c>
      <c r="F2351" s="5">
        <v>947130105</v>
      </c>
      <c r="G2351" s="6">
        <v>46051</v>
      </c>
      <c r="H2351" s="5">
        <v>2250005189</v>
      </c>
      <c r="I2351" s="5">
        <v>64</v>
      </c>
      <c r="J2351" s="5">
        <v>59</v>
      </c>
      <c r="K23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51" s="4">
        <f>COUNTIFS(Tabela1[Paciente],Tabela1[[#This Row],[Paciente]],Tabela1[Código_Terapia],Tabela1[[#This Row],[Código_Terapia]])</f>
        <v>1</v>
      </c>
      <c r="M2351" s="4">
        <f>Tabela1[[#This Row],[Sessões Autrizadas]]-Tabela1[[#This Row],[Solicitado]]</f>
        <v>-5</v>
      </c>
    </row>
    <row r="2352" spans="1:13" hidden="1" x14ac:dyDescent="0.3">
      <c r="A2352" s="4">
        <f>INDEX(Tabela2[Id],MATCH(Tabela1[[#This Row],[Carteirinha]],Tabela2[Cart],0))</f>
        <v>4479</v>
      </c>
      <c r="B2352" s="5" t="s">
        <v>13</v>
      </c>
      <c r="C2352" s="5" t="s">
        <v>14</v>
      </c>
      <c r="D2352" s="5">
        <v>59746257</v>
      </c>
      <c r="E2352" s="6">
        <v>45691</v>
      </c>
      <c r="F2352" s="5">
        <v>947130104</v>
      </c>
      <c r="G2352" s="6">
        <v>47611</v>
      </c>
      <c r="H2352" s="5">
        <v>2250005103</v>
      </c>
      <c r="I2352" s="5">
        <v>160</v>
      </c>
      <c r="J2352" s="5">
        <v>103</v>
      </c>
      <c r="K23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352" s="4">
        <f>COUNTIFS(Tabela1[Paciente],Tabela1[[#This Row],[Paciente]],Tabela1[Código_Terapia],Tabela1[[#This Row],[Código_Terapia]])</f>
        <v>1</v>
      </c>
      <c r="M2352" s="4">
        <f>Tabela1[[#This Row],[Sessões Autrizadas]]-Tabela1[[#This Row],[Solicitado]]</f>
        <v>-57</v>
      </c>
    </row>
    <row r="2353" spans="1:13" hidden="1" x14ac:dyDescent="0.3">
      <c r="A2353" s="4">
        <f>INDEX(Tabela2[Id],MATCH(Tabela1[[#This Row],[Carteirinha]],Tabela2[Cart],0))</f>
        <v>4479</v>
      </c>
      <c r="B2353" s="5" t="s">
        <v>13</v>
      </c>
      <c r="C2353" s="5" t="s">
        <v>14</v>
      </c>
      <c r="D2353" s="5">
        <v>59746256</v>
      </c>
      <c r="E2353" s="6">
        <v>45691</v>
      </c>
      <c r="F2353" s="5">
        <v>947130103</v>
      </c>
      <c r="G2353" s="6">
        <v>45871</v>
      </c>
      <c r="H2353" s="5">
        <v>2250005170</v>
      </c>
      <c r="I2353" s="5">
        <v>48</v>
      </c>
      <c r="J2353" s="5">
        <v>46</v>
      </c>
      <c r="K23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53" s="4">
        <f>COUNTIFS(Tabela1[Paciente],Tabela1[[#This Row],[Paciente]],Tabela1[Código_Terapia],Tabela1[[#This Row],[Código_Terapia]])</f>
        <v>1</v>
      </c>
      <c r="M2353" s="4">
        <f>Tabela1[[#This Row],[Sessões Autrizadas]]-Tabela1[[#This Row],[Solicitado]]</f>
        <v>-2</v>
      </c>
    </row>
    <row r="2354" spans="1:13" hidden="1" x14ac:dyDescent="0.3">
      <c r="A2354" s="4">
        <f>INDEX(Tabela2[Id],MATCH(Tabela1[[#This Row],[Carteirinha]],Tabela2[Cart],0))</f>
        <v>4473</v>
      </c>
      <c r="B2354" s="5" t="s">
        <v>669</v>
      </c>
      <c r="C2354" s="5" t="s">
        <v>670</v>
      </c>
      <c r="D2354" s="5">
        <v>59293994</v>
      </c>
      <c r="E2354" s="6">
        <v>45674</v>
      </c>
      <c r="F2354" s="5">
        <v>946711925</v>
      </c>
      <c r="G2354" s="6">
        <v>46094</v>
      </c>
      <c r="H2354" s="5">
        <v>2250005278</v>
      </c>
      <c r="I2354" s="5">
        <v>16</v>
      </c>
      <c r="J2354" s="5">
        <v>10</v>
      </c>
      <c r="K23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54" s="4">
        <f>COUNTIFS(Tabela1[Paciente],Tabela1[[#This Row],[Paciente]],Tabela1[Código_Terapia],Tabela1[[#This Row],[Código_Terapia]])</f>
        <v>1</v>
      </c>
      <c r="M2354" s="4">
        <f>Tabela1[[#This Row],[Sessões Autrizadas]]-Tabela1[[#This Row],[Solicitado]]</f>
        <v>-6</v>
      </c>
    </row>
    <row r="2355" spans="1:13" hidden="1" x14ac:dyDescent="0.3">
      <c r="A2355" s="4">
        <f>INDEX(Tabela2[Id],MATCH(Tabela1[[#This Row],[Carteirinha]],Tabela2[Cart],0))</f>
        <v>4475</v>
      </c>
      <c r="B2355" s="5" t="s">
        <v>1128</v>
      </c>
      <c r="C2355" s="5" t="s">
        <v>1129</v>
      </c>
      <c r="D2355" s="5">
        <v>58289302</v>
      </c>
      <c r="E2355" s="6">
        <v>45629</v>
      </c>
      <c r="F2355" s="5">
        <v>945786352</v>
      </c>
      <c r="G2355" s="6">
        <v>45869</v>
      </c>
      <c r="H2355" s="5">
        <v>2250005278</v>
      </c>
      <c r="I2355" s="5">
        <v>32</v>
      </c>
      <c r="J2355" s="5">
        <v>29</v>
      </c>
      <c r="K23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55" s="4">
        <f>COUNTIFS(Tabela1[Paciente],Tabela1[[#This Row],[Paciente]],Tabela1[Código_Terapia],Tabela1[[#This Row],[Código_Terapia]])</f>
        <v>1</v>
      </c>
      <c r="M2355" s="4">
        <f>Tabela1[[#This Row],[Sessões Autrizadas]]-Tabela1[[#This Row],[Solicitado]]</f>
        <v>-3</v>
      </c>
    </row>
    <row r="2356" spans="1:13" hidden="1" x14ac:dyDescent="0.3">
      <c r="A2356" s="4">
        <f>INDEX(Tabela2[Id],MATCH(Tabela1[[#This Row],[Carteirinha]],Tabela2[Cart],0))</f>
        <v>4488</v>
      </c>
      <c r="B2356" s="5" t="s">
        <v>1030</v>
      </c>
      <c r="C2356" s="5" t="s">
        <v>1031</v>
      </c>
      <c r="D2356" s="5">
        <v>60145566</v>
      </c>
      <c r="E2356" s="6">
        <v>45705</v>
      </c>
      <c r="F2356" s="5">
        <v>947500653</v>
      </c>
      <c r="G2356" s="6">
        <v>45945</v>
      </c>
      <c r="H2356" s="5">
        <v>2250005189</v>
      </c>
      <c r="I2356" s="5">
        <v>80</v>
      </c>
      <c r="J2356" s="5">
        <v>77</v>
      </c>
      <c r="K23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356" s="4">
        <f>COUNTIFS(Tabela1[Paciente],Tabela1[[#This Row],[Paciente]],Tabela1[Código_Terapia],Tabela1[[#This Row],[Código_Terapia]])</f>
        <v>2</v>
      </c>
      <c r="M2356" s="4">
        <f>Tabela1[[#This Row],[Sessões Autrizadas]]-Tabela1[[#This Row],[Solicitado]]</f>
        <v>-3</v>
      </c>
    </row>
    <row r="2357" spans="1:13" hidden="1" x14ac:dyDescent="0.3">
      <c r="A2357" s="4">
        <f>INDEX(Tabela2[Id],MATCH(Tabela1[[#This Row],[Carteirinha]],Tabela2[Cart],0))</f>
        <v>4488</v>
      </c>
      <c r="B2357" s="5" t="s">
        <v>1030</v>
      </c>
      <c r="C2357" s="5" t="s">
        <v>1031</v>
      </c>
      <c r="D2357" s="5">
        <v>60145565</v>
      </c>
      <c r="E2357" s="6">
        <v>45705</v>
      </c>
      <c r="F2357" s="5">
        <v>947500652</v>
      </c>
      <c r="G2357" s="6">
        <v>46005</v>
      </c>
      <c r="H2357" s="5">
        <v>2250005103</v>
      </c>
      <c r="I2357" s="5">
        <v>400</v>
      </c>
      <c r="J2357" s="5">
        <v>396</v>
      </c>
      <c r="K23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25</v>
      </c>
      <c r="L2357" s="4">
        <f>COUNTIFS(Tabela1[Paciente],Tabela1[[#This Row],[Paciente]],Tabela1[Código_Terapia],Tabela1[[#This Row],[Código_Terapia]])</f>
        <v>2</v>
      </c>
      <c r="M2357" s="4">
        <f>Tabela1[[#This Row],[Sessões Autrizadas]]-Tabela1[[#This Row],[Solicitado]]</f>
        <v>-4</v>
      </c>
    </row>
    <row r="2358" spans="1:13" hidden="1" x14ac:dyDescent="0.3">
      <c r="A2358" s="4">
        <f>INDEX(Tabela2[Id],MATCH(Tabela1[[#This Row],[Carteirinha]],Tabela2[Cart],0))</f>
        <v>4488</v>
      </c>
      <c r="B2358" s="5" t="s">
        <v>1030</v>
      </c>
      <c r="C2358" s="5" t="s">
        <v>1031</v>
      </c>
      <c r="D2358" s="5">
        <v>60145564</v>
      </c>
      <c r="E2358" s="6">
        <v>45705</v>
      </c>
      <c r="F2358" s="5">
        <v>947500651</v>
      </c>
      <c r="G2358" s="6">
        <v>45825</v>
      </c>
      <c r="H2358" s="5">
        <v>2250005278</v>
      </c>
      <c r="I2358" s="5">
        <v>64</v>
      </c>
      <c r="J2358" s="5">
        <v>63</v>
      </c>
      <c r="K23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58" s="4">
        <f>COUNTIFS(Tabela1[Paciente],Tabela1[[#This Row],[Paciente]],Tabela1[Código_Terapia],Tabela1[[#This Row],[Código_Terapia]])</f>
        <v>1</v>
      </c>
      <c r="M2358" s="4">
        <f>Tabela1[[#This Row],[Sessões Autrizadas]]-Tabela1[[#This Row],[Solicitado]]</f>
        <v>-1</v>
      </c>
    </row>
    <row r="2359" spans="1:13" hidden="1" x14ac:dyDescent="0.3">
      <c r="A2359" s="4">
        <f>INDEX(Tabela2[Id],MATCH(Tabela1[[#This Row],[Carteirinha]],Tabela2[Cart],0))</f>
        <v>4488</v>
      </c>
      <c r="B2359" s="5" t="s">
        <v>1030</v>
      </c>
      <c r="C2359" s="5" t="s">
        <v>1031</v>
      </c>
      <c r="D2359" s="5">
        <v>60145563</v>
      </c>
      <c r="E2359" s="6">
        <v>45705</v>
      </c>
      <c r="F2359" s="5">
        <v>947500650</v>
      </c>
      <c r="G2359" s="6">
        <v>45825</v>
      </c>
      <c r="H2359" s="5">
        <v>50000012</v>
      </c>
      <c r="I2359" s="5">
        <v>48</v>
      </c>
      <c r="J2359" s="5">
        <v>47</v>
      </c>
      <c r="K23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59" s="4">
        <f>COUNTIFS(Tabela1[Paciente],Tabela1[[#This Row],[Paciente]],Tabela1[Código_Terapia],Tabela1[[#This Row],[Código_Terapia]])</f>
        <v>1</v>
      </c>
      <c r="M2359" s="4">
        <f>Tabela1[[#This Row],[Sessões Autrizadas]]-Tabela1[[#This Row],[Solicitado]]</f>
        <v>-1</v>
      </c>
    </row>
    <row r="2360" spans="1:13" hidden="1" x14ac:dyDescent="0.3">
      <c r="A2360" s="4">
        <f>INDEX(Tabela2[Id],MATCH(Tabela1[[#This Row],[Carteirinha]],Tabela2[Cart],0))</f>
        <v>4488</v>
      </c>
      <c r="B2360" s="5" t="s">
        <v>1030</v>
      </c>
      <c r="C2360" s="5" t="s">
        <v>1031</v>
      </c>
      <c r="D2360" s="5">
        <v>60145561</v>
      </c>
      <c r="E2360" s="6">
        <v>45705</v>
      </c>
      <c r="F2360" s="5">
        <v>947500649</v>
      </c>
      <c r="G2360" s="6">
        <v>45765</v>
      </c>
      <c r="H2360" s="5">
        <v>2250005170</v>
      </c>
      <c r="I2360" s="5">
        <v>48</v>
      </c>
      <c r="J2360" s="5">
        <v>48</v>
      </c>
      <c r="K23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60" s="4">
        <f>COUNTIFS(Tabela1[Paciente],Tabela1[[#This Row],[Paciente]],Tabela1[Código_Terapia],Tabela1[[#This Row],[Código_Terapia]])</f>
        <v>1</v>
      </c>
      <c r="M2360" s="4">
        <f>Tabela1[[#This Row],[Sessões Autrizadas]]-Tabela1[[#This Row],[Solicitado]]</f>
        <v>0</v>
      </c>
    </row>
    <row r="2361" spans="1:13" hidden="1" x14ac:dyDescent="0.3">
      <c r="A2361" s="4">
        <f>INDEX(Tabela2[Id],MATCH(Tabela1[[#This Row],[Carteirinha]],Tabela2[Cart],0))</f>
        <v>4488</v>
      </c>
      <c r="B2361" s="5" t="s">
        <v>1030</v>
      </c>
      <c r="C2361" s="5" t="s">
        <v>1031</v>
      </c>
      <c r="D2361" s="5">
        <v>56197361</v>
      </c>
      <c r="E2361" s="6">
        <v>45560</v>
      </c>
      <c r="F2361" s="5">
        <v>943855331</v>
      </c>
      <c r="G2361" s="6">
        <v>45846</v>
      </c>
      <c r="H2361" s="5">
        <v>2250005189</v>
      </c>
      <c r="I2361" s="5">
        <v>75</v>
      </c>
      <c r="J2361" s="5">
        <v>34</v>
      </c>
      <c r="K23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4.6875</v>
      </c>
      <c r="L2361" s="4">
        <f>COUNTIFS(Tabela1[Paciente],Tabela1[[#This Row],[Paciente]],Tabela1[Código_Terapia],Tabela1[[#This Row],[Código_Terapia]])</f>
        <v>2</v>
      </c>
      <c r="M2361" s="4">
        <f>Tabela1[[#This Row],[Sessões Autrizadas]]-Tabela1[[#This Row],[Solicitado]]</f>
        <v>-41</v>
      </c>
    </row>
    <row r="2362" spans="1:13" hidden="1" x14ac:dyDescent="0.3">
      <c r="A2362" s="4">
        <f>INDEX(Tabela2[Id],MATCH(Tabela1[[#This Row],[Carteirinha]],Tabela2[Cart],0))</f>
        <v>4488</v>
      </c>
      <c r="B2362" s="5" t="s">
        <v>1030</v>
      </c>
      <c r="C2362" s="5" t="s">
        <v>1031</v>
      </c>
      <c r="D2362" s="5">
        <v>56197357</v>
      </c>
      <c r="E2362" s="6">
        <v>45560</v>
      </c>
      <c r="F2362" s="5">
        <v>943855330</v>
      </c>
      <c r="G2362" s="6">
        <v>45786</v>
      </c>
      <c r="H2362" s="5">
        <v>2250005103</v>
      </c>
      <c r="I2362" s="5">
        <v>375</v>
      </c>
      <c r="J2362" s="5">
        <v>47</v>
      </c>
      <c r="K23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23.4375</v>
      </c>
      <c r="L2362" s="4">
        <f>COUNTIFS(Tabela1[Paciente],Tabela1[[#This Row],[Paciente]],Tabela1[Código_Terapia],Tabela1[[#This Row],[Código_Terapia]])</f>
        <v>2</v>
      </c>
      <c r="M2362" s="4">
        <f>Tabela1[[#This Row],[Sessões Autrizadas]]-Tabela1[[#This Row],[Solicitado]]</f>
        <v>-328</v>
      </c>
    </row>
    <row r="2363" spans="1:13" hidden="1" x14ac:dyDescent="0.3">
      <c r="A2363" s="4">
        <f>INDEX(Tabela2[Id],MATCH(Tabela1[[#This Row],[Carteirinha]],Tabela2[Cart],0))</f>
        <v>4503</v>
      </c>
      <c r="B2363" s="5" t="s">
        <v>1015</v>
      </c>
      <c r="C2363" s="5" t="s">
        <v>1016</v>
      </c>
      <c r="D2363" s="5">
        <v>59709837</v>
      </c>
      <c r="E2363" s="6">
        <v>45688</v>
      </c>
      <c r="F2363" s="5">
        <v>947096542</v>
      </c>
      <c r="G2363" s="6">
        <v>46348</v>
      </c>
      <c r="H2363" s="5">
        <v>2250005103</v>
      </c>
      <c r="I2363" s="5">
        <v>48</v>
      </c>
      <c r="J2363" s="5">
        <v>38</v>
      </c>
      <c r="K23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63" s="4">
        <f>COUNTIFS(Tabela1[Paciente],Tabela1[[#This Row],[Paciente]],Tabela1[Código_Terapia],Tabela1[[#This Row],[Código_Terapia]])</f>
        <v>1</v>
      </c>
      <c r="M2363" s="4">
        <f>Tabela1[[#This Row],[Sessões Autrizadas]]-Tabela1[[#This Row],[Solicitado]]</f>
        <v>-10</v>
      </c>
    </row>
    <row r="2364" spans="1:13" hidden="1" x14ac:dyDescent="0.3">
      <c r="A2364" s="4">
        <f>INDEX(Tabela2[Id],MATCH(Tabela1[[#This Row],[Carteirinha]],Tabela2[Cart],0))</f>
        <v>4503</v>
      </c>
      <c r="B2364" s="5" t="s">
        <v>1015</v>
      </c>
      <c r="C2364" s="5" t="s">
        <v>1016</v>
      </c>
      <c r="D2364" s="5">
        <v>59709836</v>
      </c>
      <c r="E2364" s="6">
        <v>45688</v>
      </c>
      <c r="F2364" s="5">
        <v>947096541</v>
      </c>
      <c r="G2364" s="6">
        <v>45748</v>
      </c>
      <c r="H2364" s="5">
        <v>50000012</v>
      </c>
      <c r="I2364" s="5">
        <v>32</v>
      </c>
      <c r="J2364" s="5">
        <v>32</v>
      </c>
      <c r="K23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64" s="4">
        <f>COUNTIFS(Tabela1[Paciente],Tabela1[[#This Row],[Paciente]],Tabela1[Código_Terapia],Tabela1[[#This Row],[Código_Terapia]])</f>
        <v>1</v>
      </c>
      <c r="M2364" s="4">
        <f>Tabela1[[#This Row],[Sessões Autrizadas]]-Tabela1[[#This Row],[Solicitado]]</f>
        <v>0</v>
      </c>
    </row>
    <row r="2365" spans="1:13" hidden="1" x14ac:dyDescent="0.3">
      <c r="A2365" s="4">
        <f>INDEX(Tabela2[Id],MATCH(Tabela1[[#This Row],[Carteirinha]],Tabela2[Cart],0))</f>
        <v>4503</v>
      </c>
      <c r="B2365" s="5" t="s">
        <v>1015</v>
      </c>
      <c r="C2365" s="5" t="s">
        <v>1016</v>
      </c>
      <c r="D2365" s="5">
        <v>59709835</v>
      </c>
      <c r="E2365" s="6">
        <v>45688</v>
      </c>
      <c r="F2365" s="5">
        <v>947096540</v>
      </c>
      <c r="G2365" s="6">
        <v>45748</v>
      </c>
      <c r="H2365" s="5">
        <v>2250005170</v>
      </c>
      <c r="I2365" s="5">
        <v>32</v>
      </c>
      <c r="J2365" s="5">
        <v>32</v>
      </c>
      <c r="K23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65" s="4">
        <f>COUNTIFS(Tabela1[Paciente],Tabela1[[#This Row],[Paciente]],Tabela1[Código_Terapia],Tabela1[[#This Row],[Código_Terapia]])</f>
        <v>1</v>
      </c>
      <c r="M2365" s="4">
        <f>Tabela1[[#This Row],[Sessões Autrizadas]]-Tabela1[[#This Row],[Solicitado]]</f>
        <v>0</v>
      </c>
    </row>
    <row r="2366" spans="1:13" hidden="1" x14ac:dyDescent="0.3">
      <c r="A2366" s="4">
        <f>INDEX(Tabela2[Id],MATCH(Tabela1[[#This Row],[Carteirinha]],Tabela2[Cart],0))</f>
        <v>4514</v>
      </c>
      <c r="B2366" s="5" t="s">
        <v>527</v>
      </c>
      <c r="C2366" s="5" t="s">
        <v>528</v>
      </c>
      <c r="D2366" s="5">
        <v>59840785</v>
      </c>
      <c r="E2366" s="6">
        <v>45695</v>
      </c>
      <c r="F2366" s="5">
        <v>947218048</v>
      </c>
      <c r="G2366" s="6">
        <v>46175</v>
      </c>
      <c r="H2366" s="5">
        <v>2250005278</v>
      </c>
      <c r="I2366" s="5">
        <v>40</v>
      </c>
      <c r="J2366" s="5">
        <v>33</v>
      </c>
      <c r="K23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366" s="4">
        <f>COUNTIFS(Tabela1[Paciente],Tabela1[[#This Row],[Paciente]],Tabela1[Código_Terapia],Tabela1[[#This Row],[Código_Terapia]])</f>
        <v>1</v>
      </c>
      <c r="M2366" s="4">
        <f>Tabela1[[#This Row],[Sessões Autrizadas]]-Tabela1[[#This Row],[Solicitado]]</f>
        <v>-7</v>
      </c>
    </row>
    <row r="2367" spans="1:13" hidden="1" x14ac:dyDescent="0.3">
      <c r="A2367" s="4">
        <f>INDEX(Tabela2[Id],MATCH(Tabela1[[#This Row],[Carteirinha]],Tabela2[Cart],0))</f>
        <v>4502</v>
      </c>
      <c r="B2367" s="5" t="s">
        <v>836</v>
      </c>
      <c r="C2367" s="5" t="s">
        <v>837</v>
      </c>
      <c r="D2367" s="5">
        <v>58756072</v>
      </c>
      <c r="E2367" s="6">
        <v>45652</v>
      </c>
      <c r="F2367" s="5">
        <v>946217108</v>
      </c>
      <c r="G2367" s="6">
        <v>46252</v>
      </c>
      <c r="H2367" s="5">
        <v>2250005278</v>
      </c>
      <c r="I2367" s="5">
        <v>48</v>
      </c>
      <c r="J2367" s="5">
        <v>39</v>
      </c>
      <c r="K23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67" s="4">
        <f>COUNTIFS(Tabela1[Paciente],Tabela1[[#This Row],[Paciente]],Tabela1[Código_Terapia],Tabela1[[#This Row],[Código_Terapia]])</f>
        <v>1</v>
      </c>
      <c r="M2367" s="4">
        <f>Tabela1[[#This Row],[Sessões Autrizadas]]-Tabela1[[#This Row],[Solicitado]]</f>
        <v>-9</v>
      </c>
    </row>
    <row r="2368" spans="1:13" hidden="1" x14ac:dyDescent="0.3">
      <c r="A2368" s="4">
        <f>INDEX(Tabela2[Id],MATCH(Tabela1[[#This Row],[Carteirinha]],Tabela2[Cart],0))</f>
        <v>4512</v>
      </c>
      <c r="B2368" s="5" t="s">
        <v>374</v>
      </c>
      <c r="C2368" s="5" t="s">
        <v>375</v>
      </c>
      <c r="D2368" s="5">
        <v>59708425</v>
      </c>
      <c r="E2368" s="6">
        <v>45691</v>
      </c>
      <c r="F2368" s="5">
        <v>947095230</v>
      </c>
      <c r="G2368" s="6">
        <v>46111</v>
      </c>
      <c r="H2368" s="5">
        <v>2250005278</v>
      </c>
      <c r="I2368" s="5">
        <v>32</v>
      </c>
      <c r="J2368" s="5">
        <v>26</v>
      </c>
      <c r="K23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68" s="4">
        <f>COUNTIFS(Tabela1[Paciente],Tabela1[[#This Row],[Paciente]],Tabela1[Código_Terapia],Tabela1[[#This Row],[Código_Terapia]])</f>
        <v>1</v>
      </c>
      <c r="M2368" s="4">
        <f>Tabela1[[#This Row],[Sessões Autrizadas]]-Tabela1[[#This Row],[Solicitado]]</f>
        <v>-6</v>
      </c>
    </row>
    <row r="2369" spans="1:13" hidden="1" x14ac:dyDescent="0.3">
      <c r="A2369" s="4">
        <f>INDEX(Tabela2[Id],MATCH(Tabela1[[#This Row],[Carteirinha]],Tabela2[Cart],0))</f>
        <v>4510</v>
      </c>
      <c r="B2369" s="5" t="s">
        <v>1154</v>
      </c>
      <c r="C2369" s="5" t="s">
        <v>1155</v>
      </c>
      <c r="D2369" s="5">
        <v>58800145</v>
      </c>
      <c r="E2369" s="6">
        <v>45656</v>
      </c>
      <c r="F2369" s="5">
        <v>946256537</v>
      </c>
      <c r="G2369" s="6">
        <v>46136</v>
      </c>
      <c r="H2369" s="5">
        <v>2250005278</v>
      </c>
      <c r="I2369" s="5">
        <v>32</v>
      </c>
      <c r="J2369" s="5">
        <v>19</v>
      </c>
      <c r="K23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69" s="4">
        <f>COUNTIFS(Tabela1[Paciente],Tabela1[[#This Row],[Paciente]],Tabela1[Código_Terapia],Tabela1[[#This Row],[Código_Terapia]])</f>
        <v>1</v>
      </c>
      <c r="M2369" s="4">
        <f>Tabela1[[#This Row],[Sessões Autrizadas]]-Tabela1[[#This Row],[Solicitado]]</f>
        <v>-13</v>
      </c>
    </row>
    <row r="2370" spans="1:13" hidden="1" x14ac:dyDescent="0.3">
      <c r="A2370" s="4">
        <f>INDEX(Tabela2[Id],MATCH(Tabela1[[#This Row],[Carteirinha]],Tabela2[Cart],0))</f>
        <v>4515</v>
      </c>
      <c r="B2370" s="5" t="s">
        <v>1089</v>
      </c>
      <c r="C2370" s="5" t="s">
        <v>1090</v>
      </c>
      <c r="D2370" s="5">
        <v>59195077</v>
      </c>
      <c r="E2370" s="6">
        <v>45672</v>
      </c>
      <c r="F2370" s="5">
        <v>946619782</v>
      </c>
      <c r="G2370" s="6">
        <v>46092</v>
      </c>
      <c r="H2370" s="5">
        <v>2250005103</v>
      </c>
      <c r="I2370" s="5">
        <v>16</v>
      </c>
      <c r="J2370" s="5">
        <v>10</v>
      </c>
      <c r="K23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70" s="4">
        <f>COUNTIFS(Tabela1[Paciente],Tabela1[[#This Row],[Paciente]],Tabela1[Código_Terapia],Tabela1[[#This Row],[Código_Terapia]])</f>
        <v>1</v>
      </c>
      <c r="M2370" s="4">
        <f>Tabela1[[#This Row],[Sessões Autrizadas]]-Tabela1[[#This Row],[Solicitado]]</f>
        <v>-6</v>
      </c>
    </row>
    <row r="2371" spans="1:13" hidden="1" x14ac:dyDescent="0.3">
      <c r="A2371" s="4">
        <f>INDEX(Tabela2[Id],MATCH(Tabela1[[#This Row],[Carteirinha]],Tabela2[Cart],0))</f>
        <v>4515</v>
      </c>
      <c r="B2371" s="5" t="s">
        <v>1089</v>
      </c>
      <c r="C2371" s="5" t="s">
        <v>1090</v>
      </c>
      <c r="D2371" s="5">
        <v>59195076</v>
      </c>
      <c r="E2371" s="6">
        <v>45672</v>
      </c>
      <c r="F2371" s="5">
        <v>946619781</v>
      </c>
      <c r="G2371" s="6">
        <v>46032</v>
      </c>
      <c r="H2371" s="5">
        <v>2250005278</v>
      </c>
      <c r="I2371" s="5">
        <v>16</v>
      </c>
      <c r="J2371" s="5">
        <v>11</v>
      </c>
      <c r="K23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71" s="4">
        <f>COUNTIFS(Tabela1[Paciente],Tabela1[[#This Row],[Paciente]],Tabela1[Código_Terapia],Tabela1[[#This Row],[Código_Terapia]])</f>
        <v>1</v>
      </c>
      <c r="M2371" s="4">
        <f>Tabela1[[#This Row],[Sessões Autrizadas]]-Tabela1[[#This Row],[Solicitado]]</f>
        <v>-5</v>
      </c>
    </row>
    <row r="2372" spans="1:13" hidden="1" x14ac:dyDescent="0.3">
      <c r="A2372" s="4">
        <f>INDEX(Tabela2[Id],MATCH(Tabela1[[#This Row],[Carteirinha]],Tabela2[Cart],0))</f>
        <v>4517</v>
      </c>
      <c r="B2372" s="5" t="s">
        <v>150</v>
      </c>
      <c r="C2372" s="5" t="s">
        <v>151</v>
      </c>
      <c r="D2372" s="5">
        <v>59380195</v>
      </c>
      <c r="E2372" s="6">
        <v>45678</v>
      </c>
      <c r="F2372" s="5">
        <v>946791514</v>
      </c>
      <c r="G2372" s="6">
        <v>46458</v>
      </c>
      <c r="H2372" s="5">
        <v>2250005189</v>
      </c>
      <c r="I2372" s="5">
        <v>64</v>
      </c>
      <c r="J2372" s="5">
        <v>52</v>
      </c>
      <c r="K23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72" s="4">
        <f>COUNTIFS(Tabela1[Paciente],Tabela1[[#This Row],[Paciente]],Tabela1[Código_Terapia],Tabela1[[#This Row],[Código_Terapia]])</f>
        <v>1</v>
      </c>
      <c r="M2372" s="4">
        <f>Tabela1[[#This Row],[Sessões Autrizadas]]-Tabela1[[#This Row],[Solicitado]]</f>
        <v>-12</v>
      </c>
    </row>
    <row r="2373" spans="1:13" hidden="1" x14ac:dyDescent="0.3">
      <c r="A2373" s="4">
        <f>INDEX(Tabela2[Id],MATCH(Tabela1[[#This Row],[Carteirinha]],Tabela2[Cart],0))</f>
        <v>4517</v>
      </c>
      <c r="B2373" s="5" t="s">
        <v>150</v>
      </c>
      <c r="C2373" s="5" t="s">
        <v>151</v>
      </c>
      <c r="D2373" s="5">
        <v>59380194</v>
      </c>
      <c r="E2373" s="6">
        <v>45678</v>
      </c>
      <c r="F2373" s="5">
        <v>946791513</v>
      </c>
      <c r="G2373" s="6">
        <v>46638</v>
      </c>
      <c r="H2373" s="5">
        <v>2250005103</v>
      </c>
      <c r="I2373" s="5">
        <v>96</v>
      </c>
      <c r="J2373" s="5">
        <v>65</v>
      </c>
      <c r="K23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373" s="4">
        <f>COUNTIFS(Tabela1[Paciente],Tabela1[[#This Row],[Paciente]],Tabela1[Código_Terapia],Tabela1[[#This Row],[Código_Terapia]])</f>
        <v>1</v>
      </c>
      <c r="M2373" s="4">
        <f>Tabela1[[#This Row],[Sessões Autrizadas]]-Tabela1[[#This Row],[Solicitado]]</f>
        <v>-31</v>
      </c>
    </row>
    <row r="2374" spans="1:13" hidden="1" x14ac:dyDescent="0.3">
      <c r="A2374" s="4">
        <f>INDEX(Tabela2[Id],MATCH(Tabela1[[#This Row],[Carteirinha]],Tabela2[Cart],0))</f>
        <v>4517</v>
      </c>
      <c r="B2374" s="5" t="s">
        <v>150</v>
      </c>
      <c r="C2374" s="5" t="s">
        <v>151</v>
      </c>
      <c r="D2374" s="5">
        <v>59380193</v>
      </c>
      <c r="E2374" s="6">
        <v>45678</v>
      </c>
      <c r="F2374" s="5">
        <v>946791512</v>
      </c>
      <c r="G2374" s="6">
        <v>46278</v>
      </c>
      <c r="H2374" s="5">
        <v>50001213</v>
      </c>
      <c r="I2374" s="5">
        <v>32</v>
      </c>
      <c r="J2374" s="5">
        <v>23</v>
      </c>
      <c r="K23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74" s="4">
        <f>COUNTIFS(Tabela1[Paciente],Tabela1[[#This Row],[Paciente]],Tabela1[Código_Terapia],Tabela1[[#This Row],[Código_Terapia]])</f>
        <v>1</v>
      </c>
      <c r="M2374" s="4">
        <f>Tabela1[[#This Row],[Sessões Autrizadas]]-Tabela1[[#This Row],[Solicitado]]</f>
        <v>-9</v>
      </c>
    </row>
    <row r="2375" spans="1:13" hidden="1" x14ac:dyDescent="0.3">
      <c r="A2375" s="4">
        <f>INDEX(Tabela2[Id],MATCH(Tabela1[[#This Row],[Carteirinha]],Tabela2[Cart],0))</f>
        <v>4517</v>
      </c>
      <c r="B2375" s="5" t="s">
        <v>150</v>
      </c>
      <c r="C2375" s="5" t="s">
        <v>151</v>
      </c>
      <c r="D2375" s="5">
        <v>59380192</v>
      </c>
      <c r="E2375" s="6">
        <v>45678</v>
      </c>
      <c r="F2375" s="5">
        <v>946791511</v>
      </c>
      <c r="G2375" s="6">
        <v>46518</v>
      </c>
      <c r="H2375" s="5">
        <v>50000012</v>
      </c>
      <c r="I2375" s="5">
        <v>48</v>
      </c>
      <c r="J2375" s="5">
        <v>35</v>
      </c>
      <c r="K23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75" s="4">
        <f>COUNTIFS(Tabela1[Paciente],Tabela1[[#This Row],[Paciente]],Tabela1[Código_Terapia],Tabela1[[#This Row],[Código_Terapia]])</f>
        <v>1</v>
      </c>
      <c r="M2375" s="4">
        <f>Tabela1[[#This Row],[Sessões Autrizadas]]-Tabela1[[#This Row],[Solicitado]]</f>
        <v>-13</v>
      </c>
    </row>
    <row r="2376" spans="1:13" hidden="1" x14ac:dyDescent="0.3">
      <c r="A2376" s="4">
        <f>INDEX(Tabela2[Id],MATCH(Tabela1[[#This Row],[Carteirinha]],Tabela2[Cart],0))</f>
        <v>4517</v>
      </c>
      <c r="B2376" s="5" t="s">
        <v>150</v>
      </c>
      <c r="C2376" s="5" t="s">
        <v>151</v>
      </c>
      <c r="D2376" s="5">
        <v>59380189</v>
      </c>
      <c r="E2376" s="6">
        <v>45678</v>
      </c>
      <c r="F2376" s="5">
        <v>946791509</v>
      </c>
      <c r="G2376" s="6">
        <v>45918</v>
      </c>
      <c r="H2376" s="5">
        <v>2250005170</v>
      </c>
      <c r="I2376" s="5">
        <v>64</v>
      </c>
      <c r="J2376" s="5">
        <v>61</v>
      </c>
      <c r="K23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76" s="4">
        <f>COUNTIFS(Tabela1[Paciente],Tabela1[[#This Row],[Paciente]],Tabela1[Código_Terapia],Tabela1[[#This Row],[Código_Terapia]])</f>
        <v>1</v>
      </c>
      <c r="M2376" s="4">
        <f>Tabela1[[#This Row],[Sessões Autrizadas]]-Tabela1[[#This Row],[Solicitado]]</f>
        <v>-3</v>
      </c>
    </row>
    <row r="2377" spans="1:13" hidden="1" x14ac:dyDescent="0.3">
      <c r="A2377" s="4">
        <f>INDEX(Tabela2[Id],MATCH(Tabela1[[#This Row],[Carteirinha]],Tabela2[Cart],0))</f>
        <v>4526</v>
      </c>
      <c r="B2377" s="5" t="s">
        <v>436</v>
      </c>
      <c r="C2377" s="5" t="s">
        <v>437</v>
      </c>
      <c r="D2377" s="5">
        <v>59586662</v>
      </c>
      <c r="E2377" s="6">
        <v>45685</v>
      </c>
      <c r="F2377" s="5">
        <v>946982360</v>
      </c>
      <c r="G2377" s="6">
        <v>46105</v>
      </c>
      <c r="H2377" s="5">
        <v>2250005278</v>
      </c>
      <c r="I2377" s="5">
        <v>32</v>
      </c>
      <c r="J2377" s="5">
        <v>26</v>
      </c>
      <c r="K23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77" s="4">
        <f>COUNTIFS(Tabela1[Paciente],Tabela1[[#This Row],[Paciente]],Tabela1[Código_Terapia],Tabela1[[#This Row],[Código_Terapia]])</f>
        <v>1</v>
      </c>
      <c r="M2377" s="4">
        <f>Tabela1[[#This Row],[Sessões Autrizadas]]-Tabela1[[#This Row],[Solicitado]]</f>
        <v>-6</v>
      </c>
    </row>
    <row r="2378" spans="1:13" hidden="1" x14ac:dyDescent="0.3">
      <c r="A2378" s="4">
        <f>INDEX(Tabela2[Id],MATCH(Tabela1[[#This Row],[Carteirinha]],Tabela2[Cart],0))</f>
        <v>4529</v>
      </c>
      <c r="B2378" s="5" t="s">
        <v>174</v>
      </c>
      <c r="C2378" s="5" t="s">
        <v>175</v>
      </c>
      <c r="D2378" s="5">
        <v>60966457</v>
      </c>
      <c r="E2378" s="6">
        <v>45740</v>
      </c>
      <c r="F2378" s="5">
        <v>948260995</v>
      </c>
      <c r="G2378" s="6">
        <v>45796</v>
      </c>
      <c r="H2378" s="5">
        <v>2250005278</v>
      </c>
      <c r="I2378" s="5">
        <v>32</v>
      </c>
      <c r="J2378" s="5">
        <v>32</v>
      </c>
      <c r="K23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78" s="4">
        <f>COUNTIFS(Tabela1[Paciente],Tabela1[[#This Row],[Paciente]],Tabela1[Código_Terapia],Tabela1[[#This Row],[Código_Terapia]])</f>
        <v>2</v>
      </c>
      <c r="M2378" s="4">
        <f>Tabela1[[#This Row],[Sessões Autrizadas]]-Tabela1[[#This Row],[Solicitado]]</f>
        <v>0</v>
      </c>
    </row>
    <row r="2379" spans="1:13" hidden="1" x14ac:dyDescent="0.3">
      <c r="A2379" s="4">
        <f>INDEX(Tabela2[Id],MATCH(Tabela1[[#This Row],[Carteirinha]],Tabela2[Cart],0))</f>
        <v>4529</v>
      </c>
      <c r="B2379" s="5" t="s">
        <v>174</v>
      </c>
      <c r="C2379" s="5" t="s">
        <v>175</v>
      </c>
      <c r="D2379" s="5">
        <v>59708627</v>
      </c>
      <c r="E2379" s="6">
        <v>45698</v>
      </c>
      <c r="F2379" s="5">
        <v>947095407</v>
      </c>
      <c r="G2379" s="6">
        <v>45758</v>
      </c>
      <c r="H2379" s="5">
        <v>2250005278</v>
      </c>
      <c r="I2379" s="5">
        <v>32</v>
      </c>
      <c r="J2379" s="5">
        <v>32</v>
      </c>
      <c r="K23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79" s="4">
        <f>COUNTIFS(Tabela1[Paciente],Tabela1[[#This Row],[Paciente]],Tabela1[Código_Terapia],Tabela1[[#This Row],[Código_Terapia]])</f>
        <v>2</v>
      </c>
      <c r="M2379" s="4">
        <f>Tabela1[[#This Row],[Sessões Autrizadas]]-Tabela1[[#This Row],[Solicitado]]</f>
        <v>0</v>
      </c>
    </row>
    <row r="2380" spans="1:13" hidden="1" x14ac:dyDescent="0.3">
      <c r="A2380" s="4">
        <f>INDEX(Tabela2[Id],MATCH(Tabela1[[#This Row],[Carteirinha]],Tabela2[Cart],0))</f>
        <v>4529</v>
      </c>
      <c r="B2380" s="5" t="s">
        <v>174</v>
      </c>
      <c r="C2380" s="5" t="s">
        <v>175</v>
      </c>
      <c r="D2380" s="5">
        <v>59708628</v>
      </c>
      <c r="E2380" s="6">
        <v>45698</v>
      </c>
      <c r="F2380" s="5">
        <v>947095408</v>
      </c>
      <c r="G2380" s="6">
        <v>45998</v>
      </c>
      <c r="H2380" s="5">
        <v>2250005103</v>
      </c>
      <c r="I2380" s="5">
        <v>8</v>
      </c>
      <c r="J2380" s="5">
        <v>4</v>
      </c>
      <c r="K23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0.5</v>
      </c>
      <c r="L2380" s="4">
        <f>COUNTIFS(Tabela1[Paciente],Tabela1[[#This Row],[Paciente]],Tabela1[Código_Terapia],Tabela1[[#This Row],[Código_Terapia]])</f>
        <v>1</v>
      </c>
      <c r="M2380" s="4">
        <f>Tabela1[[#This Row],[Sessões Autrizadas]]-Tabela1[[#This Row],[Solicitado]]</f>
        <v>-4</v>
      </c>
    </row>
    <row r="2381" spans="1:13" hidden="1" x14ac:dyDescent="0.3">
      <c r="A2381" s="4">
        <f>INDEX(Tabela2[Id],MATCH(Tabela1[[#This Row],[Carteirinha]],Tabela2[Cart],0))</f>
        <v>4127</v>
      </c>
      <c r="B2381" s="5" t="s">
        <v>1260</v>
      </c>
      <c r="C2381" s="5" t="s">
        <v>1261</v>
      </c>
      <c r="D2381" s="5">
        <v>60097266</v>
      </c>
      <c r="E2381" s="6">
        <v>45702</v>
      </c>
      <c r="F2381" s="5">
        <v>947455931</v>
      </c>
      <c r="G2381" s="6">
        <v>46062</v>
      </c>
      <c r="H2381" s="5">
        <v>2250005103</v>
      </c>
      <c r="I2381" s="5">
        <v>32</v>
      </c>
      <c r="J2381" s="5">
        <v>27</v>
      </c>
      <c r="K23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81" s="4">
        <f>COUNTIFS(Tabela1[Paciente],Tabela1[[#This Row],[Paciente]],Tabela1[Código_Terapia],Tabela1[[#This Row],[Código_Terapia]])</f>
        <v>1</v>
      </c>
      <c r="M2381" s="4">
        <f>Tabela1[[#This Row],[Sessões Autrizadas]]-Tabela1[[#This Row],[Solicitado]]</f>
        <v>-5</v>
      </c>
    </row>
    <row r="2382" spans="1:13" hidden="1" x14ac:dyDescent="0.3">
      <c r="A2382" s="4">
        <f>INDEX(Tabela2[Id],MATCH(Tabela1[[#This Row],[Carteirinha]],Tabela2[Cart],0))</f>
        <v>4533</v>
      </c>
      <c r="B2382" s="5" t="s">
        <v>1078</v>
      </c>
      <c r="C2382" s="5" t="s">
        <v>1079</v>
      </c>
      <c r="D2382" s="5">
        <v>60988800</v>
      </c>
      <c r="E2382" s="6">
        <v>45742</v>
      </c>
      <c r="F2382" s="5">
        <v>948281797</v>
      </c>
      <c r="G2382" s="6">
        <v>45862</v>
      </c>
      <c r="H2382" s="5">
        <v>2250005103</v>
      </c>
      <c r="I2382" s="5">
        <v>32</v>
      </c>
      <c r="J2382" s="5">
        <v>30</v>
      </c>
      <c r="K23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82" s="4">
        <f>COUNTIFS(Tabela1[Paciente],Tabela1[[#This Row],[Paciente]],Tabela1[Código_Terapia],Tabela1[[#This Row],[Código_Terapia]])</f>
        <v>2</v>
      </c>
      <c r="M2382" s="4">
        <f>Tabela1[[#This Row],[Sessões Autrizadas]]-Tabela1[[#This Row],[Solicitado]]</f>
        <v>-2</v>
      </c>
    </row>
    <row r="2383" spans="1:13" hidden="1" x14ac:dyDescent="0.3">
      <c r="A2383" s="4">
        <f>INDEX(Tabela2[Id],MATCH(Tabela1[[#This Row],[Carteirinha]],Tabela2[Cart],0))</f>
        <v>4533</v>
      </c>
      <c r="B2383" s="5" t="s">
        <v>1078</v>
      </c>
      <c r="C2383" s="5" t="s">
        <v>1079</v>
      </c>
      <c r="D2383" s="5">
        <v>60988799</v>
      </c>
      <c r="E2383" s="6">
        <v>45741</v>
      </c>
      <c r="F2383" s="5">
        <v>948281796</v>
      </c>
      <c r="G2383" s="6">
        <v>45861</v>
      </c>
      <c r="H2383" s="5">
        <v>2250005278</v>
      </c>
      <c r="I2383" s="5">
        <v>32</v>
      </c>
      <c r="J2383" s="5">
        <v>30</v>
      </c>
      <c r="K23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83" s="4">
        <f>COUNTIFS(Tabela1[Paciente],Tabela1[[#This Row],[Paciente]],Tabela1[Código_Terapia],Tabela1[[#This Row],[Código_Terapia]])</f>
        <v>1</v>
      </c>
      <c r="M2383" s="4">
        <f>Tabela1[[#This Row],[Sessões Autrizadas]]-Tabela1[[#This Row],[Solicitado]]</f>
        <v>-2</v>
      </c>
    </row>
    <row r="2384" spans="1:13" hidden="1" x14ac:dyDescent="0.3">
      <c r="A2384" s="4">
        <f>INDEX(Tabela2[Id],MATCH(Tabela1[[#This Row],[Carteirinha]],Tabela2[Cart],0))</f>
        <v>4533</v>
      </c>
      <c r="B2384" s="5" t="s">
        <v>1078</v>
      </c>
      <c r="C2384" s="5" t="s">
        <v>1079</v>
      </c>
      <c r="D2384" s="5">
        <v>60988796</v>
      </c>
      <c r="E2384" s="6">
        <v>45741</v>
      </c>
      <c r="F2384" s="5">
        <v>948281795</v>
      </c>
      <c r="G2384" s="6">
        <v>45801</v>
      </c>
      <c r="H2384" s="5">
        <v>2250005170</v>
      </c>
      <c r="I2384" s="5">
        <v>32</v>
      </c>
      <c r="J2384" s="5">
        <v>32</v>
      </c>
      <c r="K23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84" s="4">
        <f>COUNTIFS(Tabela1[Paciente],Tabela1[[#This Row],[Paciente]],Tabela1[Código_Terapia],Tabela1[[#This Row],[Código_Terapia]])</f>
        <v>2</v>
      </c>
      <c r="M2384" s="4">
        <f>Tabela1[[#This Row],[Sessões Autrizadas]]-Tabela1[[#This Row],[Solicitado]]</f>
        <v>0</v>
      </c>
    </row>
    <row r="2385" spans="1:13" hidden="1" x14ac:dyDescent="0.3">
      <c r="A2385" s="4">
        <f>INDEX(Tabela2[Id],MATCH(Tabela1[[#This Row],[Carteirinha]],Tabela2[Cart],0))</f>
        <v>4533</v>
      </c>
      <c r="B2385" s="5" t="s">
        <v>1078</v>
      </c>
      <c r="C2385" s="5" t="s">
        <v>1079</v>
      </c>
      <c r="D2385" s="5">
        <v>57687771</v>
      </c>
      <c r="E2385" s="6">
        <v>45604</v>
      </c>
      <c r="F2385" s="5">
        <v>945231259</v>
      </c>
      <c r="G2385" s="6">
        <v>46864</v>
      </c>
      <c r="H2385" s="5">
        <v>2250005103</v>
      </c>
      <c r="I2385" s="5">
        <v>32</v>
      </c>
      <c r="J2385" s="5">
        <v>9</v>
      </c>
      <c r="K23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85" s="4">
        <f>COUNTIFS(Tabela1[Paciente],Tabela1[[#This Row],[Paciente]],Tabela1[Código_Terapia],Tabela1[[#This Row],[Código_Terapia]])</f>
        <v>2</v>
      </c>
      <c r="M2385" s="4">
        <f>Tabela1[[#This Row],[Sessões Autrizadas]]-Tabela1[[#This Row],[Solicitado]]</f>
        <v>-23</v>
      </c>
    </row>
    <row r="2386" spans="1:13" hidden="1" x14ac:dyDescent="0.3">
      <c r="A2386" s="4">
        <f>INDEX(Tabela2[Id],MATCH(Tabela1[[#This Row],[Carteirinha]],Tabela2[Cart],0))</f>
        <v>4533</v>
      </c>
      <c r="B2386" s="5" t="s">
        <v>1078</v>
      </c>
      <c r="C2386" s="5" t="s">
        <v>1079</v>
      </c>
      <c r="D2386" s="5">
        <v>57687770</v>
      </c>
      <c r="E2386" s="6">
        <v>45604</v>
      </c>
      <c r="F2386" s="5">
        <v>945231258</v>
      </c>
      <c r="G2386" s="6">
        <v>46864</v>
      </c>
      <c r="H2386" s="5">
        <v>2250005170</v>
      </c>
      <c r="I2386" s="5">
        <v>32</v>
      </c>
      <c r="J2386" s="5">
        <v>9</v>
      </c>
      <c r="K23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86" s="4">
        <f>COUNTIFS(Tabela1[Paciente],Tabela1[[#This Row],[Paciente]],Tabela1[Código_Terapia],Tabela1[[#This Row],[Código_Terapia]])</f>
        <v>2</v>
      </c>
      <c r="M2386" s="4">
        <f>Tabela1[[#This Row],[Sessões Autrizadas]]-Tabela1[[#This Row],[Solicitado]]</f>
        <v>-23</v>
      </c>
    </row>
    <row r="2387" spans="1:13" hidden="1" x14ac:dyDescent="0.3">
      <c r="A2387" s="4">
        <f>INDEX(Tabela2[Id],MATCH(Tabela1[[#This Row],[Carteirinha]],Tabela2[Cart],0))</f>
        <v>4535</v>
      </c>
      <c r="B2387" s="5" t="s">
        <v>1191</v>
      </c>
      <c r="C2387" s="5" t="s">
        <v>1192</v>
      </c>
      <c r="D2387" s="5">
        <v>59895731</v>
      </c>
      <c r="E2387" s="6">
        <v>45699</v>
      </c>
      <c r="F2387" s="5">
        <v>947269074</v>
      </c>
      <c r="G2387" s="6">
        <v>46059</v>
      </c>
      <c r="H2387" s="5">
        <v>2250005103</v>
      </c>
      <c r="I2387" s="5">
        <v>32</v>
      </c>
      <c r="J2387" s="5">
        <v>26</v>
      </c>
      <c r="K23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87" s="4">
        <f>COUNTIFS(Tabela1[Paciente],Tabela1[[#This Row],[Paciente]],Tabela1[Código_Terapia],Tabela1[[#This Row],[Código_Terapia]])</f>
        <v>1</v>
      </c>
      <c r="M2387" s="4">
        <f>Tabela1[[#This Row],[Sessões Autrizadas]]-Tabela1[[#This Row],[Solicitado]]</f>
        <v>-6</v>
      </c>
    </row>
    <row r="2388" spans="1:13" hidden="1" x14ac:dyDescent="0.3">
      <c r="A2388" s="4">
        <f>INDEX(Tabela2[Id],MATCH(Tabela1[[#This Row],[Carteirinha]],Tabela2[Cart],0))</f>
        <v>4535</v>
      </c>
      <c r="B2388" s="5" t="s">
        <v>1191</v>
      </c>
      <c r="C2388" s="5" t="s">
        <v>1192</v>
      </c>
      <c r="D2388" s="5">
        <v>59895729</v>
      </c>
      <c r="E2388" s="6">
        <v>45699</v>
      </c>
      <c r="F2388" s="5">
        <v>947269073</v>
      </c>
      <c r="G2388" s="6">
        <v>45939</v>
      </c>
      <c r="H2388" s="5">
        <v>2250005278</v>
      </c>
      <c r="I2388" s="5">
        <v>32</v>
      </c>
      <c r="J2388" s="5">
        <v>30</v>
      </c>
      <c r="K23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88" s="4">
        <f>COUNTIFS(Tabela1[Paciente],Tabela1[[#This Row],[Paciente]],Tabela1[Código_Terapia],Tabela1[[#This Row],[Código_Terapia]])</f>
        <v>1</v>
      </c>
      <c r="M2388" s="4">
        <f>Tabela1[[#This Row],[Sessões Autrizadas]]-Tabela1[[#This Row],[Solicitado]]</f>
        <v>-2</v>
      </c>
    </row>
    <row r="2389" spans="1:13" hidden="1" x14ac:dyDescent="0.3">
      <c r="A2389" s="4">
        <f>INDEX(Tabela2[Id],MATCH(Tabela1[[#This Row],[Carteirinha]],Tabela2[Cart],0))</f>
        <v>2661</v>
      </c>
      <c r="B2389" s="5" t="s">
        <v>933</v>
      </c>
      <c r="C2389" s="5" t="s">
        <v>934</v>
      </c>
      <c r="D2389" s="5">
        <v>59562535</v>
      </c>
      <c r="E2389" s="6">
        <v>45685</v>
      </c>
      <c r="F2389" s="5">
        <v>946959971</v>
      </c>
      <c r="G2389" s="6">
        <v>46165</v>
      </c>
      <c r="H2389" s="5">
        <v>2250005278</v>
      </c>
      <c r="I2389" s="5">
        <v>32</v>
      </c>
      <c r="J2389" s="5">
        <v>25</v>
      </c>
      <c r="K23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89" s="4">
        <f>COUNTIFS(Tabela1[Paciente],Tabela1[[#This Row],[Paciente]],Tabela1[Código_Terapia],Tabela1[[#This Row],[Código_Terapia]])</f>
        <v>1</v>
      </c>
      <c r="M2389" s="4">
        <f>Tabela1[[#This Row],[Sessões Autrizadas]]-Tabela1[[#This Row],[Solicitado]]</f>
        <v>-7</v>
      </c>
    </row>
    <row r="2390" spans="1:13" hidden="1" x14ac:dyDescent="0.3">
      <c r="A2390" s="4">
        <f>INDEX(Tabela2[Id],MATCH(Tabela1[[#This Row],[Carteirinha]],Tabela2[Cart],0))</f>
        <v>4545</v>
      </c>
      <c r="B2390" s="5" t="s">
        <v>1482</v>
      </c>
      <c r="C2390" s="5" t="s">
        <v>1483</v>
      </c>
      <c r="D2390" s="5">
        <v>60177241</v>
      </c>
      <c r="E2390" s="6">
        <v>45707</v>
      </c>
      <c r="F2390" s="5">
        <v>947530225</v>
      </c>
      <c r="G2390" s="6">
        <v>46007</v>
      </c>
      <c r="H2390" s="5">
        <v>2250005278</v>
      </c>
      <c r="I2390" s="5">
        <v>32</v>
      </c>
      <c r="J2390" s="5">
        <v>28</v>
      </c>
      <c r="K23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90" s="4">
        <f>COUNTIFS(Tabela1[Paciente],Tabela1[[#This Row],[Paciente]],Tabela1[Código_Terapia],Tabela1[[#This Row],[Código_Terapia]])</f>
        <v>1</v>
      </c>
      <c r="M2390" s="4">
        <f>Tabela1[[#This Row],[Sessões Autrizadas]]-Tabela1[[#This Row],[Solicitado]]</f>
        <v>-4</v>
      </c>
    </row>
    <row r="2391" spans="1:13" hidden="1" x14ac:dyDescent="0.3">
      <c r="A2391" s="4">
        <f>INDEX(Tabela2[Id],MATCH(Tabela1[[#This Row],[Carteirinha]],Tabela2[Cart],0))</f>
        <v>4538</v>
      </c>
      <c r="B2391" s="5" t="s">
        <v>1480</v>
      </c>
      <c r="C2391" s="5" t="s">
        <v>1481</v>
      </c>
      <c r="D2391" s="5">
        <v>59922199</v>
      </c>
      <c r="E2391" s="6">
        <v>45698</v>
      </c>
      <c r="F2391" s="5">
        <v>947293308</v>
      </c>
      <c r="G2391" s="6">
        <v>46358</v>
      </c>
      <c r="H2391" s="5">
        <v>2250005189</v>
      </c>
      <c r="I2391" s="5">
        <v>32</v>
      </c>
      <c r="J2391" s="5">
        <v>22</v>
      </c>
      <c r="K23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91" s="4">
        <f>COUNTIFS(Tabela1[Paciente],Tabela1[[#This Row],[Paciente]],Tabela1[Código_Terapia],Tabela1[[#This Row],[Código_Terapia]])</f>
        <v>1</v>
      </c>
      <c r="M2391" s="4">
        <f>Tabela1[[#This Row],[Sessões Autrizadas]]-Tabela1[[#This Row],[Solicitado]]</f>
        <v>-10</v>
      </c>
    </row>
    <row r="2392" spans="1:13" hidden="1" x14ac:dyDescent="0.3">
      <c r="A2392" s="4">
        <f>INDEX(Tabela2[Id],MATCH(Tabela1[[#This Row],[Carteirinha]],Tabela2[Cart],0))</f>
        <v>4538</v>
      </c>
      <c r="B2392" s="5" t="s">
        <v>1480</v>
      </c>
      <c r="C2392" s="5" t="s">
        <v>1481</v>
      </c>
      <c r="D2392" s="5">
        <v>59922198</v>
      </c>
      <c r="E2392" s="6">
        <v>45698</v>
      </c>
      <c r="F2392" s="5">
        <v>947293307</v>
      </c>
      <c r="G2392" s="6">
        <v>46418</v>
      </c>
      <c r="H2392" s="5">
        <v>2250005103</v>
      </c>
      <c r="I2392" s="5">
        <v>32</v>
      </c>
      <c r="J2392" s="5">
        <v>21</v>
      </c>
      <c r="K23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92" s="4">
        <f>COUNTIFS(Tabela1[Paciente],Tabela1[[#This Row],[Paciente]],Tabela1[Código_Terapia],Tabela1[[#This Row],[Código_Terapia]])</f>
        <v>1</v>
      </c>
      <c r="M2392" s="4">
        <f>Tabela1[[#This Row],[Sessões Autrizadas]]-Tabela1[[#This Row],[Solicitado]]</f>
        <v>-11</v>
      </c>
    </row>
    <row r="2393" spans="1:13" hidden="1" x14ac:dyDescent="0.3">
      <c r="A2393" s="4">
        <f>INDEX(Tabela2[Id],MATCH(Tabela1[[#This Row],[Carteirinha]],Tabela2[Cart],0))</f>
        <v>4538</v>
      </c>
      <c r="B2393" s="5" t="s">
        <v>1480</v>
      </c>
      <c r="C2393" s="5" t="s">
        <v>1481</v>
      </c>
      <c r="D2393" s="5">
        <v>59922197</v>
      </c>
      <c r="E2393" s="6">
        <v>45698</v>
      </c>
      <c r="F2393" s="5">
        <v>947293306</v>
      </c>
      <c r="G2393" s="6">
        <v>45998</v>
      </c>
      <c r="H2393" s="5">
        <v>50001213</v>
      </c>
      <c r="I2393" s="5">
        <v>16</v>
      </c>
      <c r="J2393" s="5">
        <v>12</v>
      </c>
      <c r="K23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393" s="4">
        <f>COUNTIFS(Tabela1[Paciente],Tabela1[[#This Row],[Paciente]],Tabela1[Código_Terapia],Tabela1[[#This Row],[Código_Terapia]])</f>
        <v>1</v>
      </c>
      <c r="M2393" s="4">
        <f>Tabela1[[#This Row],[Sessões Autrizadas]]-Tabela1[[#This Row],[Solicitado]]</f>
        <v>-4</v>
      </c>
    </row>
    <row r="2394" spans="1:13" hidden="1" x14ac:dyDescent="0.3">
      <c r="A2394" s="4">
        <f>INDEX(Tabela2[Id],MATCH(Tabela1[[#This Row],[Carteirinha]],Tabela2[Cart],0))</f>
        <v>4538</v>
      </c>
      <c r="B2394" s="5" t="s">
        <v>1480</v>
      </c>
      <c r="C2394" s="5" t="s">
        <v>1481</v>
      </c>
      <c r="D2394" s="5">
        <v>59922196</v>
      </c>
      <c r="E2394" s="6">
        <v>45698</v>
      </c>
      <c r="F2394" s="5">
        <v>947293305</v>
      </c>
      <c r="G2394" s="6">
        <v>46358</v>
      </c>
      <c r="H2394" s="5">
        <v>50000012</v>
      </c>
      <c r="I2394" s="5">
        <v>32</v>
      </c>
      <c r="J2394" s="5">
        <v>22</v>
      </c>
      <c r="K23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94" s="4">
        <f>COUNTIFS(Tabela1[Paciente],Tabela1[[#This Row],[Paciente]],Tabela1[Código_Terapia],Tabela1[[#This Row],[Código_Terapia]])</f>
        <v>1</v>
      </c>
      <c r="M2394" s="4">
        <f>Tabela1[[#This Row],[Sessões Autrizadas]]-Tabela1[[#This Row],[Solicitado]]</f>
        <v>-10</v>
      </c>
    </row>
    <row r="2395" spans="1:13" hidden="1" x14ac:dyDescent="0.3">
      <c r="A2395" s="4">
        <f>INDEX(Tabela2[Id],MATCH(Tabela1[[#This Row],[Carteirinha]],Tabela2[Cart],0))</f>
        <v>4551</v>
      </c>
      <c r="B2395" s="5" t="s">
        <v>1488</v>
      </c>
      <c r="C2395" s="5" t="s">
        <v>1489</v>
      </c>
      <c r="D2395" s="5">
        <v>59837849</v>
      </c>
      <c r="E2395" s="6">
        <v>45694</v>
      </c>
      <c r="F2395" s="5">
        <v>947215412</v>
      </c>
      <c r="G2395" s="6">
        <v>46054</v>
      </c>
      <c r="H2395" s="5">
        <v>2250005189</v>
      </c>
      <c r="I2395" s="5">
        <v>32</v>
      </c>
      <c r="J2395" s="5">
        <v>27</v>
      </c>
      <c r="K23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95" s="4">
        <f>COUNTIFS(Tabela1[Paciente],Tabela1[[#This Row],[Paciente]],Tabela1[Código_Terapia],Tabela1[[#This Row],[Código_Terapia]])</f>
        <v>1</v>
      </c>
      <c r="M2395" s="4">
        <f>Tabela1[[#This Row],[Sessões Autrizadas]]-Tabela1[[#This Row],[Solicitado]]</f>
        <v>-5</v>
      </c>
    </row>
    <row r="2396" spans="1:13" hidden="1" x14ac:dyDescent="0.3">
      <c r="A2396" s="4">
        <f>INDEX(Tabela2[Id],MATCH(Tabela1[[#This Row],[Carteirinha]],Tabela2[Cart],0))</f>
        <v>4548</v>
      </c>
      <c r="B2396" s="5" t="s">
        <v>1478</v>
      </c>
      <c r="C2396" s="5" t="s">
        <v>1479</v>
      </c>
      <c r="D2396" s="5">
        <v>60178382</v>
      </c>
      <c r="E2396" s="6">
        <v>45706</v>
      </c>
      <c r="F2396" s="5">
        <v>947531271</v>
      </c>
      <c r="G2396" s="6">
        <v>46306</v>
      </c>
      <c r="H2396" s="5">
        <v>2250005189</v>
      </c>
      <c r="I2396" s="5">
        <v>64</v>
      </c>
      <c r="J2396" s="5">
        <v>49</v>
      </c>
      <c r="K23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396" s="4">
        <f>COUNTIFS(Tabela1[Paciente],Tabela1[[#This Row],[Paciente]],Tabela1[Código_Terapia],Tabela1[[#This Row],[Código_Terapia]])</f>
        <v>3</v>
      </c>
      <c r="M2396" s="4">
        <f>Tabela1[[#This Row],[Sessões Autrizadas]]-Tabela1[[#This Row],[Solicitado]]</f>
        <v>-15</v>
      </c>
    </row>
    <row r="2397" spans="1:13" hidden="1" x14ac:dyDescent="0.3">
      <c r="A2397" s="4">
        <f>INDEX(Tabela2[Id],MATCH(Tabela1[[#This Row],[Carteirinha]],Tabela2[Cart],0))</f>
        <v>4548</v>
      </c>
      <c r="B2397" s="5" t="s">
        <v>1478</v>
      </c>
      <c r="C2397" s="5" t="s">
        <v>1479</v>
      </c>
      <c r="D2397" s="5">
        <v>60178381</v>
      </c>
      <c r="E2397" s="6">
        <v>45706</v>
      </c>
      <c r="F2397" s="5">
        <v>947531270</v>
      </c>
      <c r="G2397" s="6">
        <v>46966</v>
      </c>
      <c r="H2397" s="5">
        <v>2250005103</v>
      </c>
      <c r="I2397" s="5">
        <v>160</v>
      </c>
      <c r="J2397" s="5">
        <v>111</v>
      </c>
      <c r="K23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397" s="4">
        <f>COUNTIFS(Tabela1[Paciente],Tabela1[[#This Row],[Paciente]],Tabela1[Código_Terapia],Tabela1[[#This Row],[Código_Terapia]])</f>
        <v>3</v>
      </c>
      <c r="M2397" s="4">
        <f>Tabela1[[#This Row],[Sessões Autrizadas]]-Tabela1[[#This Row],[Solicitado]]</f>
        <v>-49</v>
      </c>
    </row>
    <row r="2398" spans="1:13" hidden="1" x14ac:dyDescent="0.3">
      <c r="A2398" s="4">
        <f>INDEX(Tabela2[Id],MATCH(Tabela1[[#This Row],[Carteirinha]],Tabela2[Cart],0))</f>
        <v>4548</v>
      </c>
      <c r="B2398" s="5" t="s">
        <v>1478</v>
      </c>
      <c r="C2398" s="5" t="s">
        <v>1479</v>
      </c>
      <c r="D2398" s="5">
        <v>60178380</v>
      </c>
      <c r="E2398" s="6">
        <v>45706</v>
      </c>
      <c r="F2398" s="5">
        <v>947531269</v>
      </c>
      <c r="G2398" s="6">
        <v>46186</v>
      </c>
      <c r="H2398" s="5">
        <v>2250005278</v>
      </c>
      <c r="I2398" s="5">
        <v>32</v>
      </c>
      <c r="J2398" s="5">
        <v>20</v>
      </c>
      <c r="K23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398" s="4">
        <f>COUNTIFS(Tabela1[Paciente],Tabela1[[#This Row],[Paciente]],Tabela1[Código_Terapia],Tabela1[[#This Row],[Código_Terapia]])</f>
        <v>3</v>
      </c>
      <c r="M2398" s="4">
        <f>Tabela1[[#This Row],[Sessões Autrizadas]]-Tabela1[[#This Row],[Solicitado]]</f>
        <v>-12</v>
      </c>
    </row>
    <row r="2399" spans="1:13" hidden="1" x14ac:dyDescent="0.3">
      <c r="A2399" s="4">
        <f>INDEX(Tabela2[Id],MATCH(Tabela1[[#This Row],[Carteirinha]],Tabela2[Cart],0))</f>
        <v>4548</v>
      </c>
      <c r="B2399" s="5" t="s">
        <v>1478</v>
      </c>
      <c r="C2399" s="5" t="s">
        <v>1479</v>
      </c>
      <c r="D2399" s="5">
        <v>60178379</v>
      </c>
      <c r="E2399" s="6">
        <v>45706</v>
      </c>
      <c r="F2399" s="5">
        <v>947531268</v>
      </c>
      <c r="G2399" s="6">
        <v>46186</v>
      </c>
      <c r="H2399" s="5">
        <v>50000012</v>
      </c>
      <c r="I2399" s="5">
        <v>48</v>
      </c>
      <c r="J2399" s="5">
        <v>41</v>
      </c>
      <c r="K23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399" s="4">
        <f>COUNTIFS(Tabela1[Paciente],Tabela1[[#This Row],[Paciente]],Tabela1[Código_Terapia],Tabela1[[#This Row],[Código_Terapia]])</f>
        <v>4</v>
      </c>
      <c r="M2399" s="4">
        <f>Tabela1[[#This Row],[Sessões Autrizadas]]-Tabela1[[#This Row],[Solicitado]]</f>
        <v>-7</v>
      </c>
    </row>
    <row r="2400" spans="1:13" hidden="1" x14ac:dyDescent="0.3">
      <c r="A2400" s="4">
        <f>INDEX(Tabela2[Id],MATCH(Tabela1[[#This Row],[Carteirinha]],Tabela2[Cart],0))</f>
        <v>4548</v>
      </c>
      <c r="B2400" s="5" t="s">
        <v>1478</v>
      </c>
      <c r="C2400" s="5" t="s">
        <v>1479</v>
      </c>
      <c r="D2400" s="5">
        <v>60178378</v>
      </c>
      <c r="E2400" s="6">
        <v>45706</v>
      </c>
      <c r="F2400" s="5">
        <v>947531266</v>
      </c>
      <c r="G2400" s="6">
        <v>46126</v>
      </c>
      <c r="H2400" s="5">
        <v>2250005170</v>
      </c>
      <c r="I2400" s="5">
        <v>64</v>
      </c>
      <c r="J2400" s="5">
        <v>55</v>
      </c>
      <c r="K24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400" s="4">
        <f>COUNTIFS(Tabela1[Paciente],Tabela1[[#This Row],[Paciente]],Tabela1[Código_Terapia],Tabela1[[#This Row],[Código_Terapia]])</f>
        <v>4</v>
      </c>
      <c r="M2400" s="4">
        <f>Tabela1[[#This Row],[Sessões Autrizadas]]-Tabela1[[#This Row],[Solicitado]]</f>
        <v>-9</v>
      </c>
    </row>
    <row r="2401" spans="1:13" hidden="1" x14ac:dyDescent="0.3">
      <c r="A2401" s="4">
        <f>INDEX(Tabela2[Id],MATCH(Tabela1[[#This Row],[Carteirinha]],Tabela2[Cart],0))</f>
        <v>4548</v>
      </c>
      <c r="B2401" s="5" t="s">
        <v>1478</v>
      </c>
      <c r="C2401" s="5" t="s">
        <v>1479</v>
      </c>
      <c r="D2401" s="5">
        <v>59793690</v>
      </c>
      <c r="E2401" s="6">
        <v>45692</v>
      </c>
      <c r="F2401" s="5">
        <v>947174155</v>
      </c>
      <c r="G2401" s="6">
        <v>45932</v>
      </c>
      <c r="H2401" s="5">
        <v>2250005189</v>
      </c>
      <c r="I2401" s="5">
        <v>64</v>
      </c>
      <c r="J2401" s="5">
        <v>60</v>
      </c>
      <c r="K24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401" s="4">
        <f>COUNTIFS(Tabela1[Paciente],Tabela1[[#This Row],[Paciente]],Tabela1[Código_Terapia],Tabela1[[#This Row],[Código_Terapia]])</f>
        <v>3</v>
      </c>
      <c r="M2401" s="4">
        <f>Tabela1[[#This Row],[Sessões Autrizadas]]-Tabela1[[#This Row],[Solicitado]]</f>
        <v>-4</v>
      </c>
    </row>
    <row r="2402" spans="1:13" hidden="1" x14ac:dyDescent="0.3">
      <c r="A2402" s="4">
        <f>INDEX(Tabela2[Id],MATCH(Tabela1[[#This Row],[Carteirinha]],Tabela2[Cart],0))</f>
        <v>4548</v>
      </c>
      <c r="B2402" s="5" t="s">
        <v>1478</v>
      </c>
      <c r="C2402" s="5" t="s">
        <v>1479</v>
      </c>
      <c r="D2402" s="5">
        <v>59793688</v>
      </c>
      <c r="E2402" s="6">
        <v>45692</v>
      </c>
      <c r="F2402" s="5">
        <v>947174153</v>
      </c>
      <c r="G2402" s="6">
        <v>45932</v>
      </c>
      <c r="H2402" s="5">
        <v>2250005103</v>
      </c>
      <c r="I2402" s="5">
        <v>160</v>
      </c>
      <c r="J2402" s="5">
        <v>156</v>
      </c>
      <c r="K24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402" s="4">
        <f>COUNTIFS(Tabela1[Paciente],Tabela1[[#This Row],[Paciente]],Tabela1[Código_Terapia],Tabela1[[#This Row],[Código_Terapia]])</f>
        <v>3</v>
      </c>
      <c r="M2402" s="4">
        <f>Tabela1[[#This Row],[Sessões Autrizadas]]-Tabela1[[#This Row],[Solicitado]]</f>
        <v>-4</v>
      </c>
    </row>
    <row r="2403" spans="1:13" hidden="1" x14ac:dyDescent="0.3">
      <c r="A2403" s="4">
        <f>INDEX(Tabela2[Id],MATCH(Tabela1[[#This Row],[Carteirinha]],Tabela2[Cart],0))</f>
        <v>4548</v>
      </c>
      <c r="B2403" s="5" t="s">
        <v>1478</v>
      </c>
      <c r="C2403" s="5" t="s">
        <v>1479</v>
      </c>
      <c r="D2403" s="5">
        <v>59793687</v>
      </c>
      <c r="E2403" s="6">
        <v>45692</v>
      </c>
      <c r="F2403" s="5">
        <v>947174152</v>
      </c>
      <c r="G2403" s="6">
        <v>45932</v>
      </c>
      <c r="H2403" s="5">
        <v>2250005278</v>
      </c>
      <c r="I2403" s="5">
        <v>64</v>
      </c>
      <c r="J2403" s="5">
        <v>61</v>
      </c>
      <c r="K24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403" s="4">
        <f>COUNTIFS(Tabela1[Paciente],Tabela1[[#This Row],[Paciente]],Tabela1[Código_Terapia],Tabela1[[#This Row],[Código_Terapia]])</f>
        <v>3</v>
      </c>
      <c r="M2403" s="4">
        <f>Tabela1[[#This Row],[Sessões Autrizadas]]-Tabela1[[#This Row],[Solicitado]]</f>
        <v>-3</v>
      </c>
    </row>
    <row r="2404" spans="1:13" hidden="1" x14ac:dyDescent="0.3">
      <c r="A2404" s="4">
        <f>INDEX(Tabela2[Id],MATCH(Tabela1[[#This Row],[Carteirinha]],Tabela2[Cart],0))</f>
        <v>4548</v>
      </c>
      <c r="B2404" s="5" t="s">
        <v>1478</v>
      </c>
      <c r="C2404" s="5" t="s">
        <v>1479</v>
      </c>
      <c r="D2404" s="5">
        <v>59793686</v>
      </c>
      <c r="E2404" s="6">
        <v>45692</v>
      </c>
      <c r="F2404" s="5">
        <v>947174151</v>
      </c>
      <c r="G2404" s="6">
        <v>45872</v>
      </c>
      <c r="H2404" s="5">
        <v>50000012</v>
      </c>
      <c r="I2404" s="5">
        <v>48</v>
      </c>
      <c r="J2404" s="5">
        <v>46</v>
      </c>
      <c r="K24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04" s="4">
        <f>COUNTIFS(Tabela1[Paciente],Tabela1[[#This Row],[Paciente]],Tabela1[Código_Terapia],Tabela1[[#This Row],[Código_Terapia]])</f>
        <v>4</v>
      </c>
      <c r="M2404" s="4">
        <f>Tabela1[[#This Row],[Sessões Autrizadas]]-Tabela1[[#This Row],[Solicitado]]</f>
        <v>-2</v>
      </c>
    </row>
    <row r="2405" spans="1:13" hidden="1" x14ac:dyDescent="0.3">
      <c r="A2405" s="4">
        <f>INDEX(Tabela2[Id],MATCH(Tabela1[[#This Row],[Carteirinha]],Tabela2[Cart],0))</f>
        <v>4548</v>
      </c>
      <c r="B2405" s="5" t="s">
        <v>1478</v>
      </c>
      <c r="C2405" s="5" t="s">
        <v>1479</v>
      </c>
      <c r="D2405" s="5">
        <v>59793685</v>
      </c>
      <c r="E2405" s="6">
        <v>45692</v>
      </c>
      <c r="F2405" s="5">
        <v>947174149</v>
      </c>
      <c r="G2405" s="6">
        <v>45872</v>
      </c>
      <c r="H2405" s="5">
        <v>2250005170</v>
      </c>
      <c r="I2405" s="5">
        <v>64</v>
      </c>
      <c r="J2405" s="5">
        <v>62</v>
      </c>
      <c r="K24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405" s="4">
        <f>COUNTIFS(Tabela1[Paciente],Tabela1[[#This Row],[Paciente]],Tabela1[Código_Terapia],Tabela1[[#This Row],[Código_Terapia]])</f>
        <v>4</v>
      </c>
      <c r="M2405" s="4">
        <f>Tabela1[[#This Row],[Sessões Autrizadas]]-Tabela1[[#This Row],[Solicitado]]</f>
        <v>-2</v>
      </c>
    </row>
    <row r="2406" spans="1:13" hidden="1" x14ac:dyDescent="0.3">
      <c r="A2406" s="4">
        <f>INDEX(Tabela2[Id],MATCH(Tabela1[[#This Row],[Carteirinha]],Tabela2[Cart],0))</f>
        <v>4548</v>
      </c>
      <c r="B2406" s="5" t="s">
        <v>1478</v>
      </c>
      <c r="C2406" s="5" t="s">
        <v>1479</v>
      </c>
      <c r="D2406" s="5">
        <v>58206198</v>
      </c>
      <c r="E2406" s="6">
        <v>45636</v>
      </c>
      <c r="F2406" s="5">
        <v>945709428</v>
      </c>
      <c r="G2406" s="6">
        <v>46056</v>
      </c>
      <c r="H2406" s="5">
        <v>2250005189</v>
      </c>
      <c r="I2406" s="5">
        <v>64</v>
      </c>
      <c r="J2406" s="5">
        <v>10</v>
      </c>
      <c r="K24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406" s="4">
        <f>COUNTIFS(Tabela1[Paciente],Tabela1[[#This Row],[Paciente]],Tabela1[Código_Terapia],Tabela1[[#This Row],[Código_Terapia]])</f>
        <v>3</v>
      </c>
      <c r="M2406" s="4">
        <f>Tabela1[[#This Row],[Sessões Autrizadas]]-Tabela1[[#This Row],[Solicitado]]</f>
        <v>-54</v>
      </c>
    </row>
    <row r="2407" spans="1:13" hidden="1" x14ac:dyDescent="0.3">
      <c r="A2407" s="4">
        <f>INDEX(Tabela2[Id],MATCH(Tabela1[[#This Row],[Carteirinha]],Tabela2[Cart],0))</f>
        <v>4548</v>
      </c>
      <c r="B2407" s="5" t="s">
        <v>1478</v>
      </c>
      <c r="C2407" s="5" t="s">
        <v>1479</v>
      </c>
      <c r="D2407" s="5">
        <v>58206196</v>
      </c>
      <c r="E2407" s="6">
        <v>45636</v>
      </c>
      <c r="F2407" s="5">
        <v>945709426</v>
      </c>
      <c r="G2407" s="6">
        <v>46056</v>
      </c>
      <c r="H2407" s="5">
        <v>2250005103</v>
      </c>
      <c r="I2407" s="5">
        <v>160</v>
      </c>
      <c r="J2407" s="5">
        <v>10</v>
      </c>
      <c r="K24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407" s="4">
        <f>COUNTIFS(Tabela1[Paciente],Tabela1[[#This Row],[Paciente]],Tabela1[Código_Terapia],Tabela1[[#This Row],[Código_Terapia]])</f>
        <v>3</v>
      </c>
      <c r="M2407" s="4">
        <f>Tabela1[[#This Row],[Sessões Autrizadas]]-Tabela1[[#This Row],[Solicitado]]</f>
        <v>-150</v>
      </c>
    </row>
    <row r="2408" spans="1:13" hidden="1" x14ac:dyDescent="0.3">
      <c r="A2408" s="4">
        <f>INDEX(Tabela2[Id],MATCH(Tabela1[[#This Row],[Carteirinha]],Tabela2[Cart],0))</f>
        <v>4548</v>
      </c>
      <c r="B2408" s="5" t="s">
        <v>1478</v>
      </c>
      <c r="C2408" s="5" t="s">
        <v>1479</v>
      </c>
      <c r="D2408" s="5">
        <v>58206194</v>
      </c>
      <c r="E2408" s="6">
        <v>45636</v>
      </c>
      <c r="F2408" s="5">
        <v>945709424</v>
      </c>
      <c r="G2408" s="6">
        <v>46056</v>
      </c>
      <c r="H2408" s="5">
        <v>2250005278</v>
      </c>
      <c r="I2408" s="5">
        <v>32</v>
      </c>
      <c r="J2408" s="5">
        <v>10</v>
      </c>
      <c r="K24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08" s="4">
        <f>COUNTIFS(Tabela1[Paciente],Tabela1[[#This Row],[Paciente]],Tabela1[Código_Terapia],Tabela1[[#This Row],[Código_Terapia]])</f>
        <v>3</v>
      </c>
      <c r="M2408" s="4">
        <f>Tabela1[[#This Row],[Sessões Autrizadas]]-Tabela1[[#This Row],[Solicitado]]</f>
        <v>-22</v>
      </c>
    </row>
    <row r="2409" spans="1:13" hidden="1" x14ac:dyDescent="0.3">
      <c r="A2409" s="4">
        <f>INDEX(Tabela2[Id],MATCH(Tabela1[[#This Row],[Carteirinha]],Tabela2[Cart],0))</f>
        <v>4548</v>
      </c>
      <c r="B2409" s="5" t="s">
        <v>1478</v>
      </c>
      <c r="C2409" s="5" t="s">
        <v>1479</v>
      </c>
      <c r="D2409" s="5">
        <v>58206193</v>
      </c>
      <c r="E2409" s="6">
        <v>45636</v>
      </c>
      <c r="F2409" s="5">
        <v>945709423</v>
      </c>
      <c r="G2409" s="6">
        <v>45756</v>
      </c>
      <c r="H2409" s="5">
        <v>50000012</v>
      </c>
      <c r="I2409" s="5">
        <v>48</v>
      </c>
      <c r="J2409" s="5">
        <v>15</v>
      </c>
      <c r="K24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09" s="4">
        <f>COUNTIFS(Tabela1[Paciente],Tabela1[[#This Row],[Paciente]],Tabela1[Código_Terapia],Tabela1[[#This Row],[Código_Terapia]])</f>
        <v>4</v>
      </c>
      <c r="M2409" s="4">
        <f>Tabela1[[#This Row],[Sessões Autrizadas]]-Tabela1[[#This Row],[Solicitado]]</f>
        <v>-33</v>
      </c>
    </row>
    <row r="2410" spans="1:13" hidden="1" x14ac:dyDescent="0.3">
      <c r="A2410" s="4">
        <f>INDEX(Tabela2[Id],MATCH(Tabela1[[#This Row],[Carteirinha]],Tabela2[Cart],0))</f>
        <v>4548</v>
      </c>
      <c r="B2410" s="5" t="s">
        <v>1478</v>
      </c>
      <c r="C2410" s="5" t="s">
        <v>1479</v>
      </c>
      <c r="D2410" s="5">
        <v>58206191</v>
      </c>
      <c r="E2410" s="6">
        <v>45636</v>
      </c>
      <c r="F2410" s="5">
        <v>945709421</v>
      </c>
      <c r="G2410" s="6">
        <v>46056</v>
      </c>
      <c r="H2410" s="5">
        <v>2250005170</v>
      </c>
      <c r="I2410" s="5">
        <v>64</v>
      </c>
      <c r="J2410" s="5">
        <v>10</v>
      </c>
      <c r="K24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410" s="4">
        <f>COUNTIFS(Tabela1[Paciente],Tabela1[[#This Row],[Paciente]],Tabela1[Código_Terapia],Tabela1[[#This Row],[Código_Terapia]])</f>
        <v>4</v>
      </c>
      <c r="M2410" s="4">
        <f>Tabela1[[#This Row],[Sessões Autrizadas]]-Tabela1[[#This Row],[Solicitado]]</f>
        <v>-54</v>
      </c>
    </row>
    <row r="2411" spans="1:13" hidden="1" x14ac:dyDescent="0.3">
      <c r="A2411" s="4">
        <f>INDEX(Tabela2[Id],MATCH(Tabela1[[#This Row],[Carteirinha]],Tabela2[Cart],0))</f>
        <v>4548</v>
      </c>
      <c r="B2411" s="5" t="s">
        <v>1478</v>
      </c>
      <c r="C2411" s="5" t="s">
        <v>1479</v>
      </c>
      <c r="D2411" s="5">
        <v>56802090</v>
      </c>
      <c r="E2411" s="6">
        <v>45569</v>
      </c>
      <c r="F2411" s="5">
        <v>944414547</v>
      </c>
      <c r="G2411" s="6">
        <v>47189</v>
      </c>
      <c r="H2411" s="5">
        <v>50000012</v>
      </c>
      <c r="I2411" s="5">
        <v>60</v>
      </c>
      <c r="J2411" s="5">
        <v>34</v>
      </c>
      <c r="K24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411" s="4">
        <f>COUNTIFS(Tabela1[Paciente],Tabela1[[#This Row],[Paciente]],Tabela1[Código_Terapia],Tabela1[[#This Row],[Código_Terapia]])</f>
        <v>4</v>
      </c>
      <c r="M2411" s="4">
        <f>Tabela1[[#This Row],[Sessões Autrizadas]]-Tabela1[[#This Row],[Solicitado]]</f>
        <v>-26</v>
      </c>
    </row>
    <row r="2412" spans="1:13" hidden="1" x14ac:dyDescent="0.3">
      <c r="A2412" s="4">
        <f>INDEX(Tabela2[Id],MATCH(Tabela1[[#This Row],[Carteirinha]],Tabela2[Cart],0))</f>
        <v>4548</v>
      </c>
      <c r="B2412" s="5" t="s">
        <v>1478</v>
      </c>
      <c r="C2412" s="5" t="s">
        <v>1479</v>
      </c>
      <c r="D2412" s="5">
        <v>56399538</v>
      </c>
      <c r="E2412" s="6">
        <v>45554</v>
      </c>
      <c r="F2412" s="5">
        <v>944042482</v>
      </c>
      <c r="G2412" s="6">
        <v>47054</v>
      </c>
      <c r="H2412" s="5">
        <v>2250005170</v>
      </c>
      <c r="I2412" s="5">
        <v>45</v>
      </c>
      <c r="J2412" s="5">
        <v>19</v>
      </c>
      <c r="K24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2.8125</v>
      </c>
      <c r="L2412" s="4">
        <f>COUNTIFS(Tabela1[Paciente],Tabela1[[#This Row],[Paciente]],Tabela1[Código_Terapia],Tabela1[[#This Row],[Código_Terapia]])</f>
        <v>4</v>
      </c>
      <c r="M2412" s="4">
        <f>Tabela1[[#This Row],[Sessões Autrizadas]]-Tabela1[[#This Row],[Solicitado]]</f>
        <v>-26</v>
      </c>
    </row>
    <row r="2413" spans="1:13" hidden="1" x14ac:dyDescent="0.3">
      <c r="A2413" s="4">
        <f>INDEX(Tabela2[Id],MATCH(Tabela1[[#This Row],[Carteirinha]],Tabela2[Cart],0))</f>
        <v>3684</v>
      </c>
      <c r="B2413" s="5" t="s">
        <v>1615</v>
      </c>
      <c r="C2413" s="5" t="s">
        <v>1304</v>
      </c>
      <c r="D2413" s="5">
        <v>60286700</v>
      </c>
      <c r="E2413" s="6">
        <v>45709</v>
      </c>
      <c r="F2413" s="5">
        <v>947632172</v>
      </c>
      <c r="G2413" s="6">
        <v>46429</v>
      </c>
      <c r="H2413" s="5">
        <v>50000012</v>
      </c>
      <c r="I2413" s="5">
        <v>64</v>
      </c>
      <c r="J2413" s="5">
        <v>50</v>
      </c>
      <c r="K24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413" s="4">
        <f>COUNTIFS(Tabela1[Paciente],Tabela1[[#This Row],[Paciente]],Tabela1[Código_Terapia],Tabela1[[#This Row],[Código_Terapia]])</f>
        <v>1</v>
      </c>
      <c r="M2413" s="4">
        <f>Tabela1[[#This Row],[Sessões Autrizadas]]-Tabela1[[#This Row],[Solicitado]]</f>
        <v>-14</v>
      </c>
    </row>
    <row r="2414" spans="1:13" hidden="1" x14ac:dyDescent="0.3">
      <c r="A2414" s="4">
        <f>INDEX(Tabela2[Id],MATCH(Tabela1[[#This Row],[Carteirinha]],Tabela2[Cart],0))</f>
        <v>4552</v>
      </c>
      <c r="B2414" s="5" t="s">
        <v>1490</v>
      </c>
      <c r="C2414" s="5" t="s">
        <v>1491</v>
      </c>
      <c r="D2414" s="5">
        <v>58387108</v>
      </c>
      <c r="E2414" s="6">
        <v>45632</v>
      </c>
      <c r="F2414" s="5">
        <v>945877204</v>
      </c>
      <c r="G2414" s="6">
        <v>46472</v>
      </c>
      <c r="H2414" s="5">
        <v>2250005103</v>
      </c>
      <c r="I2414" s="5">
        <v>32</v>
      </c>
      <c r="J2414" s="5">
        <v>19</v>
      </c>
      <c r="K24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14" s="4">
        <f>COUNTIFS(Tabela1[Paciente],Tabela1[[#This Row],[Paciente]],Tabela1[Código_Terapia],Tabela1[[#This Row],[Código_Terapia]])</f>
        <v>1</v>
      </c>
      <c r="M2414" s="4">
        <f>Tabela1[[#This Row],[Sessões Autrizadas]]-Tabela1[[#This Row],[Solicitado]]</f>
        <v>-13</v>
      </c>
    </row>
    <row r="2415" spans="1:13" hidden="1" x14ac:dyDescent="0.3">
      <c r="A2415" s="4">
        <f>INDEX(Tabela2[Id],MATCH(Tabela1[[#This Row],[Carteirinha]],Tabela2[Cart],0))</f>
        <v>4552</v>
      </c>
      <c r="B2415" s="5" t="s">
        <v>1490</v>
      </c>
      <c r="C2415" s="5" t="s">
        <v>1491</v>
      </c>
      <c r="D2415" s="5">
        <v>58387106</v>
      </c>
      <c r="E2415" s="6">
        <v>45632</v>
      </c>
      <c r="F2415" s="5">
        <v>945877202</v>
      </c>
      <c r="G2415" s="6">
        <v>46412</v>
      </c>
      <c r="H2415" s="5">
        <v>2250005278</v>
      </c>
      <c r="I2415" s="5">
        <v>32</v>
      </c>
      <c r="J2415" s="5">
        <v>17</v>
      </c>
      <c r="K24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15" s="4">
        <f>COUNTIFS(Tabela1[Paciente],Tabela1[[#This Row],[Paciente]],Tabela1[Código_Terapia],Tabela1[[#This Row],[Código_Terapia]])</f>
        <v>1</v>
      </c>
      <c r="M2415" s="4">
        <f>Tabela1[[#This Row],[Sessões Autrizadas]]-Tabela1[[#This Row],[Solicitado]]</f>
        <v>-15</v>
      </c>
    </row>
    <row r="2416" spans="1:13" hidden="1" x14ac:dyDescent="0.3">
      <c r="A2416" s="4">
        <f>INDEX(Tabela2[Id],MATCH(Tabela1[[#This Row],[Carteirinha]],Tabela2[Cart],0))</f>
        <v>4561</v>
      </c>
      <c r="B2416" s="5" t="s">
        <v>1723</v>
      </c>
      <c r="C2416" s="5" t="s">
        <v>1724</v>
      </c>
      <c r="D2416" s="5">
        <v>60322978</v>
      </c>
      <c r="E2416" s="6">
        <v>45712</v>
      </c>
      <c r="F2416" s="5">
        <v>947665655</v>
      </c>
      <c r="G2416" s="6">
        <v>45772</v>
      </c>
      <c r="H2416" s="5">
        <v>2250005189</v>
      </c>
      <c r="I2416" s="5">
        <v>64</v>
      </c>
      <c r="J2416" s="5">
        <v>64</v>
      </c>
      <c r="K24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416" s="4">
        <f>COUNTIFS(Tabela1[Paciente],Tabela1[[#This Row],[Paciente]],Tabela1[Código_Terapia],Tabela1[[#This Row],[Código_Terapia]])</f>
        <v>2</v>
      </c>
      <c r="M2416" s="4">
        <f>Tabela1[[#This Row],[Sessões Autrizadas]]-Tabela1[[#This Row],[Solicitado]]</f>
        <v>0</v>
      </c>
    </row>
    <row r="2417" spans="1:13" hidden="1" x14ac:dyDescent="0.3">
      <c r="A2417" s="4">
        <f>INDEX(Tabela2[Id],MATCH(Tabela1[[#This Row],[Carteirinha]],Tabela2[Cart],0))</f>
        <v>4561</v>
      </c>
      <c r="B2417" s="5" t="s">
        <v>1723</v>
      </c>
      <c r="C2417" s="5" t="s">
        <v>1724</v>
      </c>
      <c r="D2417" s="5">
        <v>60322977</v>
      </c>
      <c r="E2417" s="6">
        <v>45712</v>
      </c>
      <c r="F2417" s="5">
        <v>947665654</v>
      </c>
      <c r="G2417" s="6">
        <v>45772</v>
      </c>
      <c r="H2417" s="5">
        <v>2250005103</v>
      </c>
      <c r="I2417" s="5">
        <v>80</v>
      </c>
      <c r="J2417" s="5">
        <v>80</v>
      </c>
      <c r="K24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417" s="4">
        <f>COUNTIFS(Tabela1[Paciente],Tabela1[[#This Row],[Paciente]],Tabela1[Código_Terapia],Tabela1[[#This Row],[Código_Terapia]])</f>
        <v>2</v>
      </c>
      <c r="M2417" s="4">
        <f>Tabela1[[#This Row],[Sessões Autrizadas]]-Tabela1[[#This Row],[Solicitado]]</f>
        <v>0</v>
      </c>
    </row>
    <row r="2418" spans="1:13" hidden="1" x14ac:dyDescent="0.3">
      <c r="A2418" s="4">
        <f>INDEX(Tabela2[Id],MATCH(Tabela1[[#This Row],[Carteirinha]],Tabela2[Cart],0))</f>
        <v>4561</v>
      </c>
      <c r="B2418" s="5" t="s">
        <v>1723</v>
      </c>
      <c r="C2418" s="5" t="s">
        <v>1724</v>
      </c>
      <c r="D2418" s="5">
        <v>60322976</v>
      </c>
      <c r="E2418" s="6">
        <v>45712</v>
      </c>
      <c r="F2418" s="5">
        <v>947665653</v>
      </c>
      <c r="G2418" s="6">
        <v>45952</v>
      </c>
      <c r="H2418" s="5">
        <v>50001213</v>
      </c>
      <c r="I2418" s="5">
        <v>16</v>
      </c>
      <c r="J2418" s="5">
        <v>13</v>
      </c>
      <c r="K24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18" s="4">
        <f>COUNTIFS(Tabela1[Paciente],Tabela1[[#This Row],[Paciente]],Tabela1[Código_Terapia],Tabela1[[#This Row],[Código_Terapia]])</f>
        <v>1</v>
      </c>
      <c r="M2418" s="4">
        <f>Tabela1[[#This Row],[Sessões Autrizadas]]-Tabela1[[#This Row],[Solicitado]]</f>
        <v>-3</v>
      </c>
    </row>
    <row r="2419" spans="1:13" hidden="1" x14ac:dyDescent="0.3">
      <c r="A2419" s="4">
        <f>INDEX(Tabela2[Id],MATCH(Tabela1[[#This Row],[Carteirinha]],Tabela2[Cart],0))</f>
        <v>4561</v>
      </c>
      <c r="B2419" s="5" t="s">
        <v>1723</v>
      </c>
      <c r="C2419" s="5" t="s">
        <v>1724</v>
      </c>
      <c r="D2419" s="5">
        <v>60322975</v>
      </c>
      <c r="E2419" s="6">
        <v>45712</v>
      </c>
      <c r="F2419" s="5">
        <v>947665652</v>
      </c>
      <c r="G2419" s="6">
        <v>45832</v>
      </c>
      <c r="H2419" s="5">
        <v>50000012</v>
      </c>
      <c r="I2419" s="5">
        <v>32</v>
      </c>
      <c r="J2419" s="5">
        <v>31</v>
      </c>
      <c r="K24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19" s="4">
        <f>COUNTIFS(Tabela1[Paciente],Tabela1[[#This Row],[Paciente]],Tabela1[Código_Terapia],Tabela1[[#This Row],[Código_Terapia]])</f>
        <v>2</v>
      </c>
      <c r="M2419" s="4">
        <f>Tabela1[[#This Row],[Sessões Autrizadas]]-Tabela1[[#This Row],[Solicitado]]</f>
        <v>-1</v>
      </c>
    </row>
    <row r="2420" spans="1:13" hidden="1" x14ac:dyDescent="0.3">
      <c r="A2420" s="4">
        <f>INDEX(Tabela2[Id],MATCH(Tabela1[[#This Row],[Carteirinha]],Tabela2[Cart],0))</f>
        <v>4561</v>
      </c>
      <c r="B2420" s="5" t="s">
        <v>1723</v>
      </c>
      <c r="C2420" s="5" t="s">
        <v>1724</v>
      </c>
      <c r="D2420" s="5">
        <v>60322973</v>
      </c>
      <c r="E2420" s="6">
        <v>45712</v>
      </c>
      <c r="F2420" s="5">
        <v>947665650</v>
      </c>
      <c r="G2420" s="6">
        <v>45772</v>
      </c>
      <c r="H2420" s="5">
        <v>2250005170</v>
      </c>
      <c r="I2420" s="5">
        <v>48</v>
      </c>
      <c r="J2420" s="5">
        <v>48</v>
      </c>
      <c r="K24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20" s="4">
        <f>COUNTIFS(Tabela1[Paciente],Tabela1[[#This Row],[Paciente]],Tabela1[Código_Terapia],Tabela1[[#This Row],[Código_Terapia]])</f>
        <v>2</v>
      </c>
      <c r="M2420" s="4">
        <f>Tabela1[[#This Row],[Sessões Autrizadas]]-Tabela1[[#This Row],[Solicitado]]</f>
        <v>0</v>
      </c>
    </row>
    <row r="2421" spans="1:13" hidden="1" x14ac:dyDescent="0.3">
      <c r="A2421" s="4">
        <f>INDEX(Tabela2[Id],MATCH(Tabela1[[#This Row],[Carteirinha]],Tabela2[Cart],0))</f>
        <v>4561</v>
      </c>
      <c r="B2421" s="5" t="s">
        <v>1723</v>
      </c>
      <c r="C2421" s="5" t="s">
        <v>1724</v>
      </c>
      <c r="D2421" s="5">
        <v>59816052</v>
      </c>
      <c r="E2421" s="6">
        <v>45693</v>
      </c>
      <c r="F2421" s="5">
        <v>947195010</v>
      </c>
      <c r="G2421" s="6">
        <v>45753</v>
      </c>
      <c r="H2421" s="5">
        <v>2250005189</v>
      </c>
      <c r="I2421" s="5">
        <v>32</v>
      </c>
      <c r="J2421" s="5">
        <v>32</v>
      </c>
      <c r="K24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21" s="4">
        <f>COUNTIFS(Tabela1[Paciente],Tabela1[[#This Row],[Paciente]],Tabela1[Código_Terapia],Tabela1[[#This Row],[Código_Terapia]])</f>
        <v>2</v>
      </c>
      <c r="M2421" s="4">
        <f>Tabela1[[#This Row],[Sessões Autrizadas]]-Tabela1[[#This Row],[Solicitado]]</f>
        <v>0</v>
      </c>
    </row>
    <row r="2422" spans="1:13" hidden="1" x14ac:dyDescent="0.3">
      <c r="A2422" s="4">
        <f>INDEX(Tabela2[Id],MATCH(Tabela1[[#This Row],[Carteirinha]],Tabela2[Cart],0))</f>
        <v>4561</v>
      </c>
      <c r="B2422" s="5" t="s">
        <v>1723</v>
      </c>
      <c r="C2422" s="5" t="s">
        <v>1724</v>
      </c>
      <c r="D2422" s="5">
        <v>59816051</v>
      </c>
      <c r="E2422" s="6">
        <v>45693</v>
      </c>
      <c r="F2422" s="5">
        <v>947195008</v>
      </c>
      <c r="G2422" s="6">
        <v>45753</v>
      </c>
      <c r="H2422" s="5">
        <v>2250005103</v>
      </c>
      <c r="I2422" s="5">
        <v>48</v>
      </c>
      <c r="J2422" s="5">
        <v>48</v>
      </c>
      <c r="K24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22" s="4">
        <f>COUNTIFS(Tabela1[Paciente],Tabela1[[#This Row],[Paciente]],Tabela1[Código_Terapia],Tabela1[[#This Row],[Código_Terapia]])</f>
        <v>2</v>
      </c>
      <c r="M2422" s="4">
        <f>Tabela1[[#This Row],[Sessões Autrizadas]]-Tabela1[[#This Row],[Solicitado]]</f>
        <v>0</v>
      </c>
    </row>
    <row r="2423" spans="1:13" hidden="1" x14ac:dyDescent="0.3">
      <c r="A2423" s="4">
        <f>INDEX(Tabela2[Id],MATCH(Tabela1[[#This Row],[Carteirinha]],Tabela2[Cart],0))</f>
        <v>4561</v>
      </c>
      <c r="B2423" s="5" t="s">
        <v>1723</v>
      </c>
      <c r="C2423" s="5" t="s">
        <v>1724</v>
      </c>
      <c r="D2423" s="5">
        <v>59816050</v>
      </c>
      <c r="E2423" s="6">
        <v>45693</v>
      </c>
      <c r="F2423" s="5">
        <v>947195007</v>
      </c>
      <c r="G2423" s="6">
        <v>45753</v>
      </c>
      <c r="H2423" s="5">
        <v>50000012</v>
      </c>
      <c r="I2423" s="5">
        <v>32</v>
      </c>
      <c r="J2423" s="5">
        <v>32</v>
      </c>
      <c r="K24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23" s="4">
        <f>COUNTIFS(Tabela1[Paciente],Tabela1[[#This Row],[Paciente]],Tabela1[Código_Terapia],Tabela1[[#This Row],[Código_Terapia]])</f>
        <v>2</v>
      </c>
      <c r="M2423" s="4">
        <f>Tabela1[[#This Row],[Sessões Autrizadas]]-Tabela1[[#This Row],[Solicitado]]</f>
        <v>0</v>
      </c>
    </row>
    <row r="2424" spans="1:13" hidden="1" x14ac:dyDescent="0.3">
      <c r="A2424" s="4">
        <f>INDEX(Tabela2[Id],MATCH(Tabela1[[#This Row],[Carteirinha]],Tabela2[Cart],0))</f>
        <v>4561</v>
      </c>
      <c r="B2424" s="5" t="s">
        <v>1723</v>
      </c>
      <c r="C2424" s="5" t="s">
        <v>1724</v>
      </c>
      <c r="D2424" s="5">
        <v>57358452</v>
      </c>
      <c r="E2424" s="6">
        <v>45665</v>
      </c>
      <c r="F2424" s="5">
        <v>944929669</v>
      </c>
      <c r="G2424" s="6">
        <v>45785</v>
      </c>
      <c r="H2424" s="5">
        <v>2250005170</v>
      </c>
      <c r="I2424" s="5">
        <v>16</v>
      </c>
      <c r="J2424" s="5">
        <v>15</v>
      </c>
      <c r="K24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24" s="4">
        <f>COUNTIFS(Tabela1[Paciente],Tabela1[[#This Row],[Paciente]],Tabela1[Código_Terapia],Tabela1[[#This Row],[Código_Terapia]])</f>
        <v>2</v>
      </c>
      <c r="M2424" s="4">
        <f>Tabela1[[#This Row],[Sessões Autrizadas]]-Tabela1[[#This Row],[Solicitado]]</f>
        <v>-1</v>
      </c>
    </row>
    <row r="2425" spans="1:13" hidden="1" x14ac:dyDescent="0.3">
      <c r="A2425" s="4">
        <f>INDEX(Tabela2[Id],MATCH(Tabela1[[#This Row],[Carteirinha]],Tabela2[Cart],0))</f>
        <v>4554</v>
      </c>
      <c r="B2425" s="5" t="s">
        <v>1486</v>
      </c>
      <c r="C2425" s="5" t="s">
        <v>1487</v>
      </c>
      <c r="D2425" s="5">
        <v>59496413</v>
      </c>
      <c r="E2425" s="6">
        <v>45681</v>
      </c>
      <c r="F2425" s="5">
        <v>946899134</v>
      </c>
      <c r="G2425" s="6">
        <v>45861</v>
      </c>
      <c r="H2425" s="5">
        <v>2250005189</v>
      </c>
      <c r="I2425" s="5">
        <v>32</v>
      </c>
      <c r="J2425" s="5">
        <v>30</v>
      </c>
      <c r="K24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25" s="4">
        <f>COUNTIFS(Tabela1[Paciente],Tabela1[[#This Row],[Paciente]],Tabela1[Código_Terapia],Tabela1[[#This Row],[Código_Terapia]])</f>
        <v>1</v>
      </c>
      <c r="M2425" s="4">
        <f>Tabela1[[#This Row],[Sessões Autrizadas]]-Tabela1[[#This Row],[Solicitado]]</f>
        <v>-2</v>
      </c>
    </row>
    <row r="2426" spans="1:13" hidden="1" x14ac:dyDescent="0.3">
      <c r="A2426" s="4">
        <f>INDEX(Tabela2[Id],MATCH(Tabela1[[#This Row],[Carteirinha]],Tabela2[Cart],0))</f>
        <v>4554</v>
      </c>
      <c r="B2426" s="5" t="s">
        <v>1486</v>
      </c>
      <c r="C2426" s="5" t="s">
        <v>1487</v>
      </c>
      <c r="D2426" s="5">
        <v>59496411</v>
      </c>
      <c r="E2426" s="6">
        <v>45681</v>
      </c>
      <c r="F2426" s="5">
        <v>946899132</v>
      </c>
      <c r="G2426" s="6">
        <v>45981</v>
      </c>
      <c r="H2426" s="5">
        <v>50000012</v>
      </c>
      <c r="I2426" s="5">
        <v>32</v>
      </c>
      <c r="J2426" s="5">
        <v>27</v>
      </c>
      <c r="K24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26" s="4">
        <f>COUNTIFS(Tabela1[Paciente],Tabela1[[#This Row],[Paciente]],Tabela1[Código_Terapia],Tabela1[[#This Row],[Código_Terapia]])</f>
        <v>1</v>
      </c>
      <c r="M2426" s="4">
        <f>Tabela1[[#This Row],[Sessões Autrizadas]]-Tabela1[[#This Row],[Solicitado]]</f>
        <v>-5</v>
      </c>
    </row>
    <row r="2427" spans="1:13" hidden="1" x14ac:dyDescent="0.3">
      <c r="A2427" s="4">
        <f>INDEX(Tabela2[Id],MATCH(Tabela1[[#This Row],[Carteirinha]],Tabela2[Cart],0))</f>
        <v>4554</v>
      </c>
      <c r="B2427" s="5" t="s">
        <v>1486</v>
      </c>
      <c r="C2427" s="5" t="s">
        <v>1487</v>
      </c>
      <c r="D2427" s="5">
        <v>59496410</v>
      </c>
      <c r="E2427" s="6">
        <v>45681</v>
      </c>
      <c r="F2427" s="5">
        <v>946899131</v>
      </c>
      <c r="G2427" s="6">
        <v>45803</v>
      </c>
      <c r="H2427" s="5">
        <v>2250005170</v>
      </c>
      <c r="I2427" s="5">
        <v>32</v>
      </c>
      <c r="J2427" s="5">
        <v>32</v>
      </c>
      <c r="K24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27" s="4">
        <f>COUNTIFS(Tabela1[Paciente],Tabela1[[#This Row],[Paciente]],Tabela1[Código_Terapia],Tabela1[[#This Row],[Código_Terapia]])</f>
        <v>1</v>
      </c>
      <c r="M2427" s="4">
        <f>Tabela1[[#This Row],[Sessões Autrizadas]]-Tabela1[[#This Row],[Solicitado]]</f>
        <v>0</v>
      </c>
    </row>
    <row r="2428" spans="1:13" hidden="1" x14ac:dyDescent="0.3">
      <c r="A2428" s="4">
        <f>INDEX(Tabela2[Id],MATCH(Tabela1[[#This Row],[Carteirinha]],Tabela2[Cart],0))</f>
        <v>4564</v>
      </c>
      <c r="B2428" s="5" t="s">
        <v>1719</v>
      </c>
      <c r="C2428" s="5" t="s">
        <v>1720</v>
      </c>
      <c r="D2428" s="5">
        <v>60611935</v>
      </c>
      <c r="E2428" s="6">
        <v>45729</v>
      </c>
      <c r="F2428" s="5">
        <v>947931714</v>
      </c>
      <c r="G2428" s="6">
        <v>45789</v>
      </c>
      <c r="H2428" s="5">
        <v>2250005189</v>
      </c>
      <c r="I2428" s="5">
        <v>16</v>
      </c>
      <c r="J2428" s="5">
        <v>16</v>
      </c>
      <c r="K24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28" s="4">
        <f>COUNTIFS(Tabela1[Paciente],Tabela1[[#This Row],[Paciente]],Tabela1[Código_Terapia],Tabela1[[#This Row],[Código_Terapia]])</f>
        <v>1</v>
      </c>
      <c r="M2428" s="4">
        <f>Tabela1[[#This Row],[Sessões Autrizadas]]-Tabela1[[#This Row],[Solicitado]]</f>
        <v>0</v>
      </c>
    </row>
    <row r="2429" spans="1:13" hidden="1" x14ac:dyDescent="0.3">
      <c r="A2429" s="4">
        <f>INDEX(Tabela2[Id],MATCH(Tabela1[[#This Row],[Carteirinha]],Tabela2[Cart],0))</f>
        <v>4564</v>
      </c>
      <c r="B2429" s="5" t="s">
        <v>1719</v>
      </c>
      <c r="C2429" s="5" t="s">
        <v>1720</v>
      </c>
      <c r="D2429" s="5">
        <v>60611934</v>
      </c>
      <c r="E2429" s="6">
        <v>45729</v>
      </c>
      <c r="F2429" s="5">
        <v>947931713</v>
      </c>
      <c r="G2429" s="6">
        <v>45909</v>
      </c>
      <c r="H2429" s="5">
        <v>2250005103</v>
      </c>
      <c r="I2429" s="5">
        <v>16</v>
      </c>
      <c r="J2429" s="5">
        <v>14</v>
      </c>
      <c r="K24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29" s="4">
        <f>COUNTIFS(Tabela1[Paciente],Tabela1[[#This Row],[Paciente]],Tabela1[Código_Terapia],Tabela1[[#This Row],[Código_Terapia]])</f>
        <v>1</v>
      </c>
      <c r="M2429" s="4">
        <f>Tabela1[[#This Row],[Sessões Autrizadas]]-Tabela1[[#This Row],[Solicitado]]</f>
        <v>-2</v>
      </c>
    </row>
    <row r="2430" spans="1:13" hidden="1" x14ac:dyDescent="0.3">
      <c r="A2430" s="4">
        <f>INDEX(Tabela2[Id],MATCH(Tabela1[[#This Row],[Carteirinha]],Tabela2[Cart],0))</f>
        <v>4564</v>
      </c>
      <c r="B2430" s="5" t="s">
        <v>1719</v>
      </c>
      <c r="C2430" s="5" t="s">
        <v>1720</v>
      </c>
      <c r="D2430" s="5">
        <v>60611933</v>
      </c>
      <c r="E2430" s="6">
        <v>45729</v>
      </c>
      <c r="F2430" s="5">
        <v>947931712</v>
      </c>
      <c r="G2430" s="6">
        <v>45789</v>
      </c>
      <c r="H2430" s="5">
        <v>2250005278</v>
      </c>
      <c r="I2430" s="5">
        <v>16</v>
      </c>
      <c r="J2430" s="5">
        <v>16</v>
      </c>
      <c r="K24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30" s="4">
        <f>COUNTIFS(Tabela1[Paciente],Tabela1[[#This Row],[Paciente]],Tabela1[Código_Terapia],Tabela1[[#This Row],[Código_Terapia]])</f>
        <v>2</v>
      </c>
      <c r="M2430" s="4">
        <f>Tabela1[[#This Row],[Sessões Autrizadas]]-Tabela1[[#This Row],[Solicitado]]</f>
        <v>0</v>
      </c>
    </row>
    <row r="2431" spans="1:13" hidden="1" x14ac:dyDescent="0.3">
      <c r="A2431" s="4">
        <f>INDEX(Tabela2[Id],MATCH(Tabela1[[#This Row],[Carteirinha]],Tabela2[Cart],0))</f>
        <v>4564</v>
      </c>
      <c r="B2431" s="5" t="s">
        <v>1719</v>
      </c>
      <c r="C2431" s="5" t="s">
        <v>1720</v>
      </c>
      <c r="D2431" s="5">
        <v>60611932</v>
      </c>
      <c r="E2431" s="6">
        <v>45729</v>
      </c>
      <c r="F2431" s="5">
        <v>947931711</v>
      </c>
      <c r="G2431" s="6">
        <v>45789</v>
      </c>
      <c r="H2431" s="5">
        <v>2250005170</v>
      </c>
      <c r="I2431" s="5">
        <v>16</v>
      </c>
      <c r="J2431" s="5">
        <v>16</v>
      </c>
      <c r="K24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31" s="4">
        <f>COUNTIFS(Tabela1[Paciente],Tabela1[[#This Row],[Paciente]],Tabela1[Código_Terapia],Tabela1[[#This Row],[Código_Terapia]])</f>
        <v>1</v>
      </c>
      <c r="M2431" s="4">
        <f>Tabela1[[#This Row],[Sessões Autrizadas]]-Tabela1[[#This Row],[Solicitado]]</f>
        <v>0</v>
      </c>
    </row>
    <row r="2432" spans="1:13" hidden="1" x14ac:dyDescent="0.3">
      <c r="A2432" s="4">
        <f>INDEX(Tabela2[Id],MATCH(Tabela1[[#This Row],[Carteirinha]],Tabela2[Cart],0))</f>
        <v>4564</v>
      </c>
      <c r="B2432" s="5" t="s">
        <v>1719</v>
      </c>
      <c r="C2432" s="5" t="s">
        <v>1720</v>
      </c>
      <c r="D2432" s="5">
        <v>60346931</v>
      </c>
      <c r="E2432" s="6">
        <v>45712</v>
      </c>
      <c r="F2432" s="5">
        <v>947687792</v>
      </c>
      <c r="G2432" s="6">
        <v>46012</v>
      </c>
      <c r="H2432" s="5">
        <v>2250005278</v>
      </c>
      <c r="I2432" s="5">
        <v>16</v>
      </c>
      <c r="J2432" s="5">
        <v>12</v>
      </c>
      <c r="K24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32" s="4">
        <f>COUNTIFS(Tabela1[Paciente],Tabela1[[#This Row],[Paciente]],Tabela1[Código_Terapia],Tabela1[[#This Row],[Código_Terapia]])</f>
        <v>2</v>
      </c>
      <c r="M2432" s="4">
        <f>Tabela1[[#This Row],[Sessões Autrizadas]]-Tabela1[[#This Row],[Solicitado]]</f>
        <v>-4</v>
      </c>
    </row>
    <row r="2433" spans="1:13" hidden="1" x14ac:dyDescent="0.3">
      <c r="A2433" s="4">
        <f>INDEX(Tabela2[Id],MATCH(Tabela1[[#This Row],[Carteirinha]],Tabela2[Cart],0))</f>
        <v>4563</v>
      </c>
      <c r="B2433" s="5" t="s">
        <v>1584</v>
      </c>
      <c r="C2433" s="5" t="s">
        <v>1585</v>
      </c>
      <c r="D2433" s="5">
        <v>59435196</v>
      </c>
      <c r="E2433" s="6">
        <v>45701</v>
      </c>
      <c r="F2433" s="5">
        <v>946842509</v>
      </c>
      <c r="G2433" s="6">
        <v>46001</v>
      </c>
      <c r="H2433" s="5">
        <v>2250005278</v>
      </c>
      <c r="I2433" s="5">
        <v>48</v>
      </c>
      <c r="J2433" s="5">
        <v>44</v>
      </c>
      <c r="K24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33" s="4">
        <f>COUNTIFS(Tabela1[Paciente],Tabela1[[#This Row],[Paciente]],Tabela1[Código_Terapia],Tabela1[[#This Row],[Código_Terapia]])</f>
        <v>1</v>
      </c>
      <c r="M2433" s="4">
        <f>Tabela1[[#This Row],[Sessões Autrizadas]]-Tabela1[[#This Row],[Solicitado]]</f>
        <v>-4</v>
      </c>
    </row>
    <row r="2434" spans="1:13" hidden="1" x14ac:dyDescent="0.3">
      <c r="A2434" s="4">
        <f>INDEX(Tabela2[Id],MATCH(Tabela1[[#This Row],[Carteirinha]],Tabela2[Cart],0))</f>
        <v>4563</v>
      </c>
      <c r="B2434" s="5" t="s">
        <v>1584</v>
      </c>
      <c r="C2434" s="5" t="s">
        <v>1585</v>
      </c>
      <c r="D2434" s="5">
        <v>59435194</v>
      </c>
      <c r="E2434" s="6">
        <v>45701</v>
      </c>
      <c r="F2434" s="5">
        <v>946842507</v>
      </c>
      <c r="G2434" s="6">
        <v>45761</v>
      </c>
      <c r="H2434" s="5">
        <v>2250005170</v>
      </c>
      <c r="I2434" s="5">
        <v>48</v>
      </c>
      <c r="J2434" s="5">
        <v>48</v>
      </c>
      <c r="K24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34" s="4">
        <f>COUNTIFS(Tabela1[Paciente],Tabela1[[#This Row],[Paciente]],Tabela1[Código_Terapia],Tabela1[[#This Row],[Código_Terapia]])</f>
        <v>1</v>
      </c>
      <c r="M2434" s="4">
        <f>Tabela1[[#This Row],[Sessões Autrizadas]]-Tabela1[[#This Row],[Solicitado]]</f>
        <v>0</v>
      </c>
    </row>
    <row r="2435" spans="1:13" hidden="1" x14ac:dyDescent="0.3">
      <c r="A2435" s="4">
        <f>INDEX(Tabela2[Id],MATCH(Tabela1[[#This Row],[Carteirinha]],Tabela2[Cart],0))</f>
        <v>3656</v>
      </c>
      <c r="B2435" s="5" t="s">
        <v>1712</v>
      </c>
      <c r="C2435" s="5" t="s">
        <v>1713</v>
      </c>
      <c r="D2435" s="5">
        <v>60397026</v>
      </c>
      <c r="E2435" s="6">
        <v>45714</v>
      </c>
      <c r="F2435" s="5">
        <v>947734154</v>
      </c>
      <c r="G2435" s="6">
        <v>45774</v>
      </c>
      <c r="H2435" s="5">
        <v>2250005189</v>
      </c>
      <c r="I2435" s="5">
        <v>16</v>
      </c>
      <c r="J2435" s="5">
        <v>16</v>
      </c>
      <c r="K24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35" s="4">
        <f>COUNTIFS(Tabela1[Paciente],Tabela1[[#This Row],[Paciente]],Tabela1[Código_Terapia],Tabela1[[#This Row],[Código_Terapia]])</f>
        <v>1</v>
      </c>
      <c r="M2435" s="4">
        <f>Tabela1[[#This Row],[Sessões Autrizadas]]-Tabela1[[#This Row],[Solicitado]]</f>
        <v>0</v>
      </c>
    </row>
    <row r="2436" spans="1:13" hidden="1" x14ac:dyDescent="0.3">
      <c r="A2436" s="4">
        <f>INDEX(Tabela2[Id],MATCH(Tabela1[[#This Row],[Carteirinha]],Tabela2[Cart],0))</f>
        <v>3656</v>
      </c>
      <c r="B2436" s="5" t="s">
        <v>1712</v>
      </c>
      <c r="C2436" s="5" t="s">
        <v>1713</v>
      </c>
      <c r="D2436" s="5">
        <v>60397025</v>
      </c>
      <c r="E2436" s="6">
        <v>45714</v>
      </c>
      <c r="F2436" s="5">
        <v>947734153</v>
      </c>
      <c r="G2436" s="6">
        <v>45834</v>
      </c>
      <c r="H2436" s="5">
        <v>2250005103</v>
      </c>
      <c r="I2436" s="5">
        <v>32</v>
      </c>
      <c r="J2436" s="5">
        <v>31</v>
      </c>
      <c r="K24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36" s="4">
        <f>COUNTIFS(Tabela1[Paciente],Tabela1[[#This Row],[Paciente]],Tabela1[Código_Terapia],Tabela1[[#This Row],[Código_Terapia]])</f>
        <v>1</v>
      </c>
      <c r="M2436" s="4">
        <f>Tabela1[[#This Row],[Sessões Autrizadas]]-Tabela1[[#This Row],[Solicitado]]</f>
        <v>-1</v>
      </c>
    </row>
    <row r="2437" spans="1:13" hidden="1" x14ac:dyDescent="0.3">
      <c r="A2437" s="4">
        <f>INDEX(Tabela2[Id],MATCH(Tabela1[[#This Row],[Carteirinha]],Tabela2[Cart],0))</f>
        <v>3656</v>
      </c>
      <c r="B2437" s="5" t="s">
        <v>1712</v>
      </c>
      <c r="C2437" s="5" t="s">
        <v>1713</v>
      </c>
      <c r="D2437" s="5">
        <v>60397024</v>
      </c>
      <c r="E2437" s="6">
        <v>45714</v>
      </c>
      <c r="F2437" s="5">
        <v>947734152</v>
      </c>
      <c r="G2437" s="6">
        <v>46134</v>
      </c>
      <c r="H2437" s="5">
        <v>2250005278</v>
      </c>
      <c r="I2437" s="5">
        <v>32</v>
      </c>
      <c r="J2437" s="5">
        <v>26</v>
      </c>
      <c r="K24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37" s="4">
        <f>COUNTIFS(Tabela1[Paciente],Tabela1[[#This Row],[Paciente]],Tabela1[Código_Terapia],Tabela1[[#This Row],[Código_Terapia]])</f>
        <v>1</v>
      </c>
      <c r="M2437" s="4">
        <f>Tabela1[[#This Row],[Sessões Autrizadas]]-Tabela1[[#This Row],[Solicitado]]</f>
        <v>-6</v>
      </c>
    </row>
    <row r="2438" spans="1:13" hidden="1" x14ac:dyDescent="0.3">
      <c r="A2438" s="4">
        <f>INDEX(Tabela2[Id],MATCH(Tabela1[[#This Row],[Carteirinha]],Tabela2[Cart],0))</f>
        <v>3656</v>
      </c>
      <c r="B2438" s="5" t="s">
        <v>1712</v>
      </c>
      <c r="C2438" s="5" t="s">
        <v>1713</v>
      </c>
      <c r="D2438" s="5">
        <v>60397023</v>
      </c>
      <c r="E2438" s="6">
        <v>45714</v>
      </c>
      <c r="F2438" s="5">
        <v>947734151</v>
      </c>
      <c r="G2438" s="6">
        <v>45774</v>
      </c>
      <c r="H2438" s="5">
        <v>50001213</v>
      </c>
      <c r="I2438" s="5">
        <v>32</v>
      </c>
      <c r="J2438" s="5">
        <v>32</v>
      </c>
      <c r="K24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38" s="4">
        <f>COUNTIFS(Tabela1[Paciente],Tabela1[[#This Row],[Paciente]],Tabela1[Código_Terapia],Tabela1[[#This Row],[Código_Terapia]])</f>
        <v>1</v>
      </c>
      <c r="M2438" s="4">
        <f>Tabela1[[#This Row],[Sessões Autrizadas]]-Tabela1[[#This Row],[Solicitado]]</f>
        <v>0</v>
      </c>
    </row>
    <row r="2439" spans="1:13" hidden="1" x14ac:dyDescent="0.3">
      <c r="A2439" s="4">
        <f>INDEX(Tabela2[Id],MATCH(Tabela1[[#This Row],[Carteirinha]],Tabela2[Cart],0))</f>
        <v>3656</v>
      </c>
      <c r="B2439" s="5" t="s">
        <v>1712</v>
      </c>
      <c r="C2439" s="5" t="s">
        <v>1713</v>
      </c>
      <c r="D2439" s="5">
        <v>60397022</v>
      </c>
      <c r="E2439" s="6">
        <v>45714</v>
      </c>
      <c r="F2439" s="5">
        <v>947734150</v>
      </c>
      <c r="G2439" s="6">
        <v>45954</v>
      </c>
      <c r="H2439" s="5">
        <v>50000012</v>
      </c>
      <c r="I2439" s="5">
        <v>32</v>
      </c>
      <c r="J2439" s="5">
        <v>29</v>
      </c>
      <c r="K24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39" s="4">
        <f>COUNTIFS(Tabela1[Paciente],Tabela1[[#This Row],[Paciente]],Tabela1[Código_Terapia],Tabela1[[#This Row],[Código_Terapia]])</f>
        <v>1</v>
      </c>
      <c r="M2439" s="4">
        <f>Tabela1[[#This Row],[Sessões Autrizadas]]-Tabela1[[#This Row],[Solicitado]]</f>
        <v>-3</v>
      </c>
    </row>
    <row r="2440" spans="1:13" hidden="1" x14ac:dyDescent="0.3">
      <c r="A2440" s="4">
        <f>INDEX(Tabela2[Id],MATCH(Tabela1[[#This Row],[Carteirinha]],Tabela2[Cart],0))</f>
        <v>3656</v>
      </c>
      <c r="B2440" s="5" t="s">
        <v>1712</v>
      </c>
      <c r="C2440" s="5" t="s">
        <v>1713</v>
      </c>
      <c r="D2440" s="5">
        <v>60397021</v>
      </c>
      <c r="E2440" s="6">
        <v>45714</v>
      </c>
      <c r="F2440" s="5">
        <v>947734149</v>
      </c>
      <c r="G2440" s="6">
        <v>45954</v>
      </c>
      <c r="H2440" s="5">
        <v>2250005111</v>
      </c>
      <c r="I2440" s="5">
        <v>32</v>
      </c>
      <c r="J2440" s="5">
        <v>29</v>
      </c>
      <c r="K24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40" s="4">
        <f>COUNTIFS(Tabela1[Paciente],Tabela1[[#This Row],[Paciente]],Tabela1[Código_Terapia],Tabela1[[#This Row],[Código_Terapia]])</f>
        <v>1</v>
      </c>
      <c r="M2440" s="4">
        <f>Tabela1[[#This Row],[Sessões Autrizadas]]-Tabela1[[#This Row],[Solicitado]]</f>
        <v>-3</v>
      </c>
    </row>
    <row r="2441" spans="1:13" hidden="1" x14ac:dyDescent="0.3">
      <c r="A2441" s="4">
        <f>INDEX(Tabela2[Id],MATCH(Tabela1[[#This Row],[Carteirinha]],Tabela2[Cart],0))</f>
        <v>4571</v>
      </c>
      <c r="B2441" s="5" t="s">
        <v>1715</v>
      </c>
      <c r="C2441" s="5" t="s">
        <v>1716</v>
      </c>
      <c r="D2441" s="5">
        <v>60256169</v>
      </c>
      <c r="E2441" s="6">
        <v>45709</v>
      </c>
      <c r="F2441" s="5">
        <v>947603831</v>
      </c>
      <c r="G2441" s="6">
        <v>46009</v>
      </c>
      <c r="H2441" s="5">
        <v>2250005278</v>
      </c>
      <c r="I2441" s="5">
        <v>32</v>
      </c>
      <c r="J2441" s="5">
        <v>26</v>
      </c>
      <c r="K24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41" s="4">
        <f>COUNTIFS(Tabela1[Paciente],Tabela1[[#This Row],[Paciente]],Tabela1[Código_Terapia],Tabela1[[#This Row],[Código_Terapia]])</f>
        <v>1</v>
      </c>
      <c r="M2441" s="4">
        <f>Tabela1[[#This Row],[Sessões Autrizadas]]-Tabela1[[#This Row],[Solicitado]]</f>
        <v>-6</v>
      </c>
    </row>
    <row r="2442" spans="1:13" hidden="1" x14ac:dyDescent="0.3">
      <c r="A2442" s="4">
        <f>INDEX(Tabela2[Id],MATCH(Tabela1[[#This Row],[Carteirinha]],Tabela2[Cart],0))</f>
        <v>4567</v>
      </c>
      <c r="B2442" s="5" t="s">
        <v>1657</v>
      </c>
      <c r="C2442" s="5" t="s">
        <v>1658</v>
      </c>
      <c r="D2442" s="5">
        <v>61203516</v>
      </c>
      <c r="E2442" s="6">
        <v>45744</v>
      </c>
      <c r="F2442" s="5">
        <v>948479996</v>
      </c>
      <c r="G2442" s="6">
        <v>45804</v>
      </c>
      <c r="H2442" s="5">
        <v>50001213</v>
      </c>
      <c r="I2442" s="5">
        <v>32</v>
      </c>
      <c r="J2442" s="5">
        <v>32</v>
      </c>
      <c r="K24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42" s="4">
        <f>COUNTIFS(Tabela1[Paciente],Tabela1[[#This Row],[Paciente]],Tabela1[Código_Terapia],Tabela1[[#This Row],[Código_Terapia]])</f>
        <v>1</v>
      </c>
      <c r="M2442" s="4">
        <f>Tabela1[[#This Row],[Sessões Autrizadas]]-Tabela1[[#This Row],[Solicitado]]</f>
        <v>0</v>
      </c>
    </row>
    <row r="2443" spans="1:13" hidden="1" x14ac:dyDescent="0.3">
      <c r="A2443" s="4">
        <f>INDEX(Tabela2[Id],MATCH(Tabela1[[#This Row],[Carteirinha]],Tabela2[Cart],0))</f>
        <v>4567</v>
      </c>
      <c r="B2443" s="5" t="s">
        <v>1657</v>
      </c>
      <c r="C2443" s="5" t="s">
        <v>1658</v>
      </c>
      <c r="D2443" s="5">
        <v>60123486</v>
      </c>
      <c r="E2443" s="6">
        <v>45705</v>
      </c>
      <c r="F2443" s="5">
        <v>947480046</v>
      </c>
      <c r="G2443" s="6">
        <v>45765</v>
      </c>
      <c r="H2443" s="5">
        <v>2250005189</v>
      </c>
      <c r="I2443" s="5">
        <v>32</v>
      </c>
      <c r="J2443" s="5">
        <v>32</v>
      </c>
      <c r="K24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43" s="4">
        <f>COUNTIFS(Tabela1[Paciente],Tabela1[[#This Row],[Paciente]],Tabela1[Código_Terapia],Tabela1[[#This Row],[Código_Terapia]])</f>
        <v>2</v>
      </c>
      <c r="M2443" s="4">
        <f>Tabela1[[#This Row],[Sessões Autrizadas]]-Tabela1[[#This Row],[Solicitado]]</f>
        <v>0</v>
      </c>
    </row>
    <row r="2444" spans="1:13" hidden="1" x14ac:dyDescent="0.3">
      <c r="A2444" s="4">
        <f>INDEX(Tabela2[Id],MATCH(Tabela1[[#This Row],[Carteirinha]],Tabela2[Cart],0))</f>
        <v>4567</v>
      </c>
      <c r="B2444" s="5" t="s">
        <v>1657</v>
      </c>
      <c r="C2444" s="5" t="s">
        <v>1658</v>
      </c>
      <c r="D2444" s="5">
        <v>60123485</v>
      </c>
      <c r="E2444" s="6">
        <v>45705</v>
      </c>
      <c r="F2444" s="5">
        <v>947480045</v>
      </c>
      <c r="G2444" s="6">
        <v>46005</v>
      </c>
      <c r="H2444" s="5">
        <v>2250005103</v>
      </c>
      <c r="I2444" s="5">
        <v>112</v>
      </c>
      <c r="J2444" s="5">
        <v>105</v>
      </c>
      <c r="K24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2444" s="4">
        <f>COUNTIFS(Tabela1[Paciente],Tabela1[[#This Row],[Paciente]],Tabela1[Código_Terapia],Tabela1[[#This Row],[Código_Terapia]])</f>
        <v>2</v>
      </c>
      <c r="M2444" s="4">
        <f>Tabela1[[#This Row],[Sessões Autrizadas]]-Tabela1[[#This Row],[Solicitado]]</f>
        <v>-7</v>
      </c>
    </row>
    <row r="2445" spans="1:13" hidden="1" x14ac:dyDescent="0.3">
      <c r="A2445" s="4">
        <f>INDEX(Tabela2[Id],MATCH(Tabela1[[#This Row],[Carteirinha]],Tabela2[Cart],0))</f>
        <v>4567</v>
      </c>
      <c r="B2445" s="5" t="s">
        <v>1657</v>
      </c>
      <c r="C2445" s="5" t="s">
        <v>1658</v>
      </c>
      <c r="D2445" s="5">
        <v>60123484</v>
      </c>
      <c r="E2445" s="6">
        <v>45705</v>
      </c>
      <c r="F2445" s="5">
        <v>947480044</v>
      </c>
      <c r="G2445" s="6">
        <v>45945</v>
      </c>
      <c r="H2445" s="5">
        <v>2250005278</v>
      </c>
      <c r="I2445" s="5">
        <v>80</v>
      </c>
      <c r="J2445" s="5">
        <v>77</v>
      </c>
      <c r="K24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445" s="4">
        <f>COUNTIFS(Tabela1[Paciente],Tabela1[[#This Row],[Paciente]],Tabela1[Código_Terapia],Tabela1[[#This Row],[Código_Terapia]])</f>
        <v>2</v>
      </c>
      <c r="M2445" s="4">
        <f>Tabela1[[#This Row],[Sessões Autrizadas]]-Tabela1[[#This Row],[Solicitado]]</f>
        <v>-3</v>
      </c>
    </row>
    <row r="2446" spans="1:13" hidden="1" x14ac:dyDescent="0.3">
      <c r="A2446" s="4">
        <f>INDEX(Tabela2[Id],MATCH(Tabela1[[#This Row],[Carteirinha]],Tabela2[Cart],0))</f>
        <v>4567</v>
      </c>
      <c r="B2446" s="5" t="s">
        <v>1657</v>
      </c>
      <c r="C2446" s="5" t="s">
        <v>1658</v>
      </c>
      <c r="D2446" s="5">
        <v>60123483</v>
      </c>
      <c r="E2446" s="6">
        <v>45705</v>
      </c>
      <c r="F2446" s="5">
        <v>947480043</v>
      </c>
      <c r="G2446" s="6">
        <v>45945</v>
      </c>
      <c r="H2446" s="5">
        <v>50000012</v>
      </c>
      <c r="I2446" s="5">
        <v>48</v>
      </c>
      <c r="J2446" s="5">
        <v>45</v>
      </c>
      <c r="K24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46" s="4">
        <f>COUNTIFS(Tabela1[Paciente],Tabela1[[#This Row],[Paciente]],Tabela1[Código_Terapia],Tabela1[[#This Row],[Código_Terapia]])</f>
        <v>2</v>
      </c>
      <c r="M2446" s="4">
        <f>Tabela1[[#This Row],[Sessões Autrizadas]]-Tabela1[[#This Row],[Solicitado]]</f>
        <v>-3</v>
      </c>
    </row>
    <row r="2447" spans="1:13" hidden="1" x14ac:dyDescent="0.3">
      <c r="A2447" s="4">
        <f>INDEX(Tabela2[Id],MATCH(Tabela1[[#This Row],[Carteirinha]],Tabela2[Cart],0))</f>
        <v>4567</v>
      </c>
      <c r="B2447" s="5" t="s">
        <v>1657</v>
      </c>
      <c r="C2447" s="5" t="s">
        <v>1658</v>
      </c>
      <c r="D2447" s="5">
        <v>60123480</v>
      </c>
      <c r="E2447" s="6">
        <v>45705</v>
      </c>
      <c r="F2447" s="5">
        <v>947480042</v>
      </c>
      <c r="G2447" s="6">
        <v>45765</v>
      </c>
      <c r="H2447" s="5">
        <v>2250005170</v>
      </c>
      <c r="I2447" s="5">
        <v>80</v>
      </c>
      <c r="J2447" s="5">
        <v>80</v>
      </c>
      <c r="K24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447" s="4">
        <f>COUNTIFS(Tabela1[Paciente],Tabela1[[#This Row],[Paciente]],Tabela1[Código_Terapia],Tabela1[[#This Row],[Código_Terapia]])</f>
        <v>2</v>
      </c>
      <c r="M2447" s="4">
        <f>Tabela1[[#This Row],[Sessões Autrizadas]]-Tabela1[[#This Row],[Solicitado]]</f>
        <v>0</v>
      </c>
    </row>
    <row r="2448" spans="1:13" hidden="1" x14ac:dyDescent="0.3">
      <c r="A2448" s="4">
        <f>INDEX(Tabela2[Id],MATCH(Tabela1[[#This Row],[Carteirinha]],Tabela2[Cart],0))</f>
        <v>4569</v>
      </c>
      <c r="B2448" s="5" t="s">
        <v>1676</v>
      </c>
      <c r="C2448" s="5" t="s">
        <v>1677</v>
      </c>
      <c r="D2448" s="5">
        <v>58341595</v>
      </c>
      <c r="E2448" s="6">
        <v>45631</v>
      </c>
      <c r="F2448" s="5">
        <v>945835072</v>
      </c>
      <c r="G2448" s="6">
        <v>46351</v>
      </c>
      <c r="H2448" s="5">
        <v>2250005189</v>
      </c>
      <c r="I2448" s="5">
        <v>32</v>
      </c>
      <c r="J2448" s="5">
        <v>13</v>
      </c>
      <c r="K24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48" s="4">
        <f>COUNTIFS(Tabela1[Paciente],Tabela1[[#This Row],[Paciente]],Tabela1[Código_Terapia],Tabela1[[#This Row],[Código_Terapia]])</f>
        <v>2</v>
      </c>
      <c r="M2448" s="4">
        <f>Tabela1[[#This Row],[Sessões Autrizadas]]-Tabela1[[#This Row],[Solicitado]]</f>
        <v>-19</v>
      </c>
    </row>
    <row r="2449" spans="1:13" hidden="1" x14ac:dyDescent="0.3">
      <c r="A2449" s="4">
        <f>INDEX(Tabela2[Id],MATCH(Tabela1[[#This Row],[Carteirinha]],Tabela2[Cart],0))</f>
        <v>4569</v>
      </c>
      <c r="B2449" s="5" t="s">
        <v>1676</v>
      </c>
      <c r="C2449" s="5" t="s">
        <v>1677</v>
      </c>
      <c r="D2449" s="5">
        <v>58341594</v>
      </c>
      <c r="E2449" s="6">
        <v>45631</v>
      </c>
      <c r="F2449" s="5">
        <v>945835071</v>
      </c>
      <c r="G2449" s="6">
        <v>46531</v>
      </c>
      <c r="H2449" s="5">
        <v>2250005103</v>
      </c>
      <c r="I2449" s="5">
        <v>32</v>
      </c>
      <c r="J2449" s="5">
        <v>5</v>
      </c>
      <c r="K24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49" s="4">
        <f>COUNTIFS(Tabela1[Paciente],Tabela1[[#This Row],[Paciente]],Tabela1[Código_Terapia],Tabela1[[#This Row],[Código_Terapia]])</f>
        <v>1</v>
      </c>
      <c r="M2449" s="4">
        <f>Tabela1[[#This Row],[Sessões Autrizadas]]-Tabela1[[#This Row],[Solicitado]]</f>
        <v>-27</v>
      </c>
    </row>
    <row r="2450" spans="1:13" hidden="1" x14ac:dyDescent="0.3">
      <c r="A2450" s="4">
        <f>INDEX(Tabela2[Id],MATCH(Tabela1[[#This Row],[Carteirinha]],Tabela2[Cart],0))</f>
        <v>4569</v>
      </c>
      <c r="B2450" s="5" t="s">
        <v>1676</v>
      </c>
      <c r="C2450" s="5" t="s">
        <v>1677</v>
      </c>
      <c r="D2450" s="5">
        <v>58341593</v>
      </c>
      <c r="E2450" s="6">
        <v>45631</v>
      </c>
      <c r="F2450" s="5">
        <v>945835070</v>
      </c>
      <c r="G2450" s="6">
        <v>46351</v>
      </c>
      <c r="H2450" s="5">
        <v>2250005170</v>
      </c>
      <c r="I2450" s="5">
        <v>32</v>
      </c>
      <c r="J2450" s="5">
        <v>21</v>
      </c>
      <c r="K24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50" s="4">
        <f>COUNTIFS(Tabela1[Paciente],Tabela1[[#This Row],[Paciente]],Tabela1[Código_Terapia],Tabela1[[#This Row],[Código_Terapia]])</f>
        <v>1</v>
      </c>
      <c r="M2450" s="4">
        <f>Tabela1[[#This Row],[Sessões Autrizadas]]-Tabela1[[#This Row],[Solicitado]]</f>
        <v>-11</v>
      </c>
    </row>
    <row r="2451" spans="1:13" hidden="1" x14ac:dyDescent="0.3">
      <c r="A2451" s="4">
        <f>INDEX(Tabela2[Id],MATCH(Tabela1[[#This Row],[Carteirinha]],Tabela2[Cart],0))</f>
        <v>4569</v>
      </c>
      <c r="B2451" s="5" t="s">
        <v>1676</v>
      </c>
      <c r="C2451" s="5" t="s">
        <v>1677</v>
      </c>
      <c r="D2451" s="5">
        <v>55621920</v>
      </c>
      <c r="E2451" s="6">
        <v>45526</v>
      </c>
      <c r="F2451" s="5">
        <v>943325789</v>
      </c>
      <c r="G2451" s="6">
        <v>46485</v>
      </c>
      <c r="H2451" s="5">
        <v>2250005189</v>
      </c>
      <c r="I2451" s="5">
        <v>30</v>
      </c>
      <c r="J2451" s="5">
        <v>1</v>
      </c>
      <c r="K24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451" s="4">
        <f>COUNTIFS(Tabela1[Paciente],Tabela1[[#This Row],[Paciente]],Tabela1[Código_Terapia],Tabela1[[#This Row],[Código_Terapia]])</f>
        <v>2</v>
      </c>
      <c r="M2451" s="4">
        <f>Tabela1[[#This Row],[Sessões Autrizadas]]-Tabela1[[#This Row],[Solicitado]]</f>
        <v>-29</v>
      </c>
    </row>
    <row r="2452" spans="1:13" hidden="1" x14ac:dyDescent="0.3">
      <c r="A2452" s="4">
        <f>INDEX(Tabela2[Id],MATCH(Tabela1[[#This Row],[Carteirinha]],Tabela2[Cart],0))</f>
        <v>4574</v>
      </c>
      <c r="B2452" s="5" t="s">
        <v>1595</v>
      </c>
      <c r="C2452" s="5" t="s">
        <v>1596</v>
      </c>
      <c r="D2452" s="5">
        <v>60885874</v>
      </c>
      <c r="E2452" s="6">
        <v>45734</v>
      </c>
      <c r="F2452" s="5">
        <v>948186164</v>
      </c>
      <c r="G2452" s="6">
        <v>45794</v>
      </c>
      <c r="H2452" s="5">
        <v>50001213</v>
      </c>
      <c r="I2452" s="5">
        <v>16</v>
      </c>
      <c r="J2452" s="5">
        <v>16</v>
      </c>
      <c r="K24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52" s="4">
        <f>COUNTIFS(Tabela1[Paciente],Tabela1[[#This Row],[Paciente]],Tabela1[Código_Terapia],Tabela1[[#This Row],[Código_Terapia]])</f>
        <v>1</v>
      </c>
      <c r="M2452" s="4">
        <f>Tabela1[[#This Row],[Sessões Autrizadas]]-Tabela1[[#This Row],[Solicitado]]</f>
        <v>0</v>
      </c>
    </row>
    <row r="2453" spans="1:13" hidden="1" x14ac:dyDescent="0.3">
      <c r="A2453" s="4">
        <f>INDEX(Tabela2[Id],MATCH(Tabela1[[#This Row],[Carteirinha]],Tabela2[Cart],0))</f>
        <v>4574</v>
      </c>
      <c r="B2453" s="5" t="s">
        <v>1595</v>
      </c>
      <c r="C2453" s="5" t="s">
        <v>1596</v>
      </c>
      <c r="D2453" s="5">
        <v>60173052</v>
      </c>
      <c r="E2453" s="6">
        <v>45706</v>
      </c>
      <c r="F2453" s="5">
        <v>947526361</v>
      </c>
      <c r="G2453" s="6">
        <v>46126</v>
      </c>
      <c r="H2453" s="5">
        <v>2250005189</v>
      </c>
      <c r="I2453" s="5">
        <v>32</v>
      </c>
      <c r="J2453" s="5">
        <v>26</v>
      </c>
      <c r="K24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53" s="4">
        <f>COUNTIFS(Tabela1[Paciente],Tabela1[[#This Row],[Paciente]],Tabela1[Código_Terapia],Tabela1[[#This Row],[Código_Terapia]])</f>
        <v>1</v>
      </c>
      <c r="M2453" s="4">
        <f>Tabela1[[#This Row],[Sessões Autrizadas]]-Tabela1[[#This Row],[Solicitado]]</f>
        <v>-6</v>
      </c>
    </row>
    <row r="2454" spans="1:13" hidden="1" x14ac:dyDescent="0.3">
      <c r="A2454" s="4">
        <f>INDEX(Tabela2[Id],MATCH(Tabela1[[#This Row],[Carteirinha]],Tabela2[Cart],0))</f>
        <v>4574</v>
      </c>
      <c r="B2454" s="5" t="s">
        <v>1595</v>
      </c>
      <c r="C2454" s="5" t="s">
        <v>1596</v>
      </c>
      <c r="D2454" s="5">
        <v>60173051</v>
      </c>
      <c r="E2454" s="6">
        <v>45706</v>
      </c>
      <c r="F2454" s="5">
        <v>947526360</v>
      </c>
      <c r="G2454" s="6">
        <v>46006</v>
      </c>
      <c r="H2454" s="5">
        <v>2250005103</v>
      </c>
      <c r="I2454" s="5">
        <v>32</v>
      </c>
      <c r="J2454" s="5">
        <v>25</v>
      </c>
      <c r="K24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54" s="4">
        <f>COUNTIFS(Tabela1[Paciente],Tabela1[[#This Row],[Paciente]],Tabela1[Código_Terapia],Tabela1[[#This Row],[Código_Terapia]])</f>
        <v>1</v>
      </c>
      <c r="M2454" s="4">
        <f>Tabela1[[#This Row],[Sessões Autrizadas]]-Tabela1[[#This Row],[Solicitado]]</f>
        <v>-7</v>
      </c>
    </row>
    <row r="2455" spans="1:13" hidden="1" x14ac:dyDescent="0.3">
      <c r="A2455" s="4">
        <f>INDEX(Tabela2[Id],MATCH(Tabela1[[#This Row],[Carteirinha]],Tabela2[Cart],0))</f>
        <v>4574</v>
      </c>
      <c r="B2455" s="5" t="s">
        <v>1595</v>
      </c>
      <c r="C2455" s="5" t="s">
        <v>1596</v>
      </c>
      <c r="D2455" s="5">
        <v>60173050</v>
      </c>
      <c r="E2455" s="6">
        <v>45706</v>
      </c>
      <c r="F2455" s="5">
        <v>947526359</v>
      </c>
      <c r="G2455" s="6">
        <v>45946</v>
      </c>
      <c r="H2455" s="5">
        <v>50000012</v>
      </c>
      <c r="I2455" s="5">
        <v>16</v>
      </c>
      <c r="J2455" s="5">
        <v>13</v>
      </c>
      <c r="K24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55" s="4">
        <f>COUNTIFS(Tabela1[Paciente],Tabela1[[#This Row],[Paciente]],Tabela1[Código_Terapia],Tabela1[[#This Row],[Código_Terapia]])</f>
        <v>1</v>
      </c>
      <c r="M2455" s="4">
        <f>Tabela1[[#This Row],[Sessões Autrizadas]]-Tabela1[[#This Row],[Solicitado]]</f>
        <v>-3</v>
      </c>
    </row>
    <row r="2456" spans="1:13" hidden="1" x14ac:dyDescent="0.3">
      <c r="A2456" s="4">
        <f>INDEX(Tabela2[Id],MATCH(Tabela1[[#This Row],[Carteirinha]],Tabela2[Cart],0))</f>
        <v>4574</v>
      </c>
      <c r="B2456" s="5" t="s">
        <v>1595</v>
      </c>
      <c r="C2456" s="5" t="s">
        <v>1596</v>
      </c>
      <c r="D2456" s="5">
        <v>60173049</v>
      </c>
      <c r="E2456" s="6">
        <v>45706</v>
      </c>
      <c r="F2456" s="5">
        <v>947526358</v>
      </c>
      <c r="G2456" s="6">
        <v>45766</v>
      </c>
      <c r="H2456" s="5">
        <v>2250005170</v>
      </c>
      <c r="I2456" s="5">
        <v>16</v>
      </c>
      <c r="J2456" s="5">
        <v>16</v>
      </c>
      <c r="K24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56" s="4">
        <f>COUNTIFS(Tabela1[Paciente],Tabela1[[#This Row],[Paciente]],Tabela1[Código_Terapia],Tabela1[[#This Row],[Código_Terapia]])</f>
        <v>1</v>
      </c>
      <c r="M2456" s="4">
        <f>Tabela1[[#This Row],[Sessões Autrizadas]]-Tabela1[[#This Row],[Solicitado]]</f>
        <v>0</v>
      </c>
    </row>
    <row r="2457" spans="1:13" hidden="1" x14ac:dyDescent="0.3">
      <c r="A2457" s="4">
        <f>INDEX(Tabela2[Id],MATCH(Tabela1[[#This Row],[Carteirinha]],Tabela2[Cart],0))</f>
        <v>4579</v>
      </c>
      <c r="B2457" s="5" t="s">
        <v>1535</v>
      </c>
      <c r="C2457" s="5" t="s">
        <v>1536</v>
      </c>
      <c r="D2457" s="5">
        <v>60845251</v>
      </c>
      <c r="E2457" s="6">
        <v>45733</v>
      </c>
      <c r="F2457" s="5">
        <v>948148421</v>
      </c>
      <c r="G2457" s="6">
        <v>45793</v>
      </c>
      <c r="H2457" s="5">
        <v>2250005189</v>
      </c>
      <c r="I2457" s="5">
        <v>32</v>
      </c>
      <c r="J2457" s="5">
        <v>32</v>
      </c>
      <c r="K24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57" s="4">
        <f>COUNTIFS(Tabela1[Paciente],Tabela1[[#This Row],[Paciente]],Tabela1[Código_Terapia],Tabela1[[#This Row],[Código_Terapia]])</f>
        <v>1</v>
      </c>
      <c r="M2457" s="4">
        <f>Tabela1[[#This Row],[Sessões Autrizadas]]-Tabela1[[#This Row],[Solicitado]]</f>
        <v>0</v>
      </c>
    </row>
    <row r="2458" spans="1:13" hidden="1" x14ac:dyDescent="0.3">
      <c r="A2458" s="4">
        <f>INDEX(Tabela2[Id],MATCH(Tabela1[[#This Row],[Carteirinha]],Tabela2[Cart],0))</f>
        <v>4579</v>
      </c>
      <c r="B2458" s="5" t="s">
        <v>1535</v>
      </c>
      <c r="C2458" s="5" t="s">
        <v>1536</v>
      </c>
      <c r="D2458" s="5">
        <v>60845250</v>
      </c>
      <c r="E2458" s="6">
        <v>45734</v>
      </c>
      <c r="F2458" s="5">
        <v>948148420</v>
      </c>
      <c r="G2458" s="6">
        <v>45794</v>
      </c>
      <c r="H2458" s="5">
        <v>2250005103</v>
      </c>
      <c r="I2458" s="5">
        <v>32</v>
      </c>
      <c r="J2458" s="5">
        <v>32</v>
      </c>
      <c r="K24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58" s="4">
        <f>COUNTIFS(Tabela1[Paciente],Tabela1[[#This Row],[Paciente]],Tabela1[Código_Terapia],Tabela1[[#This Row],[Código_Terapia]])</f>
        <v>2</v>
      </c>
      <c r="M2458" s="4">
        <f>Tabela1[[#This Row],[Sessões Autrizadas]]-Tabela1[[#This Row],[Solicitado]]</f>
        <v>0</v>
      </c>
    </row>
    <row r="2459" spans="1:13" hidden="1" x14ac:dyDescent="0.3">
      <c r="A2459" s="4">
        <f>INDEX(Tabela2[Id],MATCH(Tabela1[[#This Row],[Carteirinha]],Tabela2[Cart],0))</f>
        <v>4579</v>
      </c>
      <c r="B2459" s="5" t="s">
        <v>1535</v>
      </c>
      <c r="C2459" s="5" t="s">
        <v>1536</v>
      </c>
      <c r="D2459" s="5">
        <v>60845249</v>
      </c>
      <c r="E2459" s="6">
        <v>45733</v>
      </c>
      <c r="F2459" s="5">
        <v>948148419</v>
      </c>
      <c r="G2459" s="6">
        <v>45973</v>
      </c>
      <c r="H2459" s="5">
        <v>2250005278</v>
      </c>
      <c r="I2459" s="5">
        <v>48</v>
      </c>
      <c r="J2459" s="5">
        <v>45</v>
      </c>
      <c r="K24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59" s="4">
        <f>COUNTIFS(Tabela1[Paciente],Tabela1[[#This Row],[Paciente]],Tabela1[Código_Terapia],Tabela1[[#This Row],[Código_Terapia]])</f>
        <v>1</v>
      </c>
      <c r="M2459" s="4">
        <f>Tabela1[[#This Row],[Sessões Autrizadas]]-Tabela1[[#This Row],[Solicitado]]</f>
        <v>-3</v>
      </c>
    </row>
    <row r="2460" spans="1:13" hidden="1" x14ac:dyDescent="0.3">
      <c r="A2460" s="4">
        <f>INDEX(Tabela2[Id],MATCH(Tabela1[[#This Row],[Carteirinha]],Tabela2[Cart],0))</f>
        <v>4579</v>
      </c>
      <c r="B2460" s="5" t="s">
        <v>1535</v>
      </c>
      <c r="C2460" s="5" t="s">
        <v>1536</v>
      </c>
      <c r="D2460" s="5">
        <v>60845248</v>
      </c>
      <c r="E2460" s="6">
        <v>45733</v>
      </c>
      <c r="F2460" s="5">
        <v>948148416</v>
      </c>
      <c r="G2460" s="6">
        <v>45913</v>
      </c>
      <c r="H2460" s="5">
        <v>50000012</v>
      </c>
      <c r="I2460" s="5">
        <v>32</v>
      </c>
      <c r="J2460" s="5">
        <v>30</v>
      </c>
      <c r="K24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60" s="4">
        <f>COUNTIFS(Tabela1[Paciente],Tabela1[[#This Row],[Paciente]],Tabela1[Código_Terapia],Tabela1[[#This Row],[Código_Terapia]])</f>
        <v>2</v>
      </c>
      <c r="M2460" s="4">
        <f>Tabela1[[#This Row],[Sessões Autrizadas]]-Tabela1[[#This Row],[Solicitado]]</f>
        <v>-2</v>
      </c>
    </row>
    <row r="2461" spans="1:13" hidden="1" x14ac:dyDescent="0.3">
      <c r="A2461" s="4">
        <f>INDEX(Tabela2[Id],MATCH(Tabela1[[#This Row],[Carteirinha]],Tabela2[Cart],0))</f>
        <v>4579</v>
      </c>
      <c r="B2461" s="5" t="s">
        <v>1535</v>
      </c>
      <c r="C2461" s="5" t="s">
        <v>1536</v>
      </c>
      <c r="D2461" s="5">
        <v>60845247</v>
      </c>
      <c r="E2461" s="6">
        <v>45734</v>
      </c>
      <c r="F2461" s="5">
        <v>948148415</v>
      </c>
      <c r="G2461" s="6">
        <v>45914</v>
      </c>
      <c r="H2461" s="5">
        <v>50001213</v>
      </c>
      <c r="I2461" s="5">
        <v>16</v>
      </c>
      <c r="J2461" s="5">
        <v>14</v>
      </c>
      <c r="K24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61" s="4">
        <f>COUNTIFS(Tabela1[Paciente],Tabela1[[#This Row],[Paciente]],Tabela1[Código_Terapia],Tabela1[[#This Row],[Código_Terapia]])</f>
        <v>1</v>
      </c>
      <c r="M2461" s="4">
        <f>Tabela1[[#This Row],[Sessões Autrizadas]]-Tabela1[[#This Row],[Solicitado]]</f>
        <v>-2</v>
      </c>
    </row>
    <row r="2462" spans="1:13" hidden="1" x14ac:dyDescent="0.3">
      <c r="A2462" s="4">
        <f>INDEX(Tabela2[Id],MATCH(Tabela1[[#This Row],[Carteirinha]],Tabela2[Cart],0))</f>
        <v>4579</v>
      </c>
      <c r="B2462" s="5" t="s">
        <v>1535</v>
      </c>
      <c r="C2462" s="5" t="s">
        <v>1536</v>
      </c>
      <c r="D2462" s="5">
        <v>60845246</v>
      </c>
      <c r="E2462" s="6">
        <v>45733</v>
      </c>
      <c r="F2462" s="5">
        <v>948148414</v>
      </c>
      <c r="G2462" s="6">
        <v>45793</v>
      </c>
      <c r="H2462" s="5">
        <v>2250005170</v>
      </c>
      <c r="I2462" s="5">
        <v>32</v>
      </c>
      <c r="J2462" s="5">
        <v>32</v>
      </c>
      <c r="K24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62" s="4">
        <f>COUNTIFS(Tabela1[Paciente],Tabela1[[#This Row],[Paciente]],Tabela1[Código_Terapia],Tabela1[[#This Row],[Código_Terapia]])</f>
        <v>1</v>
      </c>
      <c r="M2462" s="4">
        <f>Tabela1[[#This Row],[Sessões Autrizadas]]-Tabela1[[#This Row],[Solicitado]]</f>
        <v>0</v>
      </c>
    </row>
    <row r="2463" spans="1:13" hidden="1" x14ac:dyDescent="0.3">
      <c r="A2463" s="4">
        <f>INDEX(Tabela2[Id],MATCH(Tabela1[[#This Row],[Carteirinha]],Tabela2[Cart],0))</f>
        <v>4579</v>
      </c>
      <c r="B2463" s="5" t="s">
        <v>1535</v>
      </c>
      <c r="C2463" s="5" t="s">
        <v>1536</v>
      </c>
      <c r="D2463" s="5">
        <v>60845245</v>
      </c>
      <c r="E2463" s="6">
        <v>45733</v>
      </c>
      <c r="F2463" s="5">
        <v>948148413</v>
      </c>
      <c r="G2463" s="6">
        <v>45913</v>
      </c>
      <c r="H2463" s="5">
        <v>2250005111</v>
      </c>
      <c r="I2463" s="5">
        <v>32</v>
      </c>
      <c r="J2463" s="5">
        <v>30</v>
      </c>
      <c r="K24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63" s="4">
        <f>COUNTIFS(Tabela1[Paciente],Tabela1[[#This Row],[Paciente]],Tabela1[Código_Terapia],Tabela1[[#This Row],[Código_Terapia]])</f>
        <v>3</v>
      </c>
      <c r="M2463" s="4">
        <f>Tabela1[[#This Row],[Sessões Autrizadas]]-Tabela1[[#This Row],[Solicitado]]</f>
        <v>-2</v>
      </c>
    </row>
    <row r="2464" spans="1:13" hidden="1" x14ac:dyDescent="0.3">
      <c r="A2464" s="4">
        <f>INDEX(Tabela2[Id],MATCH(Tabela1[[#This Row],[Carteirinha]],Tabela2[Cart],0))</f>
        <v>4579</v>
      </c>
      <c r="B2464" s="5" t="s">
        <v>1535</v>
      </c>
      <c r="C2464" s="5" t="s">
        <v>1536</v>
      </c>
      <c r="D2464" s="5">
        <v>57722824</v>
      </c>
      <c r="E2464" s="6">
        <v>45607</v>
      </c>
      <c r="F2464" s="5">
        <v>945263454</v>
      </c>
      <c r="G2464" s="6">
        <v>46082</v>
      </c>
      <c r="H2464" s="5">
        <v>2250005103</v>
      </c>
      <c r="I2464" s="5">
        <v>32</v>
      </c>
      <c r="J2464" s="5">
        <v>27</v>
      </c>
      <c r="K24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64" s="4">
        <f>COUNTIFS(Tabela1[Paciente],Tabela1[[#This Row],[Paciente]],Tabela1[Código_Terapia],Tabela1[[#This Row],[Código_Terapia]])</f>
        <v>2</v>
      </c>
      <c r="M2464" s="4">
        <f>Tabela1[[#This Row],[Sessões Autrizadas]]-Tabela1[[#This Row],[Solicitado]]</f>
        <v>-5</v>
      </c>
    </row>
    <row r="2465" spans="1:13" hidden="1" x14ac:dyDescent="0.3">
      <c r="A2465" s="4">
        <f>INDEX(Tabela2[Id],MATCH(Tabela1[[#This Row],[Carteirinha]],Tabela2[Cart],0))</f>
        <v>4579</v>
      </c>
      <c r="B2465" s="5" t="s">
        <v>1535</v>
      </c>
      <c r="C2465" s="5" t="s">
        <v>1536</v>
      </c>
      <c r="D2465" s="5">
        <v>57722822</v>
      </c>
      <c r="E2465" s="6">
        <v>45607</v>
      </c>
      <c r="F2465" s="5">
        <v>945263452</v>
      </c>
      <c r="G2465" s="6">
        <v>46507</v>
      </c>
      <c r="H2465" s="5">
        <v>50000012</v>
      </c>
      <c r="I2465" s="5">
        <v>32</v>
      </c>
      <c r="J2465" s="5">
        <v>5</v>
      </c>
      <c r="K24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65" s="4">
        <f>COUNTIFS(Tabela1[Paciente],Tabela1[[#This Row],[Paciente]],Tabela1[Código_Terapia],Tabela1[[#This Row],[Código_Terapia]])</f>
        <v>2</v>
      </c>
      <c r="M2465" s="4">
        <f>Tabela1[[#This Row],[Sessões Autrizadas]]-Tabela1[[#This Row],[Solicitado]]</f>
        <v>-27</v>
      </c>
    </row>
    <row r="2466" spans="1:13" hidden="1" x14ac:dyDescent="0.3">
      <c r="A2466" s="4">
        <f>INDEX(Tabela2[Id],MATCH(Tabela1[[#This Row],[Carteirinha]],Tabela2[Cart],0))</f>
        <v>4579</v>
      </c>
      <c r="B2466" s="5" t="s">
        <v>1535</v>
      </c>
      <c r="C2466" s="5" t="s">
        <v>1536</v>
      </c>
      <c r="D2466" s="5">
        <v>57722818</v>
      </c>
      <c r="E2466" s="6">
        <v>45607</v>
      </c>
      <c r="F2466" s="5">
        <v>945263448</v>
      </c>
      <c r="G2466" s="6">
        <v>46267</v>
      </c>
      <c r="H2466" s="5">
        <v>2250005111</v>
      </c>
      <c r="I2466" s="5">
        <v>32</v>
      </c>
      <c r="J2466" s="5">
        <v>15</v>
      </c>
      <c r="K24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66" s="4">
        <f>COUNTIFS(Tabela1[Paciente],Tabela1[[#This Row],[Paciente]],Tabela1[Código_Terapia],Tabela1[[#This Row],[Código_Terapia]])</f>
        <v>3</v>
      </c>
      <c r="M2466" s="4">
        <f>Tabela1[[#This Row],[Sessões Autrizadas]]-Tabela1[[#This Row],[Solicitado]]</f>
        <v>-17</v>
      </c>
    </row>
    <row r="2467" spans="1:13" hidden="1" x14ac:dyDescent="0.3">
      <c r="A2467" s="4">
        <f>INDEX(Tabela2[Id],MATCH(Tabela1[[#This Row],[Carteirinha]],Tabela2[Cart],0))</f>
        <v>4579</v>
      </c>
      <c r="B2467" s="5" t="s">
        <v>1535</v>
      </c>
      <c r="C2467" s="5" t="s">
        <v>1536</v>
      </c>
      <c r="D2467" s="5">
        <v>56070755</v>
      </c>
      <c r="E2467" s="6">
        <v>45546</v>
      </c>
      <c r="F2467" s="5">
        <v>943738763</v>
      </c>
      <c r="G2467" s="6">
        <v>46326</v>
      </c>
      <c r="H2467" s="5">
        <v>2250005111</v>
      </c>
      <c r="I2467" s="5">
        <v>30</v>
      </c>
      <c r="J2467" s="5">
        <v>6</v>
      </c>
      <c r="K24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467" s="4">
        <f>COUNTIFS(Tabela1[Paciente],Tabela1[[#This Row],[Paciente]],Tabela1[Código_Terapia],Tabela1[[#This Row],[Código_Terapia]])</f>
        <v>3</v>
      </c>
      <c r="M2467" s="4">
        <f>Tabela1[[#This Row],[Sessões Autrizadas]]-Tabela1[[#This Row],[Solicitado]]</f>
        <v>-24</v>
      </c>
    </row>
    <row r="2468" spans="1:13" hidden="1" x14ac:dyDescent="0.3">
      <c r="A2468" s="4">
        <f>INDEX(Tabela2[Id],MATCH(Tabela1[[#This Row],[Carteirinha]],Tabela2[Cart],0))</f>
        <v>4553</v>
      </c>
      <c r="B2468" s="5" t="s">
        <v>1484</v>
      </c>
      <c r="C2468" s="5" t="s">
        <v>1485</v>
      </c>
      <c r="D2468" s="5">
        <v>60243976</v>
      </c>
      <c r="E2468" s="6">
        <v>45708</v>
      </c>
      <c r="F2468" s="5">
        <v>947592424</v>
      </c>
      <c r="G2468" s="6">
        <v>46008</v>
      </c>
      <c r="H2468" s="5">
        <v>2250005278</v>
      </c>
      <c r="I2468" s="5">
        <v>32</v>
      </c>
      <c r="J2468" s="5">
        <v>28</v>
      </c>
      <c r="K24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68" s="4">
        <f>COUNTIFS(Tabela1[Paciente],Tabela1[[#This Row],[Paciente]],Tabela1[Código_Terapia],Tabela1[[#This Row],[Código_Terapia]])</f>
        <v>1</v>
      </c>
      <c r="M2468" s="4">
        <f>Tabela1[[#This Row],[Sessões Autrizadas]]-Tabela1[[#This Row],[Solicitado]]</f>
        <v>-4</v>
      </c>
    </row>
    <row r="2469" spans="1:13" hidden="1" x14ac:dyDescent="0.3">
      <c r="A2469" s="4">
        <f>INDEX(Tabela2[Id],MATCH(Tabela1[[#This Row],[Carteirinha]],Tabela2[Cart],0))</f>
        <v>4585</v>
      </c>
      <c r="B2469" s="5" t="s">
        <v>1700</v>
      </c>
      <c r="C2469" s="5" t="s">
        <v>1701</v>
      </c>
      <c r="D2469" s="5">
        <v>60478480</v>
      </c>
      <c r="E2469" s="6">
        <v>45716</v>
      </c>
      <c r="F2469" s="5">
        <v>947809332</v>
      </c>
      <c r="G2469" s="6">
        <v>45956</v>
      </c>
      <c r="H2469" s="5">
        <v>2250005103</v>
      </c>
      <c r="I2469" s="5">
        <v>16</v>
      </c>
      <c r="J2469" s="5">
        <v>13</v>
      </c>
      <c r="K24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69" s="4">
        <f>COUNTIFS(Tabela1[Paciente],Tabela1[[#This Row],[Paciente]],Tabela1[Código_Terapia],Tabela1[[#This Row],[Código_Terapia]])</f>
        <v>1</v>
      </c>
      <c r="M2469" s="4">
        <f>Tabela1[[#This Row],[Sessões Autrizadas]]-Tabela1[[#This Row],[Solicitado]]</f>
        <v>-3</v>
      </c>
    </row>
    <row r="2470" spans="1:13" hidden="1" x14ac:dyDescent="0.3">
      <c r="A2470" s="4">
        <f>INDEX(Tabela2[Id],MATCH(Tabela1[[#This Row],[Carteirinha]],Tabela2[Cart],0))</f>
        <v>4585</v>
      </c>
      <c r="B2470" s="5" t="s">
        <v>1700</v>
      </c>
      <c r="C2470" s="5" t="s">
        <v>1701</v>
      </c>
      <c r="D2470" s="5">
        <v>60478479</v>
      </c>
      <c r="E2470" s="6">
        <v>45723</v>
      </c>
      <c r="F2470" s="5">
        <v>947809330</v>
      </c>
      <c r="G2470" s="6">
        <v>45903</v>
      </c>
      <c r="H2470" s="5">
        <v>50000012</v>
      </c>
      <c r="I2470" s="5">
        <v>1</v>
      </c>
      <c r="J2470" s="5">
        <v>14</v>
      </c>
      <c r="K24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6.25E-2</v>
      </c>
      <c r="L2470" s="4">
        <f>COUNTIFS(Tabela1[Paciente],Tabela1[[#This Row],[Paciente]],Tabela1[Código_Terapia],Tabela1[[#This Row],[Código_Terapia]])</f>
        <v>1</v>
      </c>
      <c r="M2470" s="4">
        <f>Tabela1[[#This Row],[Sessões Autrizadas]]-Tabela1[[#This Row],[Solicitado]]</f>
        <v>13</v>
      </c>
    </row>
    <row r="2471" spans="1:13" hidden="1" x14ac:dyDescent="0.3">
      <c r="A2471" s="4">
        <f>INDEX(Tabela2[Id],MATCH(Tabela1[[#This Row],[Carteirinha]],Tabela2[Cart],0))</f>
        <v>4585</v>
      </c>
      <c r="B2471" s="5" t="s">
        <v>1700</v>
      </c>
      <c r="C2471" s="5" t="s">
        <v>1701</v>
      </c>
      <c r="D2471" s="5">
        <v>60478476</v>
      </c>
      <c r="E2471" s="6">
        <v>45716</v>
      </c>
      <c r="F2471" s="5">
        <v>947809329</v>
      </c>
      <c r="G2471" s="6">
        <v>45896</v>
      </c>
      <c r="H2471" s="5">
        <v>2250005170</v>
      </c>
      <c r="I2471" s="5">
        <v>16</v>
      </c>
      <c r="J2471" s="5">
        <v>14</v>
      </c>
      <c r="K24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71" s="4">
        <f>COUNTIFS(Tabela1[Paciente],Tabela1[[#This Row],[Paciente]],Tabela1[Código_Terapia],Tabela1[[#This Row],[Código_Terapia]])</f>
        <v>1</v>
      </c>
      <c r="M2471" s="4">
        <f>Tabela1[[#This Row],[Sessões Autrizadas]]-Tabela1[[#This Row],[Solicitado]]</f>
        <v>-2</v>
      </c>
    </row>
    <row r="2472" spans="1:13" hidden="1" x14ac:dyDescent="0.3">
      <c r="A2472" s="4">
        <f>INDEX(Tabela2[Id],MATCH(Tabela1[[#This Row],[Carteirinha]],Tabela2[Cart],0))</f>
        <v>4583</v>
      </c>
      <c r="B2472" s="5" t="s">
        <v>1702</v>
      </c>
      <c r="C2472" s="5" t="s">
        <v>1703</v>
      </c>
      <c r="D2472" s="5">
        <v>60562620</v>
      </c>
      <c r="E2472" s="6">
        <v>45722</v>
      </c>
      <c r="F2472" s="5">
        <v>947885862</v>
      </c>
      <c r="G2472" s="6">
        <v>46082</v>
      </c>
      <c r="H2472" s="5">
        <v>2250005189</v>
      </c>
      <c r="I2472" s="5">
        <v>32</v>
      </c>
      <c r="J2472" s="5">
        <v>27</v>
      </c>
      <c r="K24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72" s="4">
        <f>COUNTIFS(Tabela1[Paciente],Tabela1[[#This Row],[Paciente]],Tabela1[Código_Terapia],Tabela1[[#This Row],[Código_Terapia]])</f>
        <v>1</v>
      </c>
      <c r="M2472" s="4">
        <f>Tabela1[[#This Row],[Sessões Autrizadas]]-Tabela1[[#This Row],[Solicitado]]</f>
        <v>-5</v>
      </c>
    </row>
    <row r="2473" spans="1:13" hidden="1" x14ac:dyDescent="0.3">
      <c r="A2473" s="4">
        <f>INDEX(Tabela2[Id],MATCH(Tabela1[[#This Row],[Carteirinha]],Tabela2[Cart],0))</f>
        <v>4583</v>
      </c>
      <c r="B2473" s="5" t="s">
        <v>1702</v>
      </c>
      <c r="C2473" s="5" t="s">
        <v>1703</v>
      </c>
      <c r="D2473" s="5">
        <v>60562619</v>
      </c>
      <c r="E2473" s="6">
        <v>45722</v>
      </c>
      <c r="F2473" s="5">
        <v>947885861</v>
      </c>
      <c r="G2473" s="6">
        <v>46202</v>
      </c>
      <c r="H2473" s="5">
        <v>2250005103</v>
      </c>
      <c r="I2473" s="5">
        <v>32</v>
      </c>
      <c r="J2473" s="5">
        <v>25</v>
      </c>
      <c r="K24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73" s="4">
        <f>COUNTIFS(Tabela1[Paciente],Tabela1[[#This Row],[Paciente]],Tabela1[Código_Terapia],Tabela1[[#This Row],[Código_Terapia]])</f>
        <v>1</v>
      </c>
      <c r="M2473" s="4">
        <f>Tabela1[[#This Row],[Sessões Autrizadas]]-Tabela1[[#This Row],[Solicitado]]</f>
        <v>-7</v>
      </c>
    </row>
    <row r="2474" spans="1:13" hidden="1" x14ac:dyDescent="0.3">
      <c r="A2474" s="4">
        <f>INDEX(Tabela2[Id],MATCH(Tabela1[[#This Row],[Carteirinha]],Tabela2[Cart],0))</f>
        <v>4583</v>
      </c>
      <c r="B2474" s="5" t="s">
        <v>1702</v>
      </c>
      <c r="C2474" s="5" t="s">
        <v>1703</v>
      </c>
      <c r="D2474" s="5">
        <v>60562618</v>
      </c>
      <c r="E2474" s="6">
        <v>45722</v>
      </c>
      <c r="F2474" s="5">
        <v>947885860</v>
      </c>
      <c r="G2474" s="6">
        <v>45902</v>
      </c>
      <c r="H2474" s="5">
        <v>50001213</v>
      </c>
      <c r="I2474" s="5">
        <v>16</v>
      </c>
      <c r="J2474" s="5">
        <v>14</v>
      </c>
      <c r="K24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74" s="4">
        <f>COUNTIFS(Tabela1[Paciente],Tabela1[[#This Row],[Paciente]],Tabela1[Código_Terapia],Tabela1[[#This Row],[Código_Terapia]])</f>
        <v>1</v>
      </c>
      <c r="M2474" s="4">
        <f>Tabela1[[#This Row],[Sessões Autrizadas]]-Tabela1[[#This Row],[Solicitado]]</f>
        <v>-2</v>
      </c>
    </row>
    <row r="2475" spans="1:13" hidden="1" x14ac:dyDescent="0.3">
      <c r="A2475" s="4">
        <f>INDEX(Tabela2[Id],MATCH(Tabela1[[#This Row],[Carteirinha]],Tabela2[Cart],0))</f>
        <v>4583</v>
      </c>
      <c r="B2475" s="5" t="s">
        <v>1702</v>
      </c>
      <c r="C2475" s="5" t="s">
        <v>1703</v>
      </c>
      <c r="D2475" s="5">
        <v>60562613</v>
      </c>
      <c r="E2475" s="6">
        <v>45722</v>
      </c>
      <c r="F2475" s="5">
        <v>947885859</v>
      </c>
      <c r="G2475" s="6">
        <v>46142</v>
      </c>
      <c r="H2475" s="5">
        <v>2250005170</v>
      </c>
      <c r="I2475" s="5">
        <v>32</v>
      </c>
      <c r="J2475" s="5">
        <v>26</v>
      </c>
      <c r="K24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75" s="4">
        <f>COUNTIFS(Tabela1[Paciente],Tabela1[[#This Row],[Paciente]],Tabela1[Código_Terapia],Tabela1[[#This Row],[Código_Terapia]])</f>
        <v>4</v>
      </c>
      <c r="M2475" s="4">
        <f>Tabela1[[#This Row],[Sessões Autrizadas]]-Tabela1[[#This Row],[Solicitado]]</f>
        <v>-6</v>
      </c>
    </row>
    <row r="2476" spans="1:13" hidden="1" x14ac:dyDescent="0.3">
      <c r="A2476" s="4">
        <f>INDEX(Tabela2[Id],MATCH(Tabela1[[#This Row],[Carteirinha]],Tabela2[Cart],0))</f>
        <v>4583</v>
      </c>
      <c r="B2476" s="5" t="s">
        <v>1702</v>
      </c>
      <c r="C2476" s="5" t="s">
        <v>1703</v>
      </c>
      <c r="D2476" s="5">
        <v>59727228</v>
      </c>
      <c r="E2476" s="6">
        <v>45691</v>
      </c>
      <c r="F2476" s="5">
        <v>947112480</v>
      </c>
      <c r="G2476" s="6">
        <v>46291</v>
      </c>
      <c r="H2476" s="5">
        <v>50000012</v>
      </c>
      <c r="I2476" s="5">
        <v>32</v>
      </c>
      <c r="J2476" s="5">
        <v>23</v>
      </c>
      <c r="K24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76" s="4">
        <f>COUNTIFS(Tabela1[Paciente],Tabela1[[#This Row],[Paciente]],Tabela1[Código_Terapia],Tabela1[[#This Row],[Código_Terapia]])</f>
        <v>1</v>
      </c>
      <c r="M2476" s="4">
        <f>Tabela1[[#This Row],[Sessões Autrizadas]]-Tabela1[[#This Row],[Solicitado]]</f>
        <v>-9</v>
      </c>
    </row>
    <row r="2477" spans="1:13" hidden="1" x14ac:dyDescent="0.3">
      <c r="A2477" s="4">
        <f>INDEX(Tabela2[Id],MATCH(Tabela1[[#This Row],[Carteirinha]],Tabela2[Cart],0))</f>
        <v>4583</v>
      </c>
      <c r="B2477" s="5" t="s">
        <v>1702</v>
      </c>
      <c r="C2477" s="5" t="s">
        <v>1703</v>
      </c>
      <c r="D2477" s="5">
        <v>59727227</v>
      </c>
      <c r="E2477" s="6">
        <v>45691</v>
      </c>
      <c r="F2477" s="5">
        <v>947112479</v>
      </c>
      <c r="G2477" s="6">
        <v>45991</v>
      </c>
      <c r="H2477" s="5">
        <v>2250005170</v>
      </c>
      <c r="I2477" s="5">
        <v>32</v>
      </c>
      <c r="J2477" s="5">
        <v>28</v>
      </c>
      <c r="K24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77" s="4">
        <f>COUNTIFS(Tabela1[Paciente],Tabela1[[#This Row],[Paciente]],Tabela1[Código_Terapia],Tabela1[[#This Row],[Código_Terapia]])</f>
        <v>4</v>
      </c>
      <c r="M2477" s="4">
        <f>Tabela1[[#This Row],[Sessões Autrizadas]]-Tabela1[[#This Row],[Solicitado]]</f>
        <v>-4</v>
      </c>
    </row>
    <row r="2478" spans="1:13" hidden="1" x14ac:dyDescent="0.3">
      <c r="A2478" s="4">
        <f>INDEX(Tabela2[Id],MATCH(Tabela1[[#This Row],[Carteirinha]],Tabela2[Cart],0))</f>
        <v>4583</v>
      </c>
      <c r="B2478" s="5" t="s">
        <v>1702</v>
      </c>
      <c r="C2478" s="5" t="s">
        <v>1703</v>
      </c>
      <c r="D2478" s="5">
        <v>58638722</v>
      </c>
      <c r="E2478" s="6">
        <v>45643</v>
      </c>
      <c r="F2478" s="5">
        <v>946108964</v>
      </c>
      <c r="G2478" s="6">
        <v>45823</v>
      </c>
      <c r="H2478" s="5">
        <v>2250005170</v>
      </c>
      <c r="I2478" s="5">
        <v>32</v>
      </c>
      <c r="J2478" s="5">
        <v>30</v>
      </c>
      <c r="K24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78" s="4">
        <f>COUNTIFS(Tabela1[Paciente],Tabela1[[#This Row],[Paciente]],Tabela1[Código_Terapia],Tabela1[[#This Row],[Código_Terapia]])</f>
        <v>4</v>
      </c>
      <c r="M2478" s="4">
        <f>Tabela1[[#This Row],[Sessões Autrizadas]]-Tabela1[[#This Row],[Solicitado]]</f>
        <v>-2</v>
      </c>
    </row>
    <row r="2479" spans="1:13" hidden="1" x14ac:dyDescent="0.3">
      <c r="A2479" s="4">
        <f>INDEX(Tabela2[Id],MATCH(Tabela1[[#This Row],[Carteirinha]],Tabela2[Cart],0))</f>
        <v>4583</v>
      </c>
      <c r="B2479" s="5" t="s">
        <v>1702</v>
      </c>
      <c r="C2479" s="5" t="s">
        <v>1703</v>
      </c>
      <c r="D2479" s="5">
        <v>56698406</v>
      </c>
      <c r="E2479" s="6">
        <v>45566</v>
      </c>
      <c r="F2479" s="5">
        <v>944318524</v>
      </c>
      <c r="G2479" s="6">
        <v>46346</v>
      </c>
      <c r="H2479" s="5">
        <v>2250005170</v>
      </c>
      <c r="I2479" s="5">
        <v>40</v>
      </c>
      <c r="J2479" s="5">
        <v>28</v>
      </c>
      <c r="K24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479" s="4">
        <f>COUNTIFS(Tabela1[Paciente],Tabela1[[#This Row],[Paciente]],Tabela1[Código_Terapia],Tabela1[[#This Row],[Código_Terapia]])</f>
        <v>4</v>
      </c>
      <c r="M2479" s="4">
        <f>Tabela1[[#This Row],[Sessões Autrizadas]]-Tabela1[[#This Row],[Solicitado]]</f>
        <v>-12</v>
      </c>
    </row>
    <row r="2480" spans="1:13" hidden="1" x14ac:dyDescent="0.3">
      <c r="A2480" s="4">
        <f>INDEX(Tabela2[Id],MATCH(Tabela1[[#This Row],[Carteirinha]],Tabela2[Cart],0))</f>
        <v>4599</v>
      </c>
      <c r="B2480" s="5" t="s">
        <v>2187</v>
      </c>
      <c r="C2480" s="5" t="s">
        <v>2188</v>
      </c>
      <c r="D2480" s="5">
        <v>59790227</v>
      </c>
      <c r="E2480" s="6">
        <v>45692</v>
      </c>
      <c r="F2480" s="5">
        <v>947170917</v>
      </c>
      <c r="G2480" s="6">
        <v>45872</v>
      </c>
      <c r="H2480" s="5">
        <v>2250005103</v>
      </c>
      <c r="I2480" s="5">
        <v>80</v>
      </c>
      <c r="J2480" s="5">
        <v>78</v>
      </c>
      <c r="K24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480" s="4">
        <f>COUNTIFS(Tabela1[Paciente],Tabela1[[#This Row],[Paciente]],Tabela1[Código_Terapia],Tabela1[[#This Row],[Código_Terapia]])</f>
        <v>1</v>
      </c>
      <c r="M2480" s="4">
        <f>Tabela1[[#This Row],[Sessões Autrizadas]]-Tabela1[[#This Row],[Solicitado]]</f>
        <v>-2</v>
      </c>
    </row>
    <row r="2481" spans="1:13" hidden="1" x14ac:dyDescent="0.3">
      <c r="A2481" s="4">
        <f>INDEX(Tabela2[Id],MATCH(Tabela1[[#This Row],[Carteirinha]],Tabela2[Cart],0))</f>
        <v>4599</v>
      </c>
      <c r="B2481" s="5" t="s">
        <v>2187</v>
      </c>
      <c r="C2481" s="5" t="s">
        <v>2188</v>
      </c>
      <c r="D2481" s="5">
        <v>59790225</v>
      </c>
      <c r="E2481" s="6">
        <v>45692</v>
      </c>
      <c r="F2481" s="5">
        <v>947170916</v>
      </c>
      <c r="G2481" s="6">
        <v>45812</v>
      </c>
      <c r="H2481" s="5">
        <v>2250005278</v>
      </c>
      <c r="I2481" s="5">
        <v>48</v>
      </c>
      <c r="J2481" s="5">
        <v>47</v>
      </c>
      <c r="K24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81" s="4">
        <f>COUNTIFS(Tabela1[Paciente],Tabela1[[#This Row],[Paciente]],Tabela1[Código_Terapia],Tabela1[[#This Row],[Código_Terapia]])</f>
        <v>1</v>
      </c>
      <c r="M2481" s="4">
        <f>Tabela1[[#This Row],[Sessões Autrizadas]]-Tabela1[[#This Row],[Solicitado]]</f>
        <v>-1</v>
      </c>
    </row>
    <row r="2482" spans="1:13" hidden="1" x14ac:dyDescent="0.3">
      <c r="A2482" s="4">
        <f>INDEX(Tabela2[Id],MATCH(Tabela1[[#This Row],[Carteirinha]],Tabela2[Cart],0))</f>
        <v>4599</v>
      </c>
      <c r="B2482" s="5" t="s">
        <v>2187</v>
      </c>
      <c r="C2482" s="5" t="s">
        <v>2188</v>
      </c>
      <c r="D2482" s="5">
        <v>59790224</v>
      </c>
      <c r="E2482" s="6">
        <v>45692</v>
      </c>
      <c r="F2482" s="5">
        <v>947170915</v>
      </c>
      <c r="G2482" s="6">
        <v>45752</v>
      </c>
      <c r="H2482" s="5">
        <v>2250005170</v>
      </c>
      <c r="I2482" s="5">
        <v>48</v>
      </c>
      <c r="J2482" s="5">
        <v>48</v>
      </c>
      <c r="K24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82" s="4">
        <f>COUNTIFS(Tabela1[Paciente],Tabela1[[#This Row],[Paciente]],Tabela1[Código_Terapia],Tabela1[[#This Row],[Código_Terapia]])</f>
        <v>1</v>
      </c>
      <c r="M2482" s="4">
        <f>Tabela1[[#This Row],[Sessões Autrizadas]]-Tabela1[[#This Row],[Solicitado]]</f>
        <v>0</v>
      </c>
    </row>
    <row r="2483" spans="1:13" hidden="1" x14ac:dyDescent="0.3">
      <c r="A2483" s="4">
        <f>INDEX(Tabela2[Id],MATCH(Tabela1[[#This Row],[Carteirinha]],Tabela2[Cart],0))</f>
        <v>4595</v>
      </c>
      <c r="B2483" s="5" t="s">
        <v>2181</v>
      </c>
      <c r="C2483" s="5" t="s">
        <v>2182</v>
      </c>
      <c r="D2483" s="5">
        <v>59541831</v>
      </c>
      <c r="E2483" s="6">
        <v>45684</v>
      </c>
      <c r="F2483" s="5">
        <v>946940733</v>
      </c>
      <c r="G2483" s="6">
        <v>46704</v>
      </c>
      <c r="H2483" s="5">
        <v>2250005103</v>
      </c>
      <c r="I2483" s="5">
        <v>48</v>
      </c>
      <c r="J2483" s="5">
        <v>33</v>
      </c>
      <c r="K24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83" s="4">
        <f>COUNTIFS(Tabela1[Paciente],Tabela1[[#This Row],[Paciente]],Tabela1[Código_Terapia],Tabela1[[#This Row],[Código_Terapia]])</f>
        <v>1</v>
      </c>
      <c r="M2483" s="4">
        <f>Tabela1[[#This Row],[Sessões Autrizadas]]-Tabela1[[#This Row],[Solicitado]]</f>
        <v>-15</v>
      </c>
    </row>
    <row r="2484" spans="1:13" hidden="1" x14ac:dyDescent="0.3">
      <c r="A2484" s="4">
        <f>INDEX(Tabela2[Id],MATCH(Tabela1[[#This Row],[Carteirinha]],Tabela2[Cart],0))</f>
        <v>4596</v>
      </c>
      <c r="B2484" s="5" t="s">
        <v>2178</v>
      </c>
      <c r="C2484" s="5" t="s">
        <v>2179</v>
      </c>
      <c r="D2484" s="5">
        <v>60051766</v>
      </c>
      <c r="E2484" s="6">
        <v>45701</v>
      </c>
      <c r="F2484" s="5">
        <v>947413584</v>
      </c>
      <c r="G2484" s="6">
        <v>46421</v>
      </c>
      <c r="H2484" s="5">
        <v>2250005103</v>
      </c>
      <c r="I2484" s="5">
        <v>48</v>
      </c>
      <c r="J2484" s="5">
        <v>37</v>
      </c>
      <c r="K24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84" s="4">
        <f>COUNTIFS(Tabela1[Paciente],Tabela1[[#This Row],[Paciente]],Tabela1[Código_Terapia],Tabela1[[#This Row],[Código_Terapia]])</f>
        <v>1</v>
      </c>
      <c r="M2484" s="4">
        <f>Tabela1[[#This Row],[Sessões Autrizadas]]-Tabela1[[#This Row],[Solicitado]]</f>
        <v>-11</v>
      </c>
    </row>
    <row r="2485" spans="1:13" hidden="1" x14ac:dyDescent="0.3">
      <c r="A2485" s="4">
        <f>INDEX(Tabela2[Id],MATCH(Tabela1[[#This Row],[Carteirinha]],Tabela2[Cart],0))</f>
        <v>4597</v>
      </c>
      <c r="B2485" s="5" t="s">
        <v>1519</v>
      </c>
      <c r="C2485" s="5" t="s">
        <v>1520</v>
      </c>
      <c r="D2485" s="5">
        <v>60686362</v>
      </c>
      <c r="E2485" s="6">
        <v>45729</v>
      </c>
      <c r="F2485" s="5">
        <v>948000467</v>
      </c>
      <c r="G2485" s="6">
        <v>46029</v>
      </c>
      <c r="H2485" s="5">
        <v>2250005189</v>
      </c>
      <c r="I2485" s="5">
        <v>32</v>
      </c>
      <c r="J2485" s="5">
        <v>28</v>
      </c>
      <c r="K24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85" s="4">
        <f>COUNTIFS(Tabela1[Paciente],Tabela1[[#This Row],[Paciente]],Tabela1[Código_Terapia],Tabela1[[#This Row],[Código_Terapia]])</f>
        <v>3</v>
      </c>
      <c r="M2485" s="4">
        <f>Tabela1[[#This Row],[Sessões Autrizadas]]-Tabela1[[#This Row],[Solicitado]]</f>
        <v>-4</v>
      </c>
    </row>
    <row r="2486" spans="1:13" hidden="1" x14ac:dyDescent="0.3">
      <c r="A2486" s="4">
        <f>INDEX(Tabela2[Id],MATCH(Tabela1[[#This Row],[Carteirinha]],Tabela2[Cart],0))</f>
        <v>4597</v>
      </c>
      <c r="B2486" s="5" t="s">
        <v>1519</v>
      </c>
      <c r="C2486" s="5" t="s">
        <v>1520</v>
      </c>
      <c r="D2486" s="5">
        <v>60686361</v>
      </c>
      <c r="E2486" s="6">
        <v>45729</v>
      </c>
      <c r="F2486" s="5">
        <v>948000464</v>
      </c>
      <c r="G2486" s="6">
        <v>45849</v>
      </c>
      <c r="H2486" s="5">
        <v>2250005170</v>
      </c>
      <c r="I2486" s="5">
        <v>32</v>
      </c>
      <c r="J2486" s="5">
        <v>31</v>
      </c>
      <c r="K24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86" s="4">
        <f>COUNTIFS(Tabela1[Paciente],Tabela1[[#This Row],[Paciente]],Tabela1[Código_Terapia],Tabela1[[#This Row],[Código_Terapia]])</f>
        <v>3</v>
      </c>
      <c r="M2486" s="4">
        <f>Tabela1[[#This Row],[Sessões Autrizadas]]-Tabela1[[#This Row],[Solicitado]]</f>
        <v>-1</v>
      </c>
    </row>
    <row r="2487" spans="1:13" hidden="1" x14ac:dyDescent="0.3">
      <c r="A2487" s="4">
        <f>INDEX(Tabela2[Id],MATCH(Tabela1[[#This Row],[Carteirinha]],Tabela2[Cart],0))</f>
        <v>4597</v>
      </c>
      <c r="B2487" s="5" t="s">
        <v>1519</v>
      </c>
      <c r="C2487" s="5" t="s">
        <v>1520</v>
      </c>
      <c r="D2487" s="5">
        <v>60686172</v>
      </c>
      <c r="E2487" s="6">
        <v>45729</v>
      </c>
      <c r="F2487" s="5">
        <v>948000295</v>
      </c>
      <c r="G2487" s="6">
        <v>45789</v>
      </c>
      <c r="H2487" s="5">
        <v>2250005189</v>
      </c>
      <c r="I2487" s="5">
        <v>32</v>
      </c>
      <c r="J2487" s="5">
        <v>32</v>
      </c>
      <c r="K24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87" s="4">
        <f>COUNTIFS(Tabela1[Paciente],Tabela1[[#This Row],[Paciente]],Tabela1[Código_Terapia],Tabela1[[#This Row],[Código_Terapia]])</f>
        <v>3</v>
      </c>
      <c r="M2487" s="4">
        <f>Tabela1[[#This Row],[Sessões Autrizadas]]-Tabela1[[#This Row],[Solicitado]]</f>
        <v>0</v>
      </c>
    </row>
    <row r="2488" spans="1:13" hidden="1" x14ac:dyDescent="0.3">
      <c r="A2488" s="4">
        <f>INDEX(Tabela2[Id],MATCH(Tabela1[[#This Row],[Carteirinha]],Tabela2[Cart],0))</f>
        <v>4597</v>
      </c>
      <c r="B2488" s="5" t="s">
        <v>1519</v>
      </c>
      <c r="C2488" s="5" t="s">
        <v>1520</v>
      </c>
      <c r="D2488" s="5">
        <v>60686171</v>
      </c>
      <c r="E2488" s="6">
        <v>45727</v>
      </c>
      <c r="F2488" s="5">
        <v>948000294</v>
      </c>
      <c r="G2488" s="6">
        <v>46267</v>
      </c>
      <c r="H2488" s="5">
        <v>2250005103</v>
      </c>
      <c r="I2488" s="5">
        <v>48</v>
      </c>
      <c r="J2488" s="5">
        <v>40</v>
      </c>
      <c r="K24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88" s="4">
        <f>COUNTIFS(Tabela1[Paciente],Tabela1[[#This Row],[Paciente]],Tabela1[Código_Terapia],Tabela1[[#This Row],[Código_Terapia]])</f>
        <v>1</v>
      </c>
      <c r="M2488" s="4">
        <f>Tabela1[[#This Row],[Sessões Autrizadas]]-Tabela1[[#This Row],[Solicitado]]</f>
        <v>-8</v>
      </c>
    </row>
    <row r="2489" spans="1:13" hidden="1" x14ac:dyDescent="0.3">
      <c r="A2489" s="4">
        <f>INDEX(Tabela2[Id],MATCH(Tabela1[[#This Row],[Carteirinha]],Tabela2[Cart],0))</f>
        <v>4597</v>
      </c>
      <c r="B2489" s="5" t="s">
        <v>1519</v>
      </c>
      <c r="C2489" s="5" t="s">
        <v>1520</v>
      </c>
      <c r="D2489" s="5">
        <v>60686170</v>
      </c>
      <c r="E2489" s="6">
        <v>45727</v>
      </c>
      <c r="F2489" s="5">
        <v>948000292</v>
      </c>
      <c r="G2489" s="6">
        <v>45967</v>
      </c>
      <c r="H2489" s="5">
        <v>50001213</v>
      </c>
      <c r="I2489" s="5">
        <v>16</v>
      </c>
      <c r="J2489" s="5">
        <v>13</v>
      </c>
      <c r="K24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489" s="4">
        <f>COUNTIFS(Tabela1[Paciente],Tabela1[[#This Row],[Paciente]],Tabela1[Código_Terapia],Tabela1[[#This Row],[Código_Terapia]])</f>
        <v>1</v>
      </c>
      <c r="M2489" s="4">
        <f>Tabela1[[#This Row],[Sessões Autrizadas]]-Tabela1[[#This Row],[Solicitado]]</f>
        <v>-3</v>
      </c>
    </row>
    <row r="2490" spans="1:13" hidden="1" x14ac:dyDescent="0.3">
      <c r="A2490" s="4">
        <f>INDEX(Tabela2[Id],MATCH(Tabela1[[#This Row],[Carteirinha]],Tabela2[Cart],0))</f>
        <v>4597</v>
      </c>
      <c r="B2490" s="5" t="s">
        <v>1519</v>
      </c>
      <c r="C2490" s="5" t="s">
        <v>1520</v>
      </c>
      <c r="D2490" s="5">
        <v>60686169</v>
      </c>
      <c r="E2490" s="6">
        <v>45727</v>
      </c>
      <c r="F2490" s="5">
        <v>948000291</v>
      </c>
      <c r="G2490" s="6">
        <v>45787</v>
      </c>
      <c r="H2490" s="5">
        <v>2250005170</v>
      </c>
      <c r="I2490" s="5">
        <v>32</v>
      </c>
      <c r="J2490" s="5">
        <v>32</v>
      </c>
      <c r="K24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90" s="4">
        <f>COUNTIFS(Tabela1[Paciente],Tabela1[[#This Row],[Paciente]],Tabela1[Código_Terapia],Tabela1[[#This Row],[Código_Terapia]])</f>
        <v>3</v>
      </c>
      <c r="M2490" s="4">
        <f>Tabela1[[#This Row],[Sessões Autrizadas]]-Tabela1[[#This Row],[Solicitado]]</f>
        <v>0</v>
      </c>
    </row>
    <row r="2491" spans="1:13" hidden="1" x14ac:dyDescent="0.3">
      <c r="A2491" s="4">
        <f>INDEX(Tabela2[Id],MATCH(Tabela1[[#This Row],[Carteirinha]],Tabela2[Cart],0))</f>
        <v>4597</v>
      </c>
      <c r="B2491" s="5" t="s">
        <v>1519</v>
      </c>
      <c r="C2491" s="5" t="s">
        <v>1520</v>
      </c>
      <c r="D2491" s="5">
        <v>60686168</v>
      </c>
      <c r="E2491" s="6">
        <v>45729</v>
      </c>
      <c r="F2491" s="5">
        <v>948000290</v>
      </c>
      <c r="G2491" s="6">
        <v>46089</v>
      </c>
      <c r="H2491" s="5">
        <v>2250005111</v>
      </c>
      <c r="I2491" s="5">
        <v>32</v>
      </c>
      <c r="J2491" s="5">
        <v>27</v>
      </c>
      <c r="K24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91" s="4">
        <f>COUNTIFS(Tabela1[Paciente],Tabela1[[#This Row],[Paciente]],Tabela1[Código_Terapia],Tabela1[[#This Row],[Código_Terapia]])</f>
        <v>2</v>
      </c>
      <c r="M2491" s="4">
        <f>Tabela1[[#This Row],[Sessões Autrizadas]]-Tabela1[[#This Row],[Solicitado]]</f>
        <v>-5</v>
      </c>
    </row>
    <row r="2492" spans="1:13" hidden="1" x14ac:dyDescent="0.3">
      <c r="A2492" s="4">
        <f>INDEX(Tabela2[Id],MATCH(Tabela1[[#This Row],[Carteirinha]],Tabela2[Cart],0))</f>
        <v>4597</v>
      </c>
      <c r="B2492" s="5" t="s">
        <v>1519</v>
      </c>
      <c r="C2492" s="5" t="s">
        <v>1520</v>
      </c>
      <c r="D2492" s="5">
        <v>60429567</v>
      </c>
      <c r="E2492" s="6">
        <v>45723</v>
      </c>
      <c r="F2492" s="5">
        <v>947764172</v>
      </c>
      <c r="G2492" s="6">
        <v>45783</v>
      </c>
      <c r="H2492" s="5">
        <v>2250005189</v>
      </c>
      <c r="I2492" s="5">
        <v>32</v>
      </c>
      <c r="J2492" s="5">
        <v>32</v>
      </c>
      <c r="K24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92" s="4">
        <f>COUNTIFS(Tabela1[Paciente],Tabela1[[#This Row],[Paciente]],Tabela1[Código_Terapia],Tabela1[[#This Row],[Código_Terapia]])</f>
        <v>3</v>
      </c>
      <c r="M2492" s="4">
        <f>Tabela1[[#This Row],[Sessões Autrizadas]]-Tabela1[[#This Row],[Solicitado]]</f>
        <v>0</v>
      </c>
    </row>
    <row r="2493" spans="1:13" hidden="1" x14ac:dyDescent="0.3">
      <c r="A2493" s="4">
        <f>INDEX(Tabela2[Id],MATCH(Tabela1[[#This Row],[Carteirinha]],Tabela2[Cart],0))</f>
        <v>4597</v>
      </c>
      <c r="B2493" s="5" t="s">
        <v>1519</v>
      </c>
      <c r="C2493" s="5" t="s">
        <v>1520</v>
      </c>
      <c r="D2493" s="5">
        <v>60429566</v>
      </c>
      <c r="E2493" s="6">
        <v>45723</v>
      </c>
      <c r="F2493" s="5">
        <v>947764171</v>
      </c>
      <c r="G2493" s="6">
        <v>45783</v>
      </c>
      <c r="H2493" s="5">
        <v>2250005170</v>
      </c>
      <c r="I2493" s="5">
        <v>32</v>
      </c>
      <c r="J2493" s="5">
        <v>32</v>
      </c>
      <c r="K24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93" s="4">
        <f>COUNTIFS(Tabela1[Paciente],Tabela1[[#This Row],[Paciente]],Tabela1[Código_Terapia],Tabela1[[#This Row],[Código_Terapia]])</f>
        <v>3</v>
      </c>
      <c r="M2493" s="4">
        <f>Tabela1[[#This Row],[Sessões Autrizadas]]-Tabela1[[#This Row],[Solicitado]]</f>
        <v>0</v>
      </c>
    </row>
    <row r="2494" spans="1:13" hidden="1" x14ac:dyDescent="0.3">
      <c r="A2494" s="4">
        <f>INDEX(Tabela2[Id],MATCH(Tabela1[[#This Row],[Carteirinha]],Tabela2[Cart],0))</f>
        <v>4597</v>
      </c>
      <c r="B2494" s="5" t="s">
        <v>1519</v>
      </c>
      <c r="C2494" s="5" t="s">
        <v>1520</v>
      </c>
      <c r="D2494" s="5">
        <v>60429565</v>
      </c>
      <c r="E2494" s="6">
        <v>45723</v>
      </c>
      <c r="F2494" s="5">
        <v>947764170</v>
      </c>
      <c r="G2494" s="6">
        <v>45783</v>
      </c>
      <c r="H2494" s="5">
        <v>2250005111</v>
      </c>
      <c r="I2494" s="5">
        <v>32</v>
      </c>
      <c r="J2494" s="5">
        <v>32</v>
      </c>
      <c r="K24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94" s="4">
        <f>COUNTIFS(Tabela1[Paciente],Tabela1[[#This Row],[Paciente]],Tabela1[Código_Terapia],Tabela1[[#This Row],[Código_Terapia]])</f>
        <v>2</v>
      </c>
      <c r="M2494" s="4">
        <f>Tabela1[[#This Row],[Sessões Autrizadas]]-Tabela1[[#This Row],[Solicitado]]</f>
        <v>0</v>
      </c>
    </row>
    <row r="2495" spans="1:13" hidden="1" x14ac:dyDescent="0.3">
      <c r="A2495" s="4">
        <f>INDEX(Tabela2[Id],MATCH(Tabela1[[#This Row],[Carteirinha]],Tabela2[Cart],0))</f>
        <v>4591</v>
      </c>
      <c r="B2495" s="5" t="s">
        <v>1616</v>
      </c>
      <c r="C2495" s="5" t="s">
        <v>1617</v>
      </c>
      <c r="D2495" s="5">
        <v>59861488</v>
      </c>
      <c r="E2495" s="6">
        <v>45694</v>
      </c>
      <c r="F2495" s="5">
        <v>947237306</v>
      </c>
      <c r="G2495" s="6">
        <v>45754</v>
      </c>
      <c r="H2495" s="5">
        <v>2250005189</v>
      </c>
      <c r="I2495" s="5">
        <v>32</v>
      </c>
      <c r="J2495" s="5">
        <v>32</v>
      </c>
      <c r="K24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95" s="4">
        <f>COUNTIFS(Tabela1[Paciente],Tabela1[[#This Row],[Paciente]],Tabela1[Código_Terapia],Tabela1[[#This Row],[Código_Terapia]])</f>
        <v>1</v>
      </c>
      <c r="M2495" s="4">
        <f>Tabela1[[#This Row],[Sessões Autrizadas]]-Tabela1[[#This Row],[Solicitado]]</f>
        <v>0</v>
      </c>
    </row>
    <row r="2496" spans="1:13" hidden="1" x14ac:dyDescent="0.3">
      <c r="A2496" s="4">
        <f>INDEX(Tabela2[Id],MATCH(Tabela1[[#This Row],[Carteirinha]],Tabela2[Cart],0))</f>
        <v>4591</v>
      </c>
      <c r="B2496" s="5" t="s">
        <v>1616</v>
      </c>
      <c r="C2496" s="5" t="s">
        <v>1617</v>
      </c>
      <c r="D2496" s="5">
        <v>59861487</v>
      </c>
      <c r="E2496" s="6">
        <v>45694</v>
      </c>
      <c r="F2496" s="5">
        <v>947237305</v>
      </c>
      <c r="G2496" s="6">
        <v>45934</v>
      </c>
      <c r="H2496" s="5">
        <v>2250005103</v>
      </c>
      <c r="I2496" s="5">
        <v>32</v>
      </c>
      <c r="J2496" s="5">
        <v>28</v>
      </c>
      <c r="K24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96" s="4">
        <f>COUNTIFS(Tabela1[Paciente],Tabela1[[#This Row],[Paciente]],Tabela1[Código_Terapia],Tabela1[[#This Row],[Código_Terapia]])</f>
        <v>1</v>
      </c>
      <c r="M2496" s="4">
        <f>Tabela1[[#This Row],[Sessões Autrizadas]]-Tabela1[[#This Row],[Solicitado]]</f>
        <v>-4</v>
      </c>
    </row>
    <row r="2497" spans="1:13" hidden="1" x14ac:dyDescent="0.3">
      <c r="A2497" s="4">
        <f>INDEX(Tabela2[Id],MATCH(Tabela1[[#This Row],[Carteirinha]],Tabela2[Cart],0))</f>
        <v>4591</v>
      </c>
      <c r="B2497" s="5" t="s">
        <v>1616</v>
      </c>
      <c r="C2497" s="5" t="s">
        <v>1617</v>
      </c>
      <c r="D2497" s="5">
        <v>59861486</v>
      </c>
      <c r="E2497" s="6">
        <v>45694</v>
      </c>
      <c r="F2497" s="5">
        <v>947237304</v>
      </c>
      <c r="G2497" s="6">
        <v>45754</v>
      </c>
      <c r="H2497" s="5">
        <v>2250005170</v>
      </c>
      <c r="I2497" s="5">
        <v>32</v>
      </c>
      <c r="J2497" s="5">
        <v>32</v>
      </c>
      <c r="K24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97" s="4">
        <f>COUNTIFS(Tabela1[Paciente],Tabela1[[#This Row],[Paciente]],Tabela1[Código_Terapia],Tabela1[[#This Row],[Código_Terapia]])</f>
        <v>1</v>
      </c>
      <c r="M2497" s="4">
        <f>Tabela1[[#This Row],[Sessões Autrizadas]]-Tabela1[[#This Row],[Solicitado]]</f>
        <v>0</v>
      </c>
    </row>
    <row r="2498" spans="1:13" hidden="1" x14ac:dyDescent="0.3">
      <c r="A2498" s="4">
        <f>INDEX(Tabela2[Id],MATCH(Tabela1[[#This Row],[Carteirinha]],Tabela2[Cart],0))</f>
        <v>4590</v>
      </c>
      <c r="B2498" s="5" t="s">
        <v>1681</v>
      </c>
      <c r="C2498" s="5" t="s">
        <v>1682</v>
      </c>
      <c r="D2498" s="5">
        <v>60566040</v>
      </c>
      <c r="E2498" s="6">
        <v>45722</v>
      </c>
      <c r="F2498" s="5">
        <v>947888988</v>
      </c>
      <c r="G2498" s="6">
        <v>45782</v>
      </c>
      <c r="H2498" s="5">
        <v>2250005189</v>
      </c>
      <c r="I2498" s="5">
        <v>32</v>
      </c>
      <c r="J2498" s="5">
        <v>32</v>
      </c>
      <c r="K24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498" s="4">
        <f>COUNTIFS(Tabela1[Paciente],Tabela1[[#This Row],[Paciente]],Tabela1[Código_Terapia],Tabela1[[#This Row],[Código_Terapia]])</f>
        <v>1</v>
      </c>
      <c r="M2498" s="4">
        <f>Tabela1[[#This Row],[Sessões Autrizadas]]-Tabela1[[#This Row],[Solicitado]]</f>
        <v>0</v>
      </c>
    </row>
    <row r="2499" spans="1:13" hidden="1" x14ac:dyDescent="0.3">
      <c r="A2499" s="4">
        <f>INDEX(Tabela2[Id],MATCH(Tabela1[[#This Row],[Carteirinha]],Tabela2[Cart],0))</f>
        <v>4590</v>
      </c>
      <c r="B2499" s="5" t="s">
        <v>1681</v>
      </c>
      <c r="C2499" s="5" t="s">
        <v>1682</v>
      </c>
      <c r="D2499" s="5">
        <v>60566039</v>
      </c>
      <c r="E2499" s="6">
        <v>45722</v>
      </c>
      <c r="F2499" s="5">
        <v>947888987</v>
      </c>
      <c r="G2499" s="6">
        <v>45782</v>
      </c>
      <c r="H2499" s="5">
        <v>2250005103</v>
      </c>
      <c r="I2499" s="5">
        <v>48</v>
      </c>
      <c r="J2499" s="5">
        <v>48</v>
      </c>
      <c r="K24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499" s="4">
        <f>COUNTIFS(Tabela1[Paciente],Tabela1[[#This Row],[Paciente]],Tabela1[Código_Terapia],Tabela1[[#This Row],[Código_Terapia]])</f>
        <v>1</v>
      </c>
      <c r="M2499" s="4">
        <f>Tabela1[[#This Row],[Sessões Autrizadas]]-Tabela1[[#This Row],[Solicitado]]</f>
        <v>0</v>
      </c>
    </row>
    <row r="2500" spans="1:13" hidden="1" x14ac:dyDescent="0.3">
      <c r="A2500" s="4">
        <f>INDEX(Tabela2[Id],MATCH(Tabela1[[#This Row],[Carteirinha]],Tabela2[Cart],0))</f>
        <v>4590</v>
      </c>
      <c r="B2500" s="5" t="s">
        <v>1681</v>
      </c>
      <c r="C2500" s="5" t="s">
        <v>1682</v>
      </c>
      <c r="D2500" s="5">
        <v>60566038</v>
      </c>
      <c r="E2500" s="6">
        <v>45722</v>
      </c>
      <c r="F2500" s="5">
        <v>947888986</v>
      </c>
      <c r="G2500" s="6">
        <v>45962</v>
      </c>
      <c r="H2500" s="5">
        <v>2250005278</v>
      </c>
      <c r="I2500" s="5">
        <v>48</v>
      </c>
      <c r="J2500" s="5">
        <v>45</v>
      </c>
      <c r="K25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00" s="4">
        <f>COUNTIFS(Tabela1[Paciente],Tabela1[[#This Row],[Paciente]],Tabela1[Código_Terapia],Tabela1[[#This Row],[Código_Terapia]])</f>
        <v>2</v>
      </c>
      <c r="M2500" s="4">
        <f>Tabela1[[#This Row],[Sessões Autrizadas]]-Tabela1[[#This Row],[Solicitado]]</f>
        <v>-3</v>
      </c>
    </row>
    <row r="2501" spans="1:13" hidden="1" x14ac:dyDescent="0.3">
      <c r="A2501" s="4">
        <f>INDEX(Tabela2[Id],MATCH(Tabela1[[#This Row],[Carteirinha]],Tabela2[Cart],0))</f>
        <v>4590</v>
      </c>
      <c r="B2501" s="5" t="s">
        <v>1681</v>
      </c>
      <c r="C2501" s="5" t="s">
        <v>1682</v>
      </c>
      <c r="D2501" s="5">
        <v>60566037</v>
      </c>
      <c r="E2501" s="6">
        <v>45722</v>
      </c>
      <c r="F2501" s="5">
        <v>947888985</v>
      </c>
      <c r="G2501" s="6">
        <v>45842</v>
      </c>
      <c r="H2501" s="5">
        <v>50001213</v>
      </c>
      <c r="I2501" s="5">
        <v>16</v>
      </c>
      <c r="J2501" s="5">
        <v>15</v>
      </c>
      <c r="K25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01" s="4">
        <f>COUNTIFS(Tabela1[Paciente],Tabela1[[#This Row],[Paciente]],Tabela1[Código_Terapia],Tabela1[[#This Row],[Código_Terapia]])</f>
        <v>1</v>
      </c>
      <c r="M2501" s="4">
        <f>Tabela1[[#This Row],[Sessões Autrizadas]]-Tabela1[[#This Row],[Solicitado]]</f>
        <v>-1</v>
      </c>
    </row>
    <row r="2502" spans="1:13" hidden="1" x14ac:dyDescent="0.3">
      <c r="A2502" s="4">
        <f>INDEX(Tabela2[Id],MATCH(Tabela1[[#This Row],[Carteirinha]],Tabela2[Cart],0))</f>
        <v>4590</v>
      </c>
      <c r="B2502" s="5" t="s">
        <v>1681</v>
      </c>
      <c r="C2502" s="5" t="s">
        <v>1682</v>
      </c>
      <c r="D2502" s="5">
        <v>60566036</v>
      </c>
      <c r="E2502" s="6">
        <v>45722</v>
      </c>
      <c r="F2502" s="5">
        <v>947888984</v>
      </c>
      <c r="G2502" s="6">
        <v>45782</v>
      </c>
      <c r="H2502" s="5">
        <v>50000012</v>
      </c>
      <c r="I2502" s="5">
        <v>16</v>
      </c>
      <c r="J2502" s="5">
        <v>16</v>
      </c>
      <c r="K25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02" s="4">
        <f>COUNTIFS(Tabela1[Paciente],Tabela1[[#This Row],[Paciente]],Tabela1[Código_Terapia],Tabela1[[#This Row],[Código_Terapia]])</f>
        <v>1</v>
      </c>
      <c r="M2502" s="4">
        <f>Tabela1[[#This Row],[Sessões Autrizadas]]-Tabela1[[#This Row],[Solicitado]]</f>
        <v>0</v>
      </c>
    </row>
    <row r="2503" spans="1:13" hidden="1" x14ac:dyDescent="0.3">
      <c r="A2503" s="4">
        <f>INDEX(Tabela2[Id],MATCH(Tabela1[[#This Row],[Carteirinha]],Tabela2[Cart],0))</f>
        <v>4590</v>
      </c>
      <c r="B2503" s="5" t="s">
        <v>1681</v>
      </c>
      <c r="C2503" s="5" t="s">
        <v>1682</v>
      </c>
      <c r="D2503" s="5">
        <v>60566035</v>
      </c>
      <c r="E2503" s="6">
        <v>45722</v>
      </c>
      <c r="F2503" s="5">
        <v>947888983</v>
      </c>
      <c r="G2503" s="6">
        <v>45782</v>
      </c>
      <c r="H2503" s="5">
        <v>2250005170</v>
      </c>
      <c r="I2503" s="5">
        <v>32</v>
      </c>
      <c r="J2503" s="5">
        <v>32</v>
      </c>
      <c r="K25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03" s="4">
        <f>COUNTIFS(Tabela1[Paciente],Tabela1[[#This Row],[Paciente]],Tabela1[Código_Terapia],Tabela1[[#This Row],[Código_Terapia]])</f>
        <v>2</v>
      </c>
      <c r="M2503" s="4">
        <f>Tabela1[[#This Row],[Sessões Autrizadas]]-Tabela1[[#This Row],[Solicitado]]</f>
        <v>0</v>
      </c>
    </row>
    <row r="2504" spans="1:13" hidden="1" x14ac:dyDescent="0.3">
      <c r="A2504" s="4">
        <f>INDEX(Tabela2[Id],MATCH(Tabela1[[#This Row],[Carteirinha]],Tabela2[Cart],0))</f>
        <v>4590</v>
      </c>
      <c r="B2504" s="5" t="s">
        <v>1681</v>
      </c>
      <c r="C2504" s="5" t="s">
        <v>1682</v>
      </c>
      <c r="D2504" s="5">
        <v>57144236</v>
      </c>
      <c r="E2504" s="6">
        <v>45583</v>
      </c>
      <c r="F2504" s="5">
        <v>944731661</v>
      </c>
      <c r="G2504" s="6">
        <v>46423</v>
      </c>
      <c r="H2504" s="5">
        <v>2250005278</v>
      </c>
      <c r="I2504" s="5">
        <v>16</v>
      </c>
      <c r="J2504" s="5">
        <v>3</v>
      </c>
      <c r="K25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04" s="4">
        <f>COUNTIFS(Tabela1[Paciente],Tabela1[[#This Row],[Paciente]],Tabela1[Código_Terapia],Tabela1[[#This Row],[Código_Terapia]])</f>
        <v>2</v>
      </c>
      <c r="M2504" s="4">
        <f>Tabela1[[#This Row],[Sessões Autrizadas]]-Tabela1[[#This Row],[Solicitado]]</f>
        <v>-13</v>
      </c>
    </row>
    <row r="2505" spans="1:13" hidden="1" x14ac:dyDescent="0.3">
      <c r="A2505" s="4">
        <f>INDEX(Tabela2[Id],MATCH(Tabela1[[#This Row],[Carteirinha]],Tabela2[Cart],0))</f>
        <v>4590</v>
      </c>
      <c r="B2505" s="5" t="s">
        <v>1681</v>
      </c>
      <c r="C2505" s="5" t="s">
        <v>1682</v>
      </c>
      <c r="D2505" s="5">
        <v>57144234</v>
      </c>
      <c r="E2505" s="6">
        <v>45583</v>
      </c>
      <c r="F2505" s="5">
        <v>944731659</v>
      </c>
      <c r="G2505" s="6">
        <v>46303</v>
      </c>
      <c r="H2505" s="5">
        <v>2250005170</v>
      </c>
      <c r="I2505" s="5">
        <v>16</v>
      </c>
      <c r="J2505" s="5">
        <v>5</v>
      </c>
      <c r="K25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05" s="4">
        <f>COUNTIFS(Tabela1[Paciente],Tabela1[[#This Row],[Paciente]],Tabela1[Código_Terapia],Tabela1[[#This Row],[Código_Terapia]])</f>
        <v>2</v>
      </c>
      <c r="M2505" s="4">
        <f>Tabela1[[#This Row],[Sessões Autrizadas]]-Tabela1[[#This Row],[Solicitado]]</f>
        <v>-11</v>
      </c>
    </row>
    <row r="2506" spans="1:13" hidden="1" x14ac:dyDescent="0.3">
      <c r="A2506" s="4">
        <f>INDEX(Tabela2[Id],MATCH(Tabela1[[#This Row],[Carteirinha]],Tabela2[Cart],0))</f>
        <v>2171</v>
      </c>
      <c r="B2506" s="5" t="s">
        <v>2183</v>
      </c>
      <c r="C2506" s="5" t="s">
        <v>2184</v>
      </c>
      <c r="D2506" s="5">
        <v>60809499</v>
      </c>
      <c r="E2506" s="6">
        <v>45730</v>
      </c>
      <c r="F2506" s="5">
        <v>948115404</v>
      </c>
      <c r="G2506" s="6">
        <v>45970</v>
      </c>
      <c r="H2506" s="5">
        <v>2250005103</v>
      </c>
      <c r="I2506" s="5">
        <v>32</v>
      </c>
      <c r="J2506" s="5">
        <v>29</v>
      </c>
      <c r="K25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06" s="4">
        <f>COUNTIFS(Tabela1[Paciente],Tabela1[[#This Row],[Paciente]],Tabela1[Código_Terapia],Tabela1[[#This Row],[Código_Terapia]])</f>
        <v>3</v>
      </c>
      <c r="M2506" s="4">
        <f>Tabela1[[#This Row],[Sessões Autrizadas]]-Tabela1[[#This Row],[Solicitado]]</f>
        <v>-3</v>
      </c>
    </row>
    <row r="2507" spans="1:13" hidden="1" x14ac:dyDescent="0.3">
      <c r="A2507" s="4">
        <f>INDEX(Tabela2[Id],MATCH(Tabela1[[#This Row],[Carteirinha]],Tabela2[Cart],0))</f>
        <v>2171</v>
      </c>
      <c r="B2507" s="5" t="s">
        <v>2183</v>
      </c>
      <c r="C2507" s="5" t="s">
        <v>2184</v>
      </c>
      <c r="D2507" s="5">
        <v>60809498</v>
      </c>
      <c r="E2507" s="6">
        <v>45730</v>
      </c>
      <c r="F2507" s="5">
        <v>948115402</v>
      </c>
      <c r="G2507" s="6">
        <v>45790</v>
      </c>
      <c r="H2507" s="5">
        <v>2250005170</v>
      </c>
      <c r="I2507" s="5">
        <v>32</v>
      </c>
      <c r="J2507" s="5">
        <v>32</v>
      </c>
      <c r="K25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07" s="4">
        <f>COUNTIFS(Tabela1[Paciente],Tabela1[[#This Row],[Paciente]],Tabela1[Código_Terapia],Tabela1[[#This Row],[Código_Terapia]])</f>
        <v>3</v>
      </c>
      <c r="M2507" s="4">
        <f>Tabela1[[#This Row],[Sessões Autrizadas]]-Tabela1[[#This Row],[Solicitado]]</f>
        <v>0</v>
      </c>
    </row>
    <row r="2508" spans="1:13" hidden="1" x14ac:dyDescent="0.3">
      <c r="A2508" s="4">
        <f>INDEX(Tabela2[Id],MATCH(Tabela1[[#This Row],[Carteirinha]],Tabela2[Cart],0))</f>
        <v>2171</v>
      </c>
      <c r="B2508" s="5" t="s">
        <v>2183</v>
      </c>
      <c r="C2508" s="5" t="s">
        <v>2184</v>
      </c>
      <c r="D2508" s="5">
        <v>58395706</v>
      </c>
      <c r="E2508" s="6">
        <v>45632</v>
      </c>
      <c r="F2508" s="5">
        <v>945885263</v>
      </c>
      <c r="G2508" s="6">
        <v>46352</v>
      </c>
      <c r="H2508" s="5">
        <v>2250005103</v>
      </c>
      <c r="I2508" s="5">
        <v>32</v>
      </c>
      <c r="J2508" s="5">
        <v>10</v>
      </c>
      <c r="K25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08" s="4">
        <f>COUNTIFS(Tabela1[Paciente],Tabela1[[#This Row],[Paciente]],Tabela1[Código_Terapia],Tabela1[[#This Row],[Código_Terapia]])</f>
        <v>3</v>
      </c>
      <c r="M2508" s="4">
        <f>Tabela1[[#This Row],[Sessões Autrizadas]]-Tabela1[[#This Row],[Solicitado]]</f>
        <v>-22</v>
      </c>
    </row>
    <row r="2509" spans="1:13" hidden="1" x14ac:dyDescent="0.3">
      <c r="A2509" s="4">
        <f>INDEX(Tabela2[Id],MATCH(Tabela1[[#This Row],[Carteirinha]],Tabela2[Cart],0))</f>
        <v>2171</v>
      </c>
      <c r="B2509" s="5" t="s">
        <v>2183</v>
      </c>
      <c r="C2509" s="5" t="s">
        <v>2184</v>
      </c>
      <c r="D2509" s="5">
        <v>58395705</v>
      </c>
      <c r="E2509" s="6">
        <v>45632</v>
      </c>
      <c r="F2509" s="5">
        <v>945885261</v>
      </c>
      <c r="G2509" s="6">
        <v>46292</v>
      </c>
      <c r="H2509" s="5">
        <v>2250005170</v>
      </c>
      <c r="I2509" s="5">
        <v>32</v>
      </c>
      <c r="J2509" s="5">
        <v>12</v>
      </c>
      <c r="K25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09" s="4">
        <f>COUNTIFS(Tabela1[Paciente],Tabela1[[#This Row],[Paciente]],Tabela1[Código_Terapia],Tabela1[[#This Row],[Código_Terapia]])</f>
        <v>3</v>
      </c>
      <c r="M2509" s="4">
        <f>Tabela1[[#This Row],[Sessões Autrizadas]]-Tabela1[[#This Row],[Solicitado]]</f>
        <v>-20</v>
      </c>
    </row>
    <row r="2510" spans="1:13" hidden="1" x14ac:dyDescent="0.3">
      <c r="A2510" s="4">
        <f>INDEX(Tabela2[Id],MATCH(Tabela1[[#This Row],[Carteirinha]],Tabela2[Cart],0))</f>
        <v>2171</v>
      </c>
      <c r="B2510" s="5" t="s">
        <v>2183</v>
      </c>
      <c r="C2510" s="5" t="s">
        <v>2184</v>
      </c>
      <c r="D2510" s="5">
        <v>56010841</v>
      </c>
      <c r="E2510" s="6">
        <v>45544</v>
      </c>
      <c r="F2510" s="5">
        <v>943683579</v>
      </c>
      <c r="G2510" s="6">
        <v>46384</v>
      </c>
      <c r="H2510" s="5">
        <v>2250005103</v>
      </c>
      <c r="I2510" s="5">
        <v>30</v>
      </c>
      <c r="J2510" s="5">
        <v>5</v>
      </c>
      <c r="K25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510" s="4">
        <f>COUNTIFS(Tabela1[Paciente],Tabela1[[#This Row],[Paciente]],Tabela1[Código_Terapia],Tabela1[[#This Row],[Código_Terapia]])</f>
        <v>3</v>
      </c>
      <c r="M2510" s="4">
        <f>Tabela1[[#This Row],[Sessões Autrizadas]]-Tabela1[[#This Row],[Solicitado]]</f>
        <v>-25</v>
      </c>
    </row>
    <row r="2511" spans="1:13" hidden="1" x14ac:dyDescent="0.3">
      <c r="A2511" s="4">
        <f>INDEX(Tabela2[Id],MATCH(Tabela1[[#This Row],[Carteirinha]],Tabela2[Cart],0))</f>
        <v>2171</v>
      </c>
      <c r="B2511" s="5" t="s">
        <v>2183</v>
      </c>
      <c r="C2511" s="5" t="s">
        <v>2184</v>
      </c>
      <c r="D2511" s="5">
        <v>56010840</v>
      </c>
      <c r="E2511" s="6">
        <v>45544</v>
      </c>
      <c r="F2511" s="5">
        <v>943683578</v>
      </c>
      <c r="G2511" s="6">
        <v>46264</v>
      </c>
      <c r="H2511" s="5">
        <v>2250005170</v>
      </c>
      <c r="I2511" s="5">
        <v>30</v>
      </c>
      <c r="J2511" s="5">
        <v>12</v>
      </c>
      <c r="K25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511" s="4">
        <f>COUNTIFS(Tabela1[Paciente],Tabela1[[#This Row],[Paciente]],Tabela1[Código_Terapia],Tabela1[[#This Row],[Código_Terapia]])</f>
        <v>3</v>
      </c>
      <c r="M2511" s="4">
        <f>Tabela1[[#This Row],[Sessões Autrizadas]]-Tabela1[[#This Row],[Solicitado]]</f>
        <v>-18</v>
      </c>
    </row>
    <row r="2512" spans="1:13" hidden="1" x14ac:dyDescent="0.3">
      <c r="A2512" s="4">
        <f>INDEX(Tabela2[Id],MATCH(Tabela1[[#This Row],[Carteirinha]],Tabela2[Cart],0))</f>
        <v>4606</v>
      </c>
      <c r="B2512" s="5" t="s">
        <v>2185</v>
      </c>
      <c r="C2512" s="5" t="s">
        <v>2186</v>
      </c>
      <c r="D2512" s="5">
        <v>60044403</v>
      </c>
      <c r="E2512" s="6">
        <v>45701</v>
      </c>
      <c r="F2512" s="5">
        <v>947406736</v>
      </c>
      <c r="G2512" s="6">
        <v>45881</v>
      </c>
      <c r="H2512" s="5">
        <v>2250005278</v>
      </c>
      <c r="I2512" s="5">
        <v>32</v>
      </c>
      <c r="J2512" s="5">
        <v>30</v>
      </c>
      <c r="K25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12" s="4">
        <f>COUNTIFS(Tabela1[Paciente],Tabela1[[#This Row],[Paciente]],Tabela1[Código_Terapia],Tabela1[[#This Row],[Código_Terapia]])</f>
        <v>1</v>
      </c>
      <c r="M2512" s="4">
        <f>Tabela1[[#This Row],[Sessões Autrizadas]]-Tabela1[[#This Row],[Solicitado]]</f>
        <v>-2</v>
      </c>
    </row>
    <row r="2513" spans="1:13" hidden="1" x14ac:dyDescent="0.3">
      <c r="A2513" s="4">
        <f>INDEX(Tabela2[Id],MATCH(Tabela1[[#This Row],[Carteirinha]],Tabela2[Cart],0))</f>
        <v>4611</v>
      </c>
      <c r="B2513" s="5" t="s">
        <v>3291</v>
      </c>
      <c r="C2513" s="5" t="s">
        <v>3292</v>
      </c>
      <c r="D2513" s="5">
        <v>60577632</v>
      </c>
      <c r="E2513" s="6">
        <v>45727</v>
      </c>
      <c r="F2513" s="5">
        <v>947899903</v>
      </c>
      <c r="G2513" s="6">
        <v>45842</v>
      </c>
      <c r="H2513" s="5">
        <v>2250005189</v>
      </c>
      <c r="I2513" s="5">
        <v>32</v>
      </c>
      <c r="J2513" s="5">
        <v>31</v>
      </c>
      <c r="K25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13" s="4">
        <f>COUNTIFS(Tabela1[Paciente],Tabela1[[#This Row],[Paciente]],Tabela1[Código_Terapia],Tabela1[[#This Row],[Código_Terapia]])</f>
        <v>1</v>
      </c>
      <c r="M2513" s="4">
        <f>Tabela1[[#This Row],[Sessões Autrizadas]]-Tabela1[[#This Row],[Solicitado]]</f>
        <v>-1</v>
      </c>
    </row>
    <row r="2514" spans="1:13" hidden="1" x14ac:dyDescent="0.3">
      <c r="A2514" s="4">
        <f>INDEX(Tabela2[Id],MATCH(Tabela1[[#This Row],[Carteirinha]],Tabela2[Cart],0))</f>
        <v>4611</v>
      </c>
      <c r="B2514" s="5" t="s">
        <v>3291</v>
      </c>
      <c r="C2514" s="5" t="s">
        <v>3292</v>
      </c>
      <c r="D2514" s="5">
        <v>60577630</v>
      </c>
      <c r="E2514" s="6">
        <v>45727</v>
      </c>
      <c r="F2514" s="5">
        <v>947899905</v>
      </c>
      <c r="G2514" s="6">
        <v>45907</v>
      </c>
      <c r="H2514" s="5">
        <v>2250005103</v>
      </c>
      <c r="I2514" s="5">
        <v>32</v>
      </c>
      <c r="J2514" s="5">
        <v>30</v>
      </c>
      <c r="K25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14" s="4">
        <f>COUNTIFS(Tabela1[Paciente],Tabela1[[#This Row],[Paciente]],Tabela1[Código_Terapia],Tabela1[[#This Row],[Código_Terapia]])</f>
        <v>1</v>
      </c>
      <c r="M2514" s="4">
        <f>Tabela1[[#This Row],[Sessões Autrizadas]]-Tabela1[[#This Row],[Solicitado]]</f>
        <v>-2</v>
      </c>
    </row>
    <row r="2515" spans="1:13" hidden="1" x14ac:dyDescent="0.3">
      <c r="A2515" s="4">
        <f>INDEX(Tabela2[Id],MATCH(Tabela1[[#This Row],[Carteirinha]],Tabela2[Cart],0))</f>
        <v>4611</v>
      </c>
      <c r="B2515" s="5" t="s">
        <v>3291</v>
      </c>
      <c r="C2515" s="5" t="s">
        <v>3292</v>
      </c>
      <c r="D2515" s="5">
        <v>60577628</v>
      </c>
      <c r="E2515" s="6">
        <v>45727</v>
      </c>
      <c r="F2515" s="5">
        <v>947899903</v>
      </c>
      <c r="G2515" s="6">
        <v>45847</v>
      </c>
      <c r="H2515" s="5">
        <v>2250005170</v>
      </c>
      <c r="I2515" s="5">
        <v>32</v>
      </c>
      <c r="J2515" s="5">
        <v>31</v>
      </c>
      <c r="K25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15" s="4">
        <f>COUNTIFS(Tabela1[Paciente],Tabela1[[#This Row],[Paciente]],Tabela1[Código_Terapia],Tabela1[[#This Row],[Código_Terapia]])</f>
        <v>1</v>
      </c>
      <c r="M2515" s="4">
        <f>Tabela1[[#This Row],[Sessões Autrizadas]]-Tabela1[[#This Row],[Solicitado]]</f>
        <v>-1</v>
      </c>
    </row>
    <row r="2516" spans="1:13" hidden="1" x14ac:dyDescent="0.3">
      <c r="A2516" s="4">
        <f>INDEX(Tabela2[Id],MATCH(Tabela1[[#This Row],[Carteirinha]],Tabela2[Cart],0))</f>
        <v>4609</v>
      </c>
      <c r="B2516" s="5" t="s">
        <v>3288</v>
      </c>
      <c r="C2516" s="5" t="s">
        <v>3289</v>
      </c>
      <c r="D2516" s="5">
        <v>60797644</v>
      </c>
      <c r="E2516" s="6">
        <v>45730</v>
      </c>
      <c r="F2516" s="5">
        <v>948104342</v>
      </c>
      <c r="G2516" s="6">
        <v>45910</v>
      </c>
      <c r="H2516" s="5">
        <v>2250005278</v>
      </c>
      <c r="I2516" s="5">
        <v>16</v>
      </c>
      <c r="J2516" s="5">
        <v>14</v>
      </c>
      <c r="K25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16" s="4">
        <f>COUNTIFS(Tabela1[Paciente],Tabela1[[#This Row],[Paciente]],Tabela1[Código_Terapia],Tabela1[[#This Row],[Código_Terapia]])</f>
        <v>2</v>
      </c>
      <c r="M2516" s="4">
        <f>Tabela1[[#This Row],[Sessões Autrizadas]]-Tabela1[[#This Row],[Solicitado]]</f>
        <v>-2</v>
      </c>
    </row>
    <row r="2517" spans="1:13" hidden="1" x14ac:dyDescent="0.3">
      <c r="A2517" s="4">
        <f>INDEX(Tabela2[Id],MATCH(Tabela1[[#This Row],[Carteirinha]],Tabela2[Cart],0))</f>
        <v>4609</v>
      </c>
      <c r="B2517" s="5" t="s">
        <v>3288</v>
      </c>
      <c r="C2517" s="5" t="s">
        <v>3289</v>
      </c>
      <c r="D2517" s="5">
        <v>57021112</v>
      </c>
      <c r="E2517" s="6">
        <v>45579</v>
      </c>
      <c r="F2517" s="5">
        <v>944617179</v>
      </c>
      <c r="G2517" s="6">
        <v>45759</v>
      </c>
      <c r="H2517" s="5">
        <v>2250005278</v>
      </c>
      <c r="I2517" s="5">
        <v>20</v>
      </c>
      <c r="J2517" s="5">
        <v>18</v>
      </c>
      <c r="K25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517" s="4">
        <f>COUNTIFS(Tabela1[Paciente],Tabela1[[#This Row],[Paciente]],Tabela1[Código_Terapia],Tabela1[[#This Row],[Código_Terapia]])</f>
        <v>2</v>
      </c>
      <c r="M2517" s="4">
        <f>Tabela1[[#This Row],[Sessões Autrizadas]]-Tabela1[[#This Row],[Solicitado]]</f>
        <v>-2</v>
      </c>
    </row>
    <row r="2518" spans="1:13" hidden="1" x14ac:dyDescent="0.3">
      <c r="A2518" s="4">
        <f>INDEX(Tabela2[Id],MATCH(Tabela1[[#This Row],[Carteirinha]],Tabela2[Cart],0))</f>
        <v>4613</v>
      </c>
      <c r="B2518" s="5" t="s">
        <v>3295</v>
      </c>
      <c r="C2518" s="5" t="s">
        <v>3296</v>
      </c>
      <c r="D2518" s="5">
        <v>61033310</v>
      </c>
      <c r="E2518" s="6">
        <v>45742</v>
      </c>
      <c r="F2518" s="5">
        <v>948322486</v>
      </c>
      <c r="G2518" s="6">
        <v>45862</v>
      </c>
      <c r="H2518" s="5">
        <v>2250005189</v>
      </c>
      <c r="I2518" s="5">
        <v>48</v>
      </c>
      <c r="J2518" s="5">
        <v>45</v>
      </c>
      <c r="K25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18" s="4">
        <f>COUNTIFS(Tabela1[Paciente],Tabela1[[#This Row],[Paciente]],Tabela1[Código_Terapia],Tabela1[[#This Row],[Código_Terapia]])</f>
        <v>2</v>
      </c>
      <c r="M2518" s="4">
        <f>Tabela1[[#This Row],[Sessões Autrizadas]]-Tabela1[[#This Row],[Solicitado]]</f>
        <v>-3</v>
      </c>
    </row>
    <row r="2519" spans="1:13" hidden="1" x14ac:dyDescent="0.3">
      <c r="A2519" s="4">
        <f>INDEX(Tabela2[Id],MATCH(Tabela1[[#This Row],[Carteirinha]],Tabela2[Cart],0))</f>
        <v>4613</v>
      </c>
      <c r="B2519" s="5" t="s">
        <v>3295</v>
      </c>
      <c r="C2519" s="5" t="s">
        <v>3296</v>
      </c>
      <c r="D2519" s="5">
        <v>61033309</v>
      </c>
      <c r="E2519" s="6">
        <v>45742</v>
      </c>
      <c r="F2519" s="5">
        <v>948322485</v>
      </c>
      <c r="G2519" s="6">
        <v>45922</v>
      </c>
      <c r="H2519" s="5">
        <v>2250005103</v>
      </c>
      <c r="I2519" s="5">
        <v>80</v>
      </c>
      <c r="J2519" s="5">
        <v>76</v>
      </c>
      <c r="K25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19" s="4">
        <f>COUNTIFS(Tabela1[Paciente],Tabela1[[#This Row],[Paciente]],Tabela1[Código_Terapia],Tabela1[[#This Row],[Código_Terapia]])</f>
        <v>2</v>
      </c>
      <c r="M2519" s="4">
        <f>Tabela1[[#This Row],[Sessões Autrizadas]]-Tabela1[[#This Row],[Solicitado]]</f>
        <v>-4</v>
      </c>
    </row>
    <row r="2520" spans="1:13" hidden="1" x14ac:dyDescent="0.3">
      <c r="A2520" s="4">
        <f>INDEX(Tabela2[Id],MATCH(Tabela1[[#This Row],[Carteirinha]],Tabela2[Cart],0))</f>
        <v>4613</v>
      </c>
      <c r="B2520" s="5" t="s">
        <v>3295</v>
      </c>
      <c r="C2520" s="5" t="s">
        <v>3296</v>
      </c>
      <c r="D2520" s="5">
        <v>61033308</v>
      </c>
      <c r="E2520" s="6">
        <v>45742</v>
      </c>
      <c r="F2520" s="5">
        <v>948322484</v>
      </c>
      <c r="G2520" s="6">
        <v>45862</v>
      </c>
      <c r="H2520" s="5">
        <v>2250005278</v>
      </c>
      <c r="I2520" s="5">
        <v>32</v>
      </c>
      <c r="J2520" s="5">
        <v>31</v>
      </c>
      <c r="K25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20" s="4">
        <f>COUNTIFS(Tabela1[Paciente],Tabela1[[#This Row],[Paciente]],Tabela1[Código_Terapia],Tabela1[[#This Row],[Código_Terapia]])</f>
        <v>2</v>
      </c>
      <c r="M2520" s="4">
        <f>Tabela1[[#This Row],[Sessões Autrizadas]]-Tabela1[[#This Row],[Solicitado]]</f>
        <v>-1</v>
      </c>
    </row>
    <row r="2521" spans="1:13" hidden="1" x14ac:dyDescent="0.3">
      <c r="A2521" s="4">
        <f>INDEX(Tabela2[Id],MATCH(Tabela1[[#This Row],[Carteirinha]],Tabela2[Cart],0))</f>
        <v>4613</v>
      </c>
      <c r="B2521" s="5" t="s">
        <v>3295</v>
      </c>
      <c r="C2521" s="5" t="s">
        <v>3296</v>
      </c>
      <c r="D2521" s="5">
        <v>61033305</v>
      </c>
      <c r="E2521" s="6">
        <v>45742</v>
      </c>
      <c r="F2521" s="5">
        <v>948322482</v>
      </c>
      <c r="G2521" s="6">
        <v>45862</v>
      </c>
      <c r="H2521" s="5">
        <v>2250005170</v>
      </c>
      <c r="I2521" s="5">
        <v>32</v>
      </c>
      <c r="J2521" s="5">
        <v>30</v>
      </c>
      <c r="K25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21" s="4">
        <f>COUNTIFS(Tabela1[Paciente],Tabela1[[#This Row],[Paciente]],Tabela1[Código_Terapia],Tabela1[[#This Row],[Código_Terapia]])</f>
        <v>1</v>
      </c>
      <c r="M2521" s="4">
        <f>Tabela1[[#This Row],[Sessões Autrizadas]]-Tabela1[[#This Row],[Solicitado]]</f>
        <v>-2</v>
      </c>
    </row>
    <row r="2522" spans="1:13" hidden="1" x14ac:dyDescent="0.3">
      <c r="A2522" s="4">
        <f>INDEX(Tabela2[Id],MATCH(Tabela1[[#This Row],[Carteirinha]],Tabela2[Cart],0))</f>
        <v>4613</v>
      </c>
      <c r="B2522" s="5" t="s">
        <v>3295</v>
      </c>
      <c r="C2522" s="5" t="s">
        <v>3296</v>
      </c>
      <c r="D2522" s="5">
        <v>57859846</v>
      </c>
      <c r="E2522" s="6">
        <v>45610</v>
      </c>
      <c r="F2522" s="5">
        <v>945389750</v>
      </c>
      <c r="G2522" s="6">
        <v>47830</v>
      </c>
      <c r="H2522" s="5">
        <v>2250005189</v>
      </c>
      <c r="I2522" s="5">
        <v>48</v>
      </c>
      <c r="J2522" s="5">
        <v>10</v>
      </c>
      <c r="K25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22" s="4">
        <f>COUNTIFS(Tabela1[Paciente],Tabela1[[#This Row],[Paciente]],Tabela1[Código_Terapia],Tabela1[[#This Row],[Código_Terapia]])</f>
        <v>2</v>
      </c>
      <c r="M2522" s="4">
        <f>Tabela1[[#This Row],[Sessões Autrizadas]]-Tabela1[[#This Row],[Solicitado]]</f>
        <v>-38</v>
      </c>
    </row>
    <row r="2523" spans="1:13" hidden="1" x14ac:dyDescent="0.3">
      <c r="A2523" s="4">
        <f>INDEX(Tabela2[Id],MATCH(Tabela1[[#This Row],[Carteirinha]],Tabela2[Cart],0))</f>
        <v>4613</v>
      </c>
      <c r="B2523" s="5" t="s">
        <v>3295</v>
      </c>
      <c r="C2523" s="5" t="s">
        <v>3296</v>
      </c>
      <c r="D2523" s="5">
        <v>57859845</v>
      </c>
      <c r="E2523" s="6">
        <v>45610</v>
      </c>
      <c r="F2523" s="5">
        <v>945389749</v>
      </c>
      <c r="G2523" s="6">
        <v>48790</v>
      </c>
      <c r="H2523" s="5">
        <v>2250005103</v>
      </c>
      <c r="I2523" s="5">
        <v>80</v>
      </c>
      <c r="J2523" s="5">
        <v>11</v>
      </c>
      <c r="K25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23" s="4">
        <f>COUNTIFS(Tabela1[Paciente],Tabela1[[#This Row],[Paciente]],Tabela1[Código_Terapia],Tabela1[[#This Row],[Código_Terapia]])</f>
        <v>2</v>
      </c>
      <c r="M2523" s="4">
        <f>Tabela1[[#This Row],[Sessões Autrizadas]]-Tabela1[[#This Row],[Solicitado]]</f>
        <v>-69</v>
      </c>
    </row>
    <row r="2524" spans="1:13" hidden="1" x14ac:dyDescent="0.3">
      <c r="A2524" s="4">
        <f>INDEX(Tabela2[Id],MATCH(Tabela1[[#This Row],[Carteirinha]],Tabela2[Cart],0))</f>
        <v>4613</v>
      </c>
      <c r="B2524" s="5" t="s">
        <v>3295</v>
      </c>
      <c r="C2524" s="5" t="s">
        <v>3296</v>
      </c>
      <c r="D2524" s="5">
        <v>57859844</v>
      </c>
      <c r="E2524" s="6">
        <v>45610</v>
      </c>
      <c r="F2524" s="5">
        <v>945389748</v>
      </c>
      <c r="G2524" s="6">
        <v>47050</v>
      </c>
      <c r="H2524" s="5">
        <v>2250005278</v>
      </c>
      <c r="I2524" s="5">
        <v>32</v>
      </c>
      <c r="J2524" s="5">
        <v>8</v>
      </c>
      <c r="K25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24" s="4">
        <f>COUNTIFS(Tabela1[Paciente],Tabela1[[#This Row],[Paciente]],Tabela1[Código_Terapia],Tabela1[[#This Row],[Código_Terapia]])</f>
        <v>2</v>
      </c>
      <c r="M2524" s="4">
        <f>Tabela1[[#This Row],[Sessões Autrizadas]]-Tabela1[[#This Row],[Solicitado]]</f>
        <v>-24</v>
      </c>
    </row>
    <row r="2525" spans="1:13" hidden="1" x14ac:dyDescent="0.3">
      <c r="A2525" s="4">
        <f>INDEX(Tabela2[Id],MATCH(Tabela1[[#This Row],[Carteirinha]],Tabela2[Cart],0))</f>
        <v>4608</v>
      </c>
      <c r="B2525" s="5" t="s">
        <v>3286</v>
      </c>
      <c r="C2525" s="5" t="s">
        <v>3287</v>
      </c>
      <c r="D2525" s="5">
        <v>59139805</v>
      </c>
      <c r="E2525" s="6">
        <v>45670</v>
      </c>
      <c r="F2525" s="5">
        <v>946568314</v>
      </c>
      <c r="G2525" s="6">
        <v>46150</v>
      </c>
      <c r="H2525" s="5">
        <v>2250005103</v>
      </c>
      <c r="I2525" s="5">
        <v>32</v>
      </c>
      <c r="J2525" s="5">
        <v>19</v>
      </c>
      <c r="K25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25" s="4">
        <f>COUNTIFS(Tabela1[Paciente],Tabela1[[#This Row],[Paciente]],Tabela1[Código_Terapia],Tabela1[[#This Row],[Código_Terapia]])</f>
        <v>1</v>
      </c>
      <c r="M2525" s="4">
        <f>Tabela1[[#This Row],[Sessões Autrizadas]]-Tabela1[[#This Row],[Solicitado]]</f>
        <v>-13</v>
      </c>
    </row>
    <row r="2526" spans="1:13" hidden="1" x14ac:dyDescent="0.3">
      <c r="A2526" s="4">
        <f>INDEX(Tabela2[Id],MATCH(Tabela1[[#This Row],[Carteirinha]],Tabela2[Cart],0))</f>
        <v>4608</v>
      </c>
      <c r="B2526" s="5" t="s">
        <v>3286</v>
      </c>
      <c r="C2526" s="5" t="s">
        <v>3287</v>
      </c>
      <c r="D2526" s="5">
        <v>59139804</v>
      </c>
      <c r="E2526" s="6">
        <v>45670</v>
      </c>
      <c r="F2526" s="5">
        <v>946568313</v>
      </c>
      <c r="G2526" s="6">
        <v>46090</v>
      </c>
      <c r="H2526" s="5">
        <v>2250005278</v>
      </c>
      <c r="I2526" s="5">
        <v>32</v>
      </c>
      <c r="J2526" s="5">
        <v>20</v>
      </c>
      <c r="K25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26" s="4">
        <f>COUNTIFS(Tabela1[Paciente],Tabela1[[#This Row],[Paciente]],Tabela1[Código_Terapia],Tabela1[[#This Row],[Código_Terapia]])</f>
        <v>1</v>
      </c>
      <c r="M2526" s="4">
        <f>Tabela1[[#This Row],[Sessões Autrizadas]]-Tabela1[[#This Row],[Solicitado]]</f>
        <v>-12</v>
      </c>
    </row>
    <row r="2527" spans="1:13" hidden="1" x14ac:dyDescent="0.3">
      <c r="A2527" s="4">
        <f>INDEX(Tabela2[Id],MATCH(Tabela1[[#This Row],[Carteirinha]],Tabela2[Cart],0))</f>
        <v>4607</v>
      </c>
      <c r="B2527" s="5" t="s">
        <v>3284</v>
      </c>
      <c r="C2527" s="5" t="s">
        <v>3285</v>
      </c>
      <c r="D2527" s="5">
        <v>59153822</v>
      </c>
      <c r="E2527" s="6">
        <v>45671</v>
      </c>
      <c r="F2527" s="5">
        <v>946581419</v>
      </c>
      <c r="G2527" s="6">
        <v>46091</v>
      </c>
      <c r="H2527" s="5">
        <v>2250005189</v>
      </c>
      <c r="I2527" s="5">
        <v>32</v>
      </c>
      <c r="J2527" s="5">
        <v>20</v>
      </c>
      <c r="K25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27" s="4">
        <f>COUNTIFS(Tabela1[Paciente],Tabela1[[#This Row],[Paciente]],Tabela1[Código_Terapia],Tabela1[[#This Row],[Código_Terapia]])</f>
        <v>2</v>
      </c>
      <c r="M2527" s="4">
        <f>Tabela1[[#This Row],[Sessões Autrizadas]]-Tabela1[[#This Row],[Solicitado]]</f>
        <v>-12</v>
      </c>
    </row>
    <row r="2528" spans="1:13" hidden="1" x14ac:dyDescent="0.3">
      <c r="A2528" s="4">
        <f>INDEX(Tabela2[Id],MATCH(Tabela1[[#This Row],[Carteirinha]],Tabela2[Cart],0))</f>
        <v>4607</v>
      </c>
      <c r="B2528" s="5" t="s">
        <v>3284</v>
      </c>
      <c r="C2528" s="5" t="s">
        <v>3285</v>
      </c>
      <c r="D2528" s="5">
        <v>59153821</v>
      </c>
      <c r="E2528" s="6">
        <v>45671</v>
      </c>
      <c r="F2528" s="5">
        <v>946581418</v>
      </c>
      <c r="G2528" s="6">
        <v>46211</v>
      </c>
      <c r="H2528" s="5">
        <v>2250005103</v>
      </c>
      <c r="I2528" s="5">
        <v>32</v>
      </c>
      <c r="J2528" s="5">
        <v>19</v>
      </c>
      <c r="K25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28" s="4">
        <f>COUNTIFS(Tabela1[Paciente],Tabela1[[#This Row],[Paciente]],Tabela1[Código_Terapia],Tabela1[[#This Row],[Código_Terapia]])</f>
        <v>2</v>
      </c>
      <c r="M2528" s="4">
        <f>Tabela1[[#This Row],[Sessões Autrizadas]]-Tabela1[[#This Row],[Solicitado]]</f>
        <v>-13</v>
      </c>
    </row>
    <row r="2529" spans="1:13" hidden="1" x14ac:dyDescent="0.3">
      <c r="A2529" s="4">
        <f>INDEX(Tabela2[Id],MATCH(Tabela1[[#This Row],[Carteirinha]],Tabela2[Cart],0))</f>
        <v>4607</v>
      </c>
      <c r="B2529" s="5" t="s">
        <v>3284</v>
      </c>
      <c r="C2529" s="5" t="s">
        <v>3285</v>
      </c>
      <c r="D2529" s="5">
        <v>59153820</v>
      </c>
      <c r="E2529" s="6">
        <v>45671</v>
      </c>
      <c r="F2529" s="5">
        <v>946581417</v>
      </c>
      <c r="G2529" s="6">
        <v>46031</v>
      </c>
      <c r="H2529" s="5">
        <v>2250005278</v>
      </c>
      <c r="I2529" s="5">
        <v>32</v>
      </c>
      <c r="J2529" s="5">
        <v>22</v>
      </c>
      <c r="K25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29" s="4">
        <f>COUNTIFS(Tabela1[Paciente],Tabela1[[#This Row],[Paciente]],Tabela1[Código_Terapia],Tabela1[[#This Row],[Código_Terapia]])</f>
        <v>2</v>
      </c>
      <c r="M2529" s="4">
        <f>Tabela1[[#This Row],[Sessões Autrizadas]]-Tabela1[[#This Row],[Solicitado]]</f>
        <v>-10</v>
      </c>
    </row>
    <row r="2530" spans="1:13" hidden="1" x14ac:dyDescent="0.3">
      <c r="A2530" s="4">
        <f>INDEX(Tabela2[Id],MATCH(Tabela1[[#This Row],[Carteirinha]],Tabela2[Cart],0))</f>
        <v>4607</v>
      </c>
      <c r="B2530" s="5" t="s">
        <v>3284</v>
      </c>
      <c r="C2530" s="5" t="s">
        <v>3285</v>
      </c>
      <c r="D2530" s="5">
        <v>59153819</v>
      </c>
      <c r="E2530" s="6">
        <v>45671</v>
      </c>
      <c r="F2530" s="5">
        <v>946581416</v>
      </c>
      <c r="G2530" s="6">
        <v>45861</v>
      </c>
      <c r="H2530" s="5">
        <v>50001213</v>
      </c>
      <c r="I2530" s="5">
        <v>32</v>
      </c>
      <c r="J2530" s="5">
        <v>31</v>
      </c>
      <c r="K25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30" s="4">
        <f>COUNTIFS(Tabela1[Paciente],Tabela1[[#This Row],[Paciente]],Tabela1[Código_Terapia],Tabela1[[#This Row],[Código_Terapia]])</f>
        <v>1</v>
      </c>
      <c r="M2530" s="4">
        <f>Tabela1[[#This Row],[Sessões Autrizadas]]-Tabela1[[#This Row],[Solicitado]]</f>
        <v>-1</v>
      </c>
    </row>
    <row r="2531" spans="1:13" hidden="1" x14ac:dyDescent="0.3">
      <c r="A2531" s="4">
        <f>INDEX(Tabela2[Id],MATCH(Tabela1[[#This Row],[Carteirinha]],Tabela2[Cart],0))</f>
        <v>4607</v>
      </c>
      <c r="B2531" s="5" t="s">
        <v>3284</v>
      </c>
      <c r="C2531" s="5" t="s">
        <v>3285</v>
      </c>
      <c r="D2531" s="5">
        <v>59153816</v>
      </c>
      <c r="E2531" s="6">
        <v>45671</v>
      </c>
      <c r="F2531" s="5">
        <v>946581415</v>
      </c>
      <c r="G2531" s="6">
        <v>46091</v>
      </c>
      <c r="H2531" s="5">
        <v>2250005170</v>
      </c>
      <c r="I2531" s="5">
        <v>32</v>
      </c>
      <c r="J2531" s="5">
        <v>26</v>
      </c>
      <c r="K25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31" s="4">
        <f>COUNTIFS(Tabela1[Paciente],Tabela1[[#This Row],[Paciente]],Tabela1[Código_Terapia],Tabela1[[#This Row],[Código_Terapia]])</f>
        <v>2</v>
      </c>
      <c r="M2531" s="4">
        <f>Tabela1[[#This Row],[Sessões Autrizadas]]-Tabela1[[#This Row],[Solicitado]]</f>
        <v>-6</v>
      </c>
    </row>
    <row r="2532" spans="1:13" hidden="1" x14ac:dyDescent="0.3">
      <c r="A2532" s="4">
        <f>INDEX(Tabela2[Id],MATCH(Tabela1[[#This Row],[Carteirinha]],Tabela2[Cart],0))</f>
        <v>4607</v>
      </c>
      <c r="B2532" s="5" t="s">
        <v>3284</v>
      </c>
      <c r="C2532" s="5" t="s">
        <v>3285</v>
      </c>
      <c r="D2532" s="5">
        <v>56237535</v>
      </c>
      <c r="E2532" s="6">
        <v>45548</v>
      </c>
      <c r="F2532" s="5">
        <v>943892322</v>
      </c>
      <c r="G2532" s="6">
        <v>46088</v>
      </c>
      <c r="H2532" s="5">
        <v>2250005189</v>
      </c>
      <c r="I2532" s="5">
        <v>30</v>
      </c>
      <c r="J2532" s="5">
        <v>14</v>
      </c>
      <c r="K25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532" s="4">
        <f>COUNTIFS(Tabela1[Paciente],Tabela1[[#This Row],[Paciente]],Tabela1[Código_Terapia],Tabela1[[#This Row],[Código_Terapia]])</f>
        <v>2</v>
      </c>
      <c r="M2532" s="4">
        <f>Tabela1[[#This Row],[Sessões Autrizadas]]-Tabela1[[#This Row],[Solicitado]]</f>
        <v>-16</v>
      </c>
    </row>
    <row r="2533" spans="1:13" hidden="1" x14ac:dyDescent="0.3">
      <c r="A2533" s="4">
        <f>INDEX(Tabela2[Id],MATCH(Tabela1[[#This Row],[Carteirinha]],Tabela2[Cart],0))</f>
        <v>4607</v>
      </c>
      <c r="B2533" s="5" t="s">
        <v>3284</v>
      </c>
      <c r="C2533" s="5" t="s">
        <v>3285</v>
      </c>
      <c r="D2533" s="5">
        <v>56237534</v>
      </c>
      <c r="E2533" s="6">
        <v>45548</v>
      </c>
      <c r="F2533" s="5">
        <v>943892321</v>
      </c>
      <c r="G2533" s="6">
        <v>46208</v>
      </c>
      <c r="H2533" s="5">
        <v>2250005103</v>
      </c>
      <c r="I2533" s="5">
        <v>30</v>
      </c>
      <c r="J2533" s="5">
        <v>10</v>
      </c>
      <c r="K25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533" s="4">
        <f>COUNTIFS(Tabela1[Paciente],Tabela1[[#This Row],[Paciente]],Tabela1[Código_Terapia],Tabela1[[#This Row],[Código_Terapia]])</f>
        <v>2</v>
      </c>
      <c r="M2533" s="4">
        <f>Tabela1[[#This Row],[Sessões Autrizadas]]-Tabela1[[#This Row],[Solicitado]]</f>
        <v>-20</v>
      </c>
    </row>
    <row r="2534" spans="1:13" hidden="1" x14ac:dyDescent="0.3">
      <c r="A2534" s="4">
        <f>INDEX(Tabela2[Id],MATCH(Tabela1[[#This Row],[Carteirinha]],Tabela2[Cart],0))</f>
        <v>4607</v>
      </c>
      <c r="B2534" s="5" t="s">
        <v>3284</v>
      </c>
      <c r="C2534" s="5" t="s">
        <v>3285</v>
      </c>
      <c r="D2534" s="5">
        <v>56237533</v>
      </c>
      <c r="E2534" s="6">
        <v>45548</v>
      </c>
      <c r="F2534" s="5">
        <v>943892320</v>
      </c>
      <c r="G2534" s="6">
        <v>46148</v>
      </c>
      <c r="H2534" s="5">
        <v>2250005278</v>
      </c>
      <c r="I2534" s="5">
        <v>30</v>
      </c>
      <c r="J2534" s="5">
        <v>12</v>
      </c>
      <c r="K25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534" s="4">
        <f>COUNTIFS(Tabela1[Paciente],Tabela1[[#This Row],[Paciente]],Tabela1[Código_Terapia],Tabela1[[#This Row],[Código_Terapia]])</f>
        <v>2</v>
      </c>
      <c r="M2534" s="4">
        <f>Tabela1[[#This Row],[Sessões Autrizadas]]-Tabela1[[#This Row],[Solicitado]]</f>
        <v>-18</v>
      </c>
    </row>
    <row r="2535" spans="1:13" hidden="1" x14ac:dyDescent="0.3">
      <c r="A2535" s="4">
        <f>INDEX(Tabela2[Id],MATCH(Tabela1[[#This Row],[Carteirinha]],Tabela2[Cart],0))</f>
        <v>4607</v>
      </c>
      <c r="B2535" s="5" t="s">
        <v>3284</v>
      </c>
      <c r="C2535" s="5" t="s">
        <v>3285</v>
      </c>
      <c r="D2535" s="5">
        <v>56237484</v>
      </c>
      <c r="E2535" s="6">
        <v>45548</v>
      </c>
      <c r="F2535" s="5">
        <v>943892270</v>
      </c>
      <c r="G2535" s="6">
        <v>46028</v>
      </c>
      <c r="H2535" s="5">
        <v>2250005170</v>
      </c>
      <c r="I2535" s="5">
        <v>30</v>
      </c>
      <c r="J2535" s="5">
        <v>23</v>
      </c>
      <c r="K25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535" s="4">
        <f>COUNTIFS(Tabela1[Paciente],Tabela1[[#This Row],[Paciente]],Tabela1[Código_Terapia],Tabela1[[#This Row],[Código_Terapia]])</f>
        <v>2</v>
      </c>
      <c r="M2535" s="4">
        <f>Tabela1[[#This Row],[Sessões Autrizadas]]-Tabela1[[#This Row],[Solicitado]]</f>
        <v>-7</v>
      </c>
    </row>
    <row r="2536" spans="1:13" hidden="1" x14ac:dyDescent="0.3">
      <c r="A2536" s="4">
        <f>INDEX(Tabela2[Id],MATCH(Tabela1[[#This Row],[Carteirinha]],Tabela2[Cart],0))</f>
        <v>4616</v>
      </c>
      <c r="B2536" s="5" t="s">
        <v>3293</v>
      </c>
      <c r="C2536" s="5" t="s">
        <v>3294</v>
      </c>
      <c r="D2536" s="5">
        <v>59988361</v>
      </c>
      <c r="E2536" s="6">
        <v>45700</v>
      </c>
      <c r="F2536" s="5">
        <v>947354601</v>
      </c>
      <c r="G2536" s="6">
        <v>46000</v>
      </c>
      <c r="H2536" s="5">
        <v>2250005103</v>
      </c>
      <c r="I2536" s="5">
        <v>48</v>
      </c>
      <c r="J2536" s="5">
        <v>44</v>
      </c>
      <c r="K25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36" s="4">
        <f>COUNTIFS(Tabela1[Paciente],Tabela1[[#This Row],[Paciente]],Tabela1[Código_Terapia],Tabela1[[#This Row],[Código_Terapia]])</f>
        <v>1</v>
      </c>
      <c r="M2536" s="4">
        <f>Tabela1[[#This Row],[Sessões Autrizadas]]-Tabela1[[#This Row],[Solicitado]]</f>
        <v>-4</v>
      </c>
    </row>
    <row r="2537" spans="1:13" hidden="1" x14ac:dyDescent="0.3">
      <c r="A2537" s="4">
        <f>INDEX(Tabela2[Id],MATCH(Tabela1[[#This Row],[Carteirinha]],Tabela2[Cart],0))</f>
        <v>4616</v>
      </c>
      <c r="B2537" s="5" t="s">
        <v>3293</v>
      </c>
      <c r="C2537" s="5" t="s">
        <v>3294</v>
      </c>
      <c r="D2537" s="5">
        <v>59988360</v>
      </c>
      <c r="E2537" s="6">
        <v>45700</v>
      </c>
      <c r="F2537" s="5">
        <v>947354600</v>
      </c>
      <c r="G2537" s="6">
        <v>45820</v>
      </c>
      <c r="H2537" s="5">
        <v>2250005278</v>
      </c>
      <c r="I2537" s="5">
        <v>48</v>
      </c>
      <c r="J2537" s="5">
        <v>47</v>
      </c>
      <c r="K25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37" s="4">
        <f>COUNTIFS(Tabela1[Paciente],Tabela1[[#This Row],[Paciente]],Tabela1[Código_Terapia],Tabela1[[#This Row],[Código_Terapia]])</f>
        <v>1</v>
      </c>
      <c r="M2537" s="4">
        <f>Tabela1[[#This Row],[Sessões Autrizadas]]-Tabela1[[#This Row],[Solicitado]]</f>
        <v>-1</v>
      </c>
    </row>
    <row r="2538" spans="1:13" hidden="1" x14ac:dyDescent="0.3">
      <c r="A2538" s="4">
        <f>INDEX(Tabela2[Id],MATCH(Tabela1[[#This Row],[Carteirinha]],Tabela2[Cart],0))</f>
        <v>4616</v>
      </c>
      <c r="B2538" s="5" t="s">
        <v>3293</v>
      </c>
      <c r="C2538" s="5" t="s">
        <v>3294</v>
      </c>
      <c r="D2538" s="5">
        <v>59988359</v>
      </c>
      <c r="E2538" s="6">
        <v>45700</v>
      </c>
      <c r="F2538" s="5">
        <v>947354599</v>
      </c>
      <c r="G2538" s="6">
        <v>45880</v>
      </c>
      <c r="H2538" s="5">
        <v>50000012</v>
      </c>
      <c r="I2538" s="5">
        <v>48</v>
      </c>
      <c r="J2538" s="5">
        <v>46</v>
      </c>
      <c r="K25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38" s="4">
        <f>COUNTIFS(Tabela1[Paciente],Tabela1[[#This Row],[Paciente]],Tabela1[Código_Terapia],Tabela1[[#This Row],[Código_Terapia]])</f>
        <v>1</v>
      </c>
      <c r="M2538" s="4">
        <f>Tabela1[[#This Row],[Sessões Autrizadas]]-Tabela1[[#This Row],[Solicitado]]</f>
        <v>-2</v>
      </c>
    </row>
    <row r="2539" spans="1:13" hidden="1" x14ac:dyDescent="0.3">
      <c r="A2539" s="4">
        <f>INDEX(Tabela2[Id],MATCH(Tabela1[[#This Row],[Carteirinha]],Tabela2[Cart],0))</f>
        <v>4616</v>
      </c>
      <c r="B2539" s="5" t="s">
        <v>3293</v>
      </c>
      <c r="C2539" s="5" t="s">
        <v>3294</v>
      </c>
      <c r="D2539" s="5">
        <v>59988358</v>
      </c>
      <c r="E2539" s="6">
        <v>45700</v>
      </c>
      <c r="F2539" s="5">
        <v>947354598</v>
      </c>
      <c r="G2539" s="6">
        <v>45820</v>
      </c>
      <c r="H2539" s="5">
        <v>2250005170</v>
      </c>
      <c r="I2539" s="5">
        <v>48</v>
      </c>
      <c r="J2539" s="5">
        <v>47</v>
      </c>
      <c r="K25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39" s="4">
        <f>COUNTIFS(Tabela1[Paciente],Tabela1[[#This Row],[Paciente]],Tabela1[Código_Terapia],Tabela1[[#This Row],[Código_Terapia]])</f>
        <v>1</v>
      </c>
      <c r="M2539" s="4">
        <f>Tabela1[[#This Row],[Sessões Autrizadas]]-Tabela1[[#This Row],[Solicitado]]</f>
        <v>-1</v>
      </c>
    </row>
    <row r="2540" spans="1:13" hidden="1" x14ac:dyDescent="0.3">
      <c r="A2540" s="4">
        <f>INDEX(Tabela2[Id],MATCH(Tabela1[[#This Row],[Carteirinha]],Tabela2[Cart],0))</f>
        <v>4615</v>
      </c>
      <c r="B2540" s="5" t="s">
        <v>3673</v>
      </c>
      <c r="C2540" s="5" t="s">
        <v>3674</v>
      </c>
      <c r="D2540" s="5">
        <v>60817653</v>
      </c>
      <c r="E2540" s="6">
        <v>45737</v>
      </c>
      <c r="F2540" s="5">
        <v>948122895</v>
      </c>
      <c r="G2540" s="6">
        <v>45977</v>
      </c>
      <c r="H2540" s="5">
        <v>2250005170</v>
      </c>
      <c r="I2540" s="5">
        <v>16</v>
      </c>
      <c r="J2540" s="5">
        <v>13</v>
      </c>
      <c r="K25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40" s="4">
        <f>COUNTIFS(Tabela1[Paciente],Tabela1[[#This Row],[Paciente]],Tabela1[Código_Terapia],Tabela1[[#This Row],[Código_Terapia]])</f>
        <v>2</v>
      </c>
      <c r="M2540" s="4">
        <f>Tabela1[[#This Row],[Sessões Autrizadas]]-Tabela1[[#This Row],[Solicitado]]</f>
        <v>-3</v>
      </c>
    </row>
    <row r="2541" spans="1:13" hidden="1" x14ac:dyDescent="0.3">
      <c r="A2541" s="4">
        <f>INDEX(Tabela2[Id],MATCH(Tabela1[[#This Row],[Carteirinha]],Tabela2[Cart],0))</f>
        <v>4615</v>
      </c>
      <c r="B2541" s="5" t="s">
        <v>3673</v>
      </c>
      <c r="C2541" s="5" t="s">
        <v>3674</v>
      </c>
      <c r="D2541" s="5">
        <v>57485656</v>
      </c>
      <c r="E2541" s="6">
        <v>45642</v>
      </c>
      <c r="F2541" s="5">
        <v>945047526</v>
      </c>
      <c r="G2541" s="6">
        <v>46422</v>
      </c>
      <c r="H2541" s="5">
        <v>2250005170</v>
      </c>
      <c r="I2541" s="5">
        <v>32</v>
      </c>
      <c r="J2541" s="5">
        <v>10</v>
      </c>
      <c r="K25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41" s="4">
        <f>COUNTIFS(Tabela1[Paciente],Tabela1[[#This Row],[Paciente]],Tabela1[Código_Terapia],Tabela1[[#This Row],[Código_Terapia]])</f>
        <v>2</v>
      </c>
      <c r="M2541" s="4">
        <f>Tabela1[[#This Row],[Sessões Autrizadas]]-Tabela1[[#This Row],[Solicitado]]</f>
        <v>-22</v>
      </c>
    </row>
    <row r="2542" spans="1:13" hidden="1" x14ac:dyDescent="0.3">
      <c r="A2542" s="4">
        <f>INDEX(Tabela2[Id],MATCH(Tabela1[[#This Row],[Carteirinha]],Tabela2[Cart],0))</f>
        <v>4604</v>
      </c>
      <c r="B2542" s="5" t="s">
        <v>3279</v>
      </c>
      <c r="C2542" s="5" t="s">
        <v>3282</v>
      </c>
      <c r="D2542" s="5">
        <v>57972018</v>
      </c>
      <c r="E2542" s="6">
        <v>45617</v>
      </c>
      <c r="F2542" s="5">
        <v>945492837</v>
      </c>
      <c r="G2542" s="6">
        <v>45917</v>
      </c>
      <c r="H2542" s="5">
        <v>2250005103</v>
      </c>
      <c r="I2542" s="5">
        <v>16</v>
      </c>
      <c r="J2542" s="5">
        <v>15</v>
      </c>
      <c r="K25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42" s="4">
        <f>COUNTIFS(Tabela1[Paciente],Tabela1[[#This Row],[Paciente]],Tabela1[Código_Terapia],Tabela1[[#This Row],[Código_Terapia]])</f>
        <v>1</v>
      </c>
      <c r="M2542" s="4">
        <f>Tabela1[[#This Row],[Sessões Autrizadas]]-Tabela1[[#This Row],[Solicitado]]</f>
        <v>-1</v>
      </c>
    </row>
    <row r="2543" spans="1:13" hidden="1" x14ac:dyDescent="0.3">
      <c r="A2543" s="4">
        <f>INDEX(Tabela2[Id],MATCH(Tabela1[[#This Row],[Carteirinha]],Tabela2[Cart],0))</f>
        <v>4614</v>
      </c>
      <c r="B2543" s="5" t="s">
        <v>3299</v>
      </c>
      <c r="C2543" s="5" t="s">
        <v>3300</v>
      </c>
      <c r="D2543" s="5">
        <v>60611247</v>
      </c>
      <c r="E2543" s="6">
        <v>45730</v>
      </c>
      <c r="F2543" s="5">
        <v>947931083</v>
      </c>
      <c r="G2543" s="6">
        <v>45910</v>
      </c>
      <c r="H2543" s="5">
        <v>2250005103</v>
      </c>
      <c r="I2543" s="5">
        <v>32</v>
      </c>
      <c r="J2543" s="5">
        <v>29</v>
      </c>
      <c r="K25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43" s="4">
        <f>COUNTIFS(Tabela1[Paciente],Tabela1[[#This Row],[Paciente]],Tabela1[Código_Terapia],Tabela1[[#This Row],[Código_Terapia]])</f>
        <v>1</v>
      </c>
      <c r="M2543" s="4">
        <f>Tabela1[[#This Row],[Sessões Autrizadas]]-Tabela1[[#This Row],[Solicitado]]</f>
        <v>-3</v>
      </c>
    </row>
    <row r="2544" spans="1:13" hidden="1" x14ac:dyDescent="0.3">
      <c r="A2544" s="4">
        <f>INDEX(Tabela2[Id],MATCH(Tabela1[[#This Row],[Carteirinha]],Tabela2[Cart],0))</f>
        <v>4621</v>
      </c>
      <c r="B2544" s="5" t="s">
        <v>3305</v>
      </c>
      <c r="C2544" s="5" t="s">
        <v>3306</v>
      </c>
      <c r="D2544" s="5">
        <v>60885335</v>
      </c>
      <c r="E2544" s="6">
        <v>45734</v>
      </c>
      <c r="F2544" s="5">
        <v>948185663</v>
      </c>
      <c r="G2544" s="6">
        <v>45914</v>
      </c>
      <c r="H2544" s="5">
        <v>2250005278</v>
      </c>
      <c r="I2544" s="5">
        <v>32</v>
      </c>
      <c r="J2544" s="5">
        <v>30</v>
      </c>
      <c r="K25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44" s="4">
        <f>COUNTIFS(Tabela1[Paciente],Tabela1[[#This Row],[Paciente]],Tabela1[Código_Terapia],Tabela1[[#This Row],[Código_Terapia]])</f>
        <v>1</v>
      </c>
      <c r="M2544" s="4">
        <f>Tabela1[[#This Row],[Sessões Autrizadas]]-Tabela1[[#This Row],[Solicitado]]</f>
        <v>-2</v>
      </c>
    </row>
    <row r="2545" spans="1:13" hidden="1" x14ac:dyDescent="0.3">
      <c r="A2545" s="4">
        <f>INDEX(Tabela2[Id],MATCH(Tabela1[[#This Row],[Carteirinha]],Tabela2[Cart],0))</f>
        <v>4566</v>
      </c>
      <c r="B2545" s="5" t="s">
        <v>3303</v>
      </c>
      <c r="C2545" s="5" t="s">
        <v>3304</v>
      </c>
      <c r="D2545" s="5">
        <v>60818493</v>
      </c>
      <c r="E2545" s="6">
        <v>45733</v>
      </c>
      <c r="F2545" s="5">
        <v>948123671</v>
      </c>
      <c r="G2545" s="6">
        <v>45853</v>
      </c>
      <c r="H2545" s="5">
        <v>2250005189</v>
      </c>
      <c r="I2545" s="5">
        <v>16</v>
      </c>
      <c r="J2545" s="5">
        <v>15</v>
      </c>
      <c r="K25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45" s="4">
        <f>COUNTIFS(Tabela1[Paciente],Tabela1[[#This Row],[Paciente]],Tabela1[Código_Terapia],Tabela1[[#This Row],[Código_Terapia]])</f>
        <v>1</v>
      </c>
      <c r="M2545" s="4">
        <f>Tabela1[[#This Row],[Sessões Autrizadas]]-Tabela1[[#This Row],[Solicitado]]</f>
        <v>-1</v>
      </c>
    </row>
    <row r="2546" spans="1:13" hidden="1" x14ac:dyDescent="0.3">
      <c r="A2546" s="4">
        <f>INDEX(Tabela2[Id],MATCH(Tabela1[[#This Row],[Carteirinha]],Tabela2[Cart],0))</f>
        <v>4605</v>
      </c>
      <c r="B2546" s="5" t="s">
        <v>2180</v>
      </c>
      <c r="C2546" s="5" t="s">
        <v>3290</v>
      </c>
      <c r="D2546" s="5">
        <v>57972323</v>
      </c>
      <c r="E2546" s="6">
        <v>45622</v>
      </c>
      <c r="F2546" s="5">
        <v>945493115</v>
      </c>
      <c r="G2546" s="6">
        <v>46037</v>
      </c>
      <c r="H2546" s="5">
        <v>2250005103</v>
      </c>
      <c r="I2546" s="5">
        <v>32</v>
      </c>
      <c r="J2546" s="5">
        <v>29</v>
      </c>
      <c r="K25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46" s="4">
        <f>COUNTIFS(Tabela1[Paciente],Tabela1[[#This Row],[Paciente]],Tabela1[Código_Terapia],Tabela1[[#This Row],[Código_Terapia]])</f>
        <v>1</v>
      </c>
      <c r="M2546" s="4">
        <f>Tabela1[[#This Row],[Sessões Autrizadas]]-Tabela1[[#This Row],[Solicitado]]</f>
        <v>-3</v>
      </c>
    </row>
    <row r="2547" spans="1:13" hidden="1" x14ac:dyDescent="0.3">
      <c r="A2547" s="4">
        <f>INDEX(Tabela2[Id],MATCH(Tabela1[[#This Row],[Carteirinha]],Tabela2[Cart],0))</f>
        <v>4578</v>
      </c>
      <c r="B2547" s="5" t="s">
        <v>3301</v>
      </c>
      <c r="C2547" s="5" t="s">
        <v>3302</v>
      </c>
      <c r="D2547" s="5">
        <v>60792230</v>
      </c>
      <c r="E2547" s="6">
        <v>45734</v>
      </c>
      <c r="F2547" s="5">
        <v>948099239</v>
      </c>
      <c r="G2547" s="6">
        <v>45854</v>
      </c>
      <c r="H2547" s="5">
        <v>2250005189</v>
      </c>
      <c r="I2547" s="5">
        <v>16</v>
      </c>
      <c r="J2547" s="5">
        <v>15</v>
      </c>
      <c r="K25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47" s="4">
        <f>COUNTIFS(Tabela1[Paciente],Tabela1[[#This Row],[Paciente]],Tabela1[Código_Terapia],Tabela1[[#This Row],[Código_Terapia]])</f>
        <v>1</v>
      </c>
      <c r="M2547" s="4">
        <f>Tabela1[[#This Row],[Sessões Autrizadas]]-Tabela1[[#This Row],[Solicitado]]</f>
        <v>-1</v>
      </c>
    </row>
    <row r="2548" spans="1:13" hidden="1" x14ac:dyDescent="0.3">
      <c r="A2548" s="4">
        <f>INDEX(Tabela2[Id],MATCH(Tabela1[[#This Row],[Carteirinha]],Tabela2[Cart],0))</f>
        <v>4626</v>
      </c>
      <c r="B2548" s="5" t="s">
        <v>3297</v>
      </c>
      <c r="C2548" s="5" t="s">
        <v>3298</v>
      </c>
      <c r="D2548" s="5">
        <v>60818887</v>
      </c>
      <c r="E2548" s="6">
        <v>45733</v>
      </c>
      <c r="F2548" s="5">
        <v>948124046</v>
      </c>
      <c r="G2548" s="6">
        <v>45913</v>
      </c>
      <c r="H2548" s="5">
        <v>2250005278</v>
      </c>
      <c r="I2548" s="5">
        <v>32</v>
      </c>
      <c r="J2548" s="5">
        <v>30</v>
      </c>
      <c r="K25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48" s="4">
        <f>COUNTIFS(Tabela1[Paciente],Tabela1[[#This Row],[Paciente]],Tabela1[Código_Terapia],Tabela1[[#This Row],[Código_Terapia]])</f>
        <v>1</v>
      </c>
      <c r="M2548" s="4">
        <f>Tabela1[[#This Row],[Sessões Autrizadas]]-Tabela1[[#This Row],[Solicitado]]</f>
        <v>-2</v>
      </c>
    </row>
    <row r="2549" spans="1:13" x14ac:dyDescent="0.3">
      <c r="A2549" s="4" t="e">
        <f>INDEX(Tabela2[Id],MATCH(Tabela1[[#This Row],[Carteirinha]],Tabela2[Cart],0))</f>
        <v>#N/A</v>
      </c>
      <c r="B2549" s="5" t="s">
        <v>3746</v>
      </c>
      <c r="C2549" s="5" t="s">
        <v>3747</v>
      </c>
      <c r="D2549" s="5">
        <v>60935531</v>
      </c>
      <c r="E2549" s="6">
        <v>45737</v>
      </c>
      <c r="F2549" s="5">
        <v>948232285</v>
      </c>
      <c r="G2549" s="6">
        <v>45857</v>
      </c>
      <c r="H2549" s="5">
        <v>2250005278</v>
      </c>
      <c r="I2549" s="5">
        <v>80</v>
      </c>
      <c r="J2549" s="5">
        <v>79</v>
      </c>
      <c r="K25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49" s="4">
        <f>COUNTIFS(Tabela1[Paciente],Tabela1[[#This Row],[Paciente]],Tabela1[Código_Terapia],Tabela1[[#This Row],[Código_Terapia]])</f>
        <v>1</v>
      </c>
      <c r="M2549" s="4">
        <f>Tabela1[[#This Row],[Sessões Autrizadas]]-Tabela1[[#This Row],[Solicitado]]</f>
        <v>-1</v>
      </c>
    </row>
    <row r="2550" spans="1:13" x14ac:dyDescent="0.3">
      <c r="A2550" s="4" t="e">
        <f>INDEX(Tabela2[Id],MATCH(Tabela1[[#This Row],[Carteirinha]],Tabela2[Cart],0))</f>
        <v>#N/A</v>
      </c>
      <c r="B2550" s="5" t="s">
        <v>3748</v>
      </c>
      <c r="C2550" s="5" t="s">
        <v>3749</v>
      </c>
      <c r="D2550" s="5">
        <v>60833636</v>
      </c>
      <c r="E2550" s="6">
        <v>45737</v>
      </c>
      <c r="F2550" s="5">
        <v>948137630</v>
      </c>
      <c r="G2550" s="6">
        <v>45977</v>
      </c>
      <c r="H2550" s="5">
        <v>2250005189</v>
      </c>
      <c r="I2550" s="5">
        <v>48</v>
      </c>
      <c r="J2550" s="5">
        <v>44</v>
      </c>
      <c r="K25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50" s="4">
        <f>COUNTIFS(Tabela1[Paciente],Tabela1[[#This Row],[Paciente]],Tabela1[Código_Terapia],Tabela1[[#This Row],[Código_Terapia]])</f>
        <v>3</v>
      </c>
      <c r="M2550" s="4">
        <f>Tabela1[[#This Row],[Sessões Autrizadas]]-Tabela1[[#This Row],[Solicitado]]</f>
        <v>-4</v>
      </c>
    </row>
    <row r="2551" spans="1:13" x14ac:dyDescent="0.3">
      <c r="A2551" s="4" t="e">
        <f>INDEX(Tabela2[Id],MATCH(Tabela1[[#This Row],[Carteirinha]],Tabela2[Cart],0))</f>
        <v>#N/A</v>
      </c>
      <c r="B2551" s="5" t="s">
        <v>3748</v>
      </c>
      <c r="C2551" s="5" t="s">
        <v>3749</v>
      </c>
      <c r="D2551" s="5">
        <v>60833635</v>
      </c>
      <c r="E2551" s="6">
        <v>45737</v>
      </c>
      <c r="F2551" s="5">
        <v>948137629</v>
      </c>
      <c r="G2551" s="6">
        <v>45857</v>
      </c>
      <c r="H2551" s="5">
        <v>2250005170</v>
      </c>
      <c r="I2551" s="5">
        <v>32</v>
      </c>
      <c r="J2551" s="5">
        <v>30</v>
      </c>
      <c r="K25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51" s="4">
        <f>COUNTIFS(Tabela1[Paciente],Tabela1[[#This Row],[Paciente]],Tabela1[Código_Terapia],Tabela1[[#This Row],[Código_Terapia]])</f>
        <v>2</v>
      </c>
      <c r="M2551" s="4">
        <f>Tabela1[[#This Row],[Sessões Autrizadas]]-Tabela1[[#This Row],[Solicitado]]</f>
        <v>-2</v>
      </c>
    </row>
    <row r="2552" spans="1:13" x14ac:dyDescent="0.3">
      <c r="A2552" s="4" t="e">
        <f>INDEX(Tabela2[Id],MATCH(Tabela1[[#This Row],[Carteirinha]],Tabela2[Cart],0))</f>
        <v>#N/A</v>
      </c>
      <c r="B2552" s="5" t="s">
        <v>3748</v>
      </c>
      <c r="C2552" s="5" t="s">
        <v>3749</v>
      </c>
      <c r="D2552" s="5">
        <v>59586022</v>
      </c>
      <c r="E2552" s="6">
        <v>45694</v>
      </c>
      <c r="F2552" s="5">
        <v>946981770</v>
      </c>
      <c r="G2552" s="6">
        <v>45934</v>
      </c>
      <c r="H2552" s="5">
        <v>2250005170</v>
      </c>
      <c r="I2552" s="5">
        <v>32</v>
      </c>
      <c r="J2552" s="5">
        <v>29</v>
      </c>
      <c r="K25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52" s="4">
        <f>COUNTIFS(Tabela1[Paciente],Tabela1[[#This Row],[Paciente]],Tabela1[Código_Terapia],Tabela1[[#This Row],[Código_Terapia]])</f>
        <v>2</v>
      </c>
      <c r="M2552" s="4">
        <f>Tabela1[[#This Row],[Sessões Autrizadas]]-Tabela1[[#This Row],[Solicitado]]</f>
        <v>-3</v>
      </c>
    </row>
    <row r="2553" spans="1:13" x14ac:dyDescent="0.3">
      <c r="A2553" s="4" t="e">
        <f>INDEX(Tabela2[Id],MATCH(Tabela1[[#This Row],[Carteirinha]],Tabela2[Cart],0))</f>
        <v>#N/A</v>
      </c>
      <c r="B2553" s="5" t="s">
        <v>3748</v>
      </c>
      <c r="C2553" s="5" t="s">
        <v>3749</v>
      </c>
      <c r="D2553" s="5">
        <v>59585644</v>
      </c>
      <c r="E2553" s="6">
        <v>45694</v>
      </c>
      <c r="F2553" s="5">
        <v>946981415</v>
      </c>
      <c r="G2553" s="6">
        <v>45934</v>
      </c>
      <c r="H2553" s="5">
        <v>2250005189</v>
      </c>
      <c r="I2553" s="5">
        <v>48</v>
      </c>
      <c r="J2553" s="5">
        <v>44</v>
      </c>
      <c r="K25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53" s="4">
        <f>COUNTIFS(Tabela1[Paciente],Tabela1[[#This Row],[Paciente]],Tabela1[Código_Terapia],Tabela1[[#This Row],[Código_Terapia]])</f>
        <v>3</v>
      </c>
      <c r="M2553" s="4">
        <f>Tabela1[[#This Row],[Sessões Autrizadas]]-Tabela1[[#This Row],[Solicitado]]</f>
        <v>-4</v>
      </c>
    </row>
    <row r="2554" spans="1:13" x14ac:dyDescent="0.3">
      <c r="A2554" s="4" t="e">
        <f>INDEX(Tabela2[Id],MATCH(Tabela1[[#This Row],[Carteirinha]],Tabela2[Cart],0))</f>
        <v>#N/A</v>
      </c>
      <c r="B2554" s="5" t="s">
        <v>3748</v>
      </c>
      <c r="C2554" s="5" t="s">
        <v>3749</v>
      </c>
      <c r="D2554" s="5">
        <v>56706666</v>
      </c>
      <c r="E2554" s="6">
        <v>45572</v>
      </c>
      <c r="F2554" s="5">
        <v>944326253</v>
      </c>
      <c r="G2554" s="6">
        <v>48152</v>
      </c>
      <c r="H2554" s="5">
        <v>2250005189</v>
      </c>
      <c r="I2554" s="5">
        <v>60</v>
      </c>
      <c r="J2554" s="5">
        <v>17</v>
      </c>
      <c r="K25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554" s="4">
        <f>COUNTIFS(Tabela1[Paciente],Tabela1[[#This Row],[Paciente]],Tabela1[Código_Terapia],Tabela1[[#This Row],[Código_Terapia]])</f>
        <v>3</v>
      </c>
      <c r="M2554" s="4">
        <f>Tabela1[[#This Row],[Sessões Autrizadas]]-Tabela1[[#This Row],[Solicitado]]</f>
        <v>-43</v>
      </c>
    </row>
    <row r="2555" spans="1:13" x14ac:dyDescent="0.3">
      <c r="A2555" s="4" t="e">
        <f>INDEX(Tabela2[Id],MATCH(Tabela1[[#This Row],[Carteirinha]],Tabela2[Cart],0))</f>
        <v>#N/A</v>
      </c>
      <c r="B2555" s="5" t="s">
        <v>3748</v>
      </c>
      <c r="C2555" s="5" t="s">
        <v>3749</v>
      </c>
      <c r="D2555" s="5">
        <v>56706665</v>
      </c>
      <c r="E2555" s="6">
        <v>45569</v>
      </c>
      <c r="F2555" s="5">
        <v>944326252</v>
      </c>
      <c r="G2555" s="6">
        <v>47969</v>
      </c>
      <c r="H2555" s="5">
        <v>2250005111</v>
      </c>
      <c r="I2555" s="5">
        <v>60</v>
      </c>
      <c r="J2555" s="5">
        <v>21</v>
      </c>
      <c r="K25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555" s="4">
        <f>COUNTIFS(Tabela1[Paciente],Tabela1[[#This Row],[Paciente]],Tabela1[Código_Terapia],Tabela1[[#This Row],[Código_Terapia]])</f>
        <v>1</v>
      </c>
      <c r="M2555" s="4">
        <f>Tabela1[[#This Row],[Sessões Autrizadas]]-Tabela1[[#This Row],[Solicitado]]</f>
        <v>-39</v>
      </c>
    </row>
    <row r="2556" spans="1:13" x14ac:dyDescent="0.3">
      <c r="A2556" s="4" t="e">
        <f>INDEX(Tabela2[Id],MATCH(Tabela1[[#This Row],[Carteirinha]],Tabela2[Cart],0))</f>
        <v>#N/A</v>
      </c>
      <c r="B2556" s="5" t="s">
        <v>3750</v>
      </c>
      <c r="C2556" s="5" t="s">
        <v>3751</v>
      </c>
      <c r="D2556" s="5">
        <v>59767999</v>
      </c>
      <c r="E2556" s="6">
        <v>45692</v>
      </c>
      <c r="F2556" s="5">
        <v>947150250</v>
      </c>
      <c r="G2556" s="6">
        <v>45932</v>
      </c>
      <c r="H2556" s="5">
        <v>2250005103</v>
      </c>
      <c r="I2556" s="5">
        <v>32</v>
      </c>
      <c r="J2556" s="5">
        <v>29</v>
      </c>
      <c r="K25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56" s="4">
        <f>COUNTIFS(Tabela1[Paciente],Tabela1[[#This Row],[Paciente]],Tabela1[Código_Terapia],Tabela1[[#This Row],[Código_Terapia]])</f>
        <v>1</v>
      </c>
      <c r="M2556" s="4">
        <f>Tabela1[[#This Row],[Sessões Autrizadas]]-Tabela1[[#This Row],[Solicitado]]</f>
        <v>-3</v>
      </c>
    </row>
    <row r="2557" spans="1:13" x14ac:dyDescent="0.3">
      <c r="A2557" s="4" t="e">
        <f>INDEX(Tabela2[Id],MATCH(Tabela1[[#This Row],[Carteirinha]],Tabela2[Cart],0))</f>
        <v>#N/A</v>
      </c>
      <c r="B2557" s="5" t="s">
        <v>3752</v>
      </c>
      <c r="C2557" s="5" t="s">
        <v>3753</v>
      </c>
      <c r="D2557" s="5">
        <v>56381084</v>
      </c>
      <c r="E2557" s="6">
        <v>45554</v>
      </c>
      <c r="F2557" s="5">
        <v>944025430</v>
      </c>
      <c r="G2557" s="6">
        <v>47234</v>
      </c>
      <c r="H2557" s="5">
        <v>2250005278</v>
      </c>
      <c r="I2557" s="5">
        <v>30</v>
      </c>
      <c r="J2557" s="5">
        <v>4</v>
      </c>
      <c r="K25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557" s="4">
        <f>COUNTIFS(Tabela1[Paciente],Tabela1[[#This Row],[Paciente]],Tabela1[Código_Terapia],Tabela1[[#This Row],[Código_Terapia]])</f>
        <v>1</v>
      </c>
      <c r="M2557" s="4">
        <f>Tabela1[[#This Row],[Sessões Autrizadas]]-Tabela1[[#This Row],[Solicitado]]</f>
        <v>-26</v>
      </c>
    </row>
    <row r="2558" spans="1:13" x14ac:dyDescent="0.3">
      <c r="A2558" s="4" t="e">
        <f>INDEX(Tabela2[Id],MATCH(Tabela1[[#This Row],[Carteirinha]],Tabela2[Cart],0))</f>
        <v>#N/A</v>
      </c>
      <c r="B2558" s="5" t="s">
        <v>3754</v>
      </c>
      <c r="C2558" s="5" t="s">
        <v>3755</v>
      </c>
      <c r="D2558" s="5">
        <v>61013838</v>
      </c>
      <c r="E2558" s="6">
        <v>45741</v>
      </c>
      <c r="F2558" s="5">
        <v>948304818</v>
      </c>
      <c r="G2558" s="6">
        <v>45801</v>
      </c>
      <c r="H2558" s="5">
        <v>2250005189</v>
      </c>
      <c r="I2558" s="5">
        <v>32</v>
      </c>
      <c r="J2558" s="5">
        <v>32</v>
      </c>
      <c r="K25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58" s="4">
        <f>COUNTIFS(Tabela1[Paciente],Tabela1[[#This Row],[Paciente]],Tabela1[Código_Terapia],Tabela1[[#This Row],[Código_Terapia]])</f>
        <v>1</v>
      </c>
      <c r="M2558" s="4">
        <f>Tabela1[[#This Row],[Sessões Autrizadas]]-Tabela1[[#This Row],[Solicitado]]</f>
        <v>0</v>
      </c>
    </row>
    <row r="2559" spans="1:13" x14ac:dyDescent="0.3">
      <c r="A2559" s="4" t="e">
        <f>INDEX(Tabela2[Id],MATCH(Tabela1[[#This Row],[Carteirinha]],Tabela2[Cart],0))</f>
        <v>#N/A</v>
      </c>
      <c r="B2559" s="5" t="s">
        <v>3754</v>
      </c>
      <c r="C2559" s="5" t="s">
        <v>3755</v>
      </c>
      <c r="D2559" s="5">
        <v>61013837</v>
      </c>
      <c r="E2559" s="6">
        <v>45741</v>
      </c>
      <c r="F2559" s="5">
        <v>948304817</v>
      </c>
      <c r="G2559" s="6">
        <v>45861</v>
      </c>
      <c r="H2559" s="5">
        <v>2250005103</v>
      </c>
      <c r="I2559" s="5">
        <v>48</v>
      </c>
      <c r="J2559" s="5">
        <v>47</v>
      </c>
      <c r="K25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59" s="4">
        <f>COUNTIFS(Tabela1[Paciente],Tabela1[[#This Row],[Paciente]],Tabela1[Código_Terapia],Tabela1[[#This Row],[Código_Terapia]])</f>
        <v>1</v>
      </c>
      <c r="M2559" s="4">
        <f>Tabela1[[#This Row],[Sessões Autrizadas]]-Tabela1[[#This Row],[Solicitado]]</f>
        <v>-1</v>
      </c>
    </row>
    <row r="2560" spans="1:13" x14ac:dyDescent="0.3">
      <c r="A2560" s="4" t="e">
        <f>INDEX(Tabela2[Id],MATCH(Tabela1[[#This Row],[Carteirinha]],Tabela2[Cart],0))</f>
        <v>#N/A</v>
      </c>
      <c r="B2560" s="5" t="s">
        <v>3754</v>
      </c>
      <c r="C2560" s="5" t="s">
        <v>3755</v>
      </c>
      <c r="D2560" s="5">
        <v>61013836</v>
      </c>
      <c r="E2560" s="6">
        <v>45741</v>
      </c>
      <c r="F2560" s="5">
        <v>948304816</v>
      </c>
      <c r="G2560" s="6">
        <v>45801</v>
      </c>
      <c r="H2560" s="5">
        <v>2250005278</v>
      </c>
      <c r="I2560" s="5">
        <v>80</v>
      </c>
      <c r="J2560" s="5">
        <v>80</v>
      </c>
      <c r="K25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60" s="4">
        <f>COUNTIFS(Tabela1[Paciente],Tabela1[[#This Row],[Paciente]],Tabela1[Código_Terapia],Tabela1[[#This Row],[Código_Terapia]])</f>
        <v>1</v>
      </c>
      <c r="M2560" s="4">
        <f>Tabela1[[#This Row],[Sessões Autrizadas]]-Tabela1[[#This Row],[Solicitado]]</f>
        <v>0</v>
      </c>
    </row>
    <row r="2561" spans="1:13" x14ac:dyDescent="0.3">
      <c r="A2561" s="4" t="e">
        <f>INDEX(Tabela2[Id],MATCH(Tabela1[[#This Row],[Carteirinha]],Tabela2[Cart],0))</f>
        <v>#N/A</v>
      </c>
      <c r="B2561" s="5" t="s">
        <v>3754</v>
      </c>
      <c r="C2561" s="5" t="s">
        <v>3755</v>
      </c>
      <c r="D2561" s="5">
        <v>61013835</v>
      </c>
      <c r="E2561" s="6">
        <v>45741</v>
      </c>
      <c r="F2561" s="5">
        <v>948304815</v>
      </c>
      <c r="G2561" s="6">
        <v>45801</v>
      </c>
      <c r="H2561" s="5">
        <v>50001213</v>
      </c>
      <c r="I2561" s="5">
        <v>32</v>
      </c>
      <c r="J2561" s="5">
        <v>32</v>
      </c>
      <c r="K25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61" s="4">
        <f>COUNTIFS(Tabela1[Paciente],Tabela1[[#This Row],[Paciente]],Tabela1[Código_Terapia],Tabela1[[#This Row],[Código_Terapia]])</f>
        <v>1</v>
      </c>
      <c r="M2561" s="4">
        <f>Tabela1[[#This Row],[Sessões Autrizadas]]-Tabela1[[#This Row],[Solicitado]]</f>
        <v>0</v>
      </c>
    </row>
    <row r="2562" spans="1:13" x14ac:dyDescent="0.3">
      <c r="A2562" s="4" t="e">
        <f>INDEX(Tabela2[Id],MATCH(Tabela1[[#This Row],[Carteirinha]],Tabela2[Cart],0))</f>
        <v>#N/A</v>
      </c>
      <c r="B2562" s="5" t="s">
        <v>3754</v>
      </c>
      <c r="C2562" s="5" t="s">
        <v>3755</v>
      </c>
      <c r="D2562" s="5">
        <v>61013834</v>
      </c>
      <c r="E2562" s="6">
        <v>45741</v>
      </c>
      <c r="F2562" s="5">
        <v>948304814</v>
      </c>
      <c r="G2562" s="6">
        <v>45801</v>
      </c>
      <c r="H2562" s="5">
        <v>2250005170</v>
      </c>
      <c r="I2562" s="5">
        <v>32</v>
      </c>
      <c r="J2562" s="5">
        <v>32</v>
      </c>
      <c r="K25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62" s="4">
        <f>COUNTIFS(Tabela1[Paciente],Tabela1[[#This Row],[Paciente]],Tabela1[Código_Terapia],Tabela1[[#This Row],[Código_Terapia]])</f>
        <v>1</v>
      </c>
      <c r="M2562" s="4">
        <f>Tabela1[[#This Row],[Sessões Autrizadas]]-Tabela1[[#This Row],[Solicitado]]</f>
        <v>0</v>
      </c>
    </row>
    <row r="2563" spans="1:13" x14ac:dyDescent="0.3">
      <c r="A2563" s="4" t="e">
        <f>INDEX(Tabela2[Id],MATCH(Tabela1[[#This Row],[Carteirinha]],Tabela2[Cart],0))</f>
        <v>#N/A</v>
      </c>
      <c r="B2563" s="5" t="s">
        <v>3756</v>
      </c>
      <c r="C2563" s="5" t="s">
        <v>3757</v>
      </c>
      <c r="D2563" s="5">
        <v>60689983</v>
      </c>
      <c r="E2563" s="6">
        <v>45733</v>
      </c>
      <c r="F2563" s="5">
        <v>948003781</v>
      </c>
      <c r="G2563" s="6">
        <v>45793</v>
      </c>
      <c r="H2563" s="5">
        <v>2250005103</v>
      </c>
      <c r="I2563" s="5">
        <v>16</v>
      </c>
      <c r="J2563" s="5">
        <v>16</v>
      </c>
      <c r="K25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63" s="4">
        <f>COUNTIFS(Tabela1[Paciente],Tabela1[[#This Row],[Paciente]],Tabela1[Código_Terapia],Tabela1[[#This Row],[Código_Terapia]])</f>
        <v>1</v>
      </c>
      <c r="M2563" s="4">
        <f>Tabela1[[#This Row],[Sessões Autrizadas]]-Tabela1[[#This Row],[Solicitado]]</f>
        <v>0</v>
      </c>
    </row>
    <row r="2564" spans="1:13" hidden="1" x14ac:dyDescent="0.3">
      <c r="A2564" s="4">
        <f>INDEX(Tabela2[Id],MATCH(Tabela1[[#This Row],[Carteirinha]],Tabela2[Cart],0))</f>
        <v>4288</v>
      </c>
      <c r="B2564" s="2" t="s">
        <v>1406</v>
      </c>
      <c r="C2564" s="2" t="s">
        <v>1405</v>
      </c>
      <c r="D2564" s="2">
        <v>58170978</v>
      </c>
      <c r="E2564" s="3">
        <v>45624</v>
      </c>
      <c r="F2564" s="2">
        <v>945676803</v>
      </c>
      <c r="G2564" s="3">
        <v>45744</v>
      </c>
      <c r="H2564" s="2">
        <v>2250005189</v>
      </c>
      <c r="I2564" s="2">
        <v>32</v>
      </c>
      <c r="J2564" s="2">
        <v>31</v>
      </c>
      <c r="K25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64" s="4">
        <f>COUNTIFS(Tabela1[Paciente],Tabela1[[#This Row],[Paciente]],Tabela1[Código_Terapia],Tabela1[[#This Row],[Código_Terapia]])</f>
        <v>3</v>
      </c>
      <c r="M2564" s="4">
        <f>Tabela1[[#This Row],[Sessões Autrizadas]]-Tabela1[[#This Row],[Solicitado]]</f>
        <v>-1</v>
      </c>
    </row>
    <row r="2565" spans="1:13" hidden="1" x14ac:dyDescent="0.3">
      <c r="A2565" s="4">
        <f>INDEX(Tabela2[Id],MATCH(Tabela1[[#This Row],[Carteirinha]],Tabela2[Cart],0))</f>
        <v>3866</v>
      </c>
      <c r="B2565" s="2" t="s">
        <v>142</v>
      </c>
      <c r="C2565" s="2" t="s">
        <v>143</v>
      </c>
      <c r="D2565" s="2">
        <v>55755155</v>
      </c>
      <c r="E2565" s="3">
        <v>45532</v>
      </c>
      <c r="F2565" s="2">
        <v>943448143</v>
      </c>
      <c r="G2565" s="3">
        <v>46312</v>
      </c>
      <c r="H2565" s="2">
        <v>50000012</v>
      </c>
      <c r="I2565" s="2">
        <v>20</v>
      </c>
      <c r="J2565" s="2">
        <v>8</v>
      </c>
      <c r="K25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565" s="4">
        <f>COUNTIFS(Tabela1[Paciente],Tabela1[[#This Row],[Paciente]],Tabela1[Código_Terapia],Tabela1[[#This Row],[Código_Terapia]])</f>
        <v>5</v>
      </c>
      <c r="M2565" s="4">
        <f>Tabela1[[#This Row],[Sessões Autrizadas]]-Tabela1[[#This Row],[Solicitado]]</f>
        <v>-12</v>
      </c>
    </row>
    <row r="2566" spans="1:13" hidden="1" x14ac:dyDescent="0.3">
      <c r="A2566" s="4">
        <f>INDEX(Tabela2[Id],MATCH(Tabela1[[#This Row],[Carteirinha]],Tabela2[Cart],0))</f>
        <v>4274</v>
      </c>
      <c r="B2566" s="2" t="s">
        <v>1342</v>
      </c>
      <c r="C2566" s="2" t="s">
        <v>1341</v>
      </c>
      <c r="D2566" s="2">
        <v>57203931</v>
      </c>
      <c r="E2566" s="3">
        <v>45587</v>
      </c>
      <c r="F2566" s="2">
        <v>944786730</v>
      </c>
      <c r="G2566" s="3">
        <v>47387</v>
      </c>
      <c r="H2566" s="2">
        <v>2250005103</v>
      </c>
      <c r="I2566" s="2">
        <v>32</v>
      </c>
      <c r="J2566" s="2">
        <v>2</v>
      </c>
      <c r="K25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66" s="4">
        <f>COUNTIFS(Tabela1[Paciente],Tabela1[[#This Row],[Paciente]],Tabela1[Código_Terapia],Tabela1[[#This Row],[Código_Terapia]])</f>
        <v>2</v>
      </c>
      <c r="M2566" s="4">
        <f>Tabela1[[#This Row],[Sessões Autrizadas]]-Tabela1[[#This Row],[Solicitado]]</f>
        <v>-30</v>
      </c>
    </row>
    <row r="2567" spans="1:13" hidden="1" x14ac:dyDescent="0.3">
      <c r="A2567" s="4">
        <f>INDEX(Tabela2[Id],MATCH(Tabela1[[#This Row],[Carteirinha]],Tabela2[Cart],0))</f>
        <v>2810</v>
      </c>
      <c r="B2567" s="2" t="s">
        <v>1275</v>
      </c>
      <c r="C2567" s="2" t="s">
        <v>1274</v>
      </c>
      <c r="D2567" s="2">
        <v>56677896</v>
      </c>
      <c r="E2567" s="3">
        <v>45568</v>
      </c>
      <c r="F2567" s="2">
        <v>944299491</v>
      </c>
      <c r="G2567" s="3">
        <v>46768</v>
      </c>
      <c r="H2567" s="2">
        <v>2250005103</v>
      </c>
      <c r="I2567" s="2">
        <v>40</v>
      </c>
      <c r="J2567" s="2">
        <v>4</v>
      </c>
      <c r="K25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567" s="4">
        <f>COUNTIFS(Tabela1[Paciente],Tabela1[[#This Row],[Paciente]],Tabela1[Código_Terapia],Tabela1[[#This Row],[Código_Terapia]])</f>
        <v>2</v>
      </c>
      <c r="M2567" s="4">
        <f>Tabela1[[#This Row],[Sessões Autrizadas]]-Tabela1[[#This Row],[Solicitado]]</f>
        <v>-36</v>
      </c>
    </row>
    <row r="2568" spans="1:13" hidden="1" x14ac:dyDescent="0.3">
      <c r="A2568" s="4">
        <f>INDEX(Tabela2[Id],MATCH(Tabela1[[#This Row],[Carteirinha]],Tabela2[Cart],0))</f>
        <v>4096</v>
      </c>
      <c r="B2568" s="2" t="s">
        <v>157</v>
      </c>
      <c r="C2568" s="2" t="s">
        <v>158</v>
      </c>
      <c r="D2568" s="2">
        <v>58153670</v>
      </c>
      <c r="E2568" s="3">
        <v>45623</v>
      </c>
      <c r="F2568" s="2">
        <v>945660689</v>
      </c>
      <c r="G2568" s="3">
        <v>46943</v>
      </c>
      <c r="H2568" s="2">
        <v>50000012</v>
      </c>
      <c r="I2568" s="2">
        <v>48</v>
      </c>
      <c r="J2568" s="2">
        <v>28</v>
      </c>
      <c r="K25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68" s="4">
        <f>COUNTIFS(Tabela1[Paciente],Tabela1[[#This Row],[Paciente]],Tabela1[Código_Terapia],Tabela1[[#This Row],[Código_Terapia]])</f>
        <v>1</v>
      </c>
      <c r="M2568" s="4">
        <f>Tabela1[[#This Row],[Sessões Autrizadas]]-Tabela1[[#This Row],[Solicitado]]</f>
        <v>-20</v>
      </c>
    </row>
    <row r="2569" spans="1:13" hidden="1" x14ac:dyDescent="0.3">
      <c r="A2569" s="4">
        <f>INDEX(Tabela2[Id],MATCH(Tabela1[[#This Row],[Carteirinha]],Tabela2[Cart],0))</f>
        <v>4096</v>
      </c>
      <c r="B2569" s="2" t="s">
        <v>157</v>
      </c>
      <c r="C2569" s="2" t="s">
        <v>158</v>
      </c>
      <c r="D2569" s="2">
        <v>56607533</v>
      </c>
      <c r="E2569" s="3">
        <v>45562</v>
      </c>
      <c r="F2569" s="2">
        <v>944234597</v>
      </c>
      <c r="G2569" s="3">
        <v>46942</v>
      </c>
      <c r="H2569" s="2">
        <v>2250005189</v>
      </c>
      <c r="I2569" s="2">
        <v>30</v>
      </c>
      <c r="J2569" s="2">
        <v>8</v>
      </c>
      <c r="K25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569" s="4">
        <f>COUNTIFS(Tabela1[Paciente],Tabela1[[#This Row],[Paciente]],Tabela1[Código_Terapia],Tabela1[[#This Row],[Código_Terapia]])</f>
        <v>1</v>
      </c>
      <c r="M2569" s="4">
        <f>Tabela1[[#This Row],[Sessões Autrizadas]]-Tabela1[[#This Row],[Solicitado]]</f>
        <v>-22</v>
      </c>
    </row>
    <row r="2570" spans="1:13" hidden="1" x14ac:dyDescent="0.3">
      <c r="A2570" s="4">
        <f>INDEX(Tabela2[Id],MATCH(Tabela1[[#This Row],[Carteirinha]],Tabela2[Cart],0))</f>
        <v>646</v>
      </c>
      <c r="B2570" s="2" t="s">
        <v>327</v>
      </c>
      <c r="C2570" s="2" t="s">
        <v>328</v>
      </c>
      <c r="D2570" s="2">
        <v>59562717</v>
      </c>
      <c r="E2570" s="3">
        <v>45684</v>
      </c>
      <c r="F2570" s="2">
        <v>946960136</v>
      </c>
      <c r="G2570" s="3">
        <v>45744</v>
      </c>
      <c r="H2570" s="2">
        <v>2250005170</v>
      </c>
      <c r="I2570" s="2">
        <v>64</v>
      </c>
      <c r="J2570" s="2">
        <v>64</v>
      </c>
      <c r="K25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570" s="4">
        <f>COUNTIFS(Tabela1[Paciente],Tabela1[[#This Row],[Paciente]],Tabela1[Código_Terapia],Tabela1[[#This Row],[Código_Terapia]])</f>
        <v>1</v>
      </c>
      <c r="M2570" s="4">
        <f>Tabela1[[#This Row],[Sessões Autrizadas]]-Tabela1[[#This Row],[Solicitado]]</f>
        <v>0</v>
      </c>
    </row>
    <row r="2571" spans="1:13" hidden="1" x14ac:dyDescent="0.3">
      <c r="A2571" s="4">
        <f>INDEX(Tabela2[Id],MATCH(Tabela1[[#This Row],[Carteirinha]],Tabela2[Cart],0))</f>
        <v>4472</v>
      </c>
      <c r="B2571" s="2" t="s">
        <v>282</v>
      </c>
      <c r="C2571" s="2" t="s">
        <v>283</v>
      </c>
      <c r="D2571" s="2">
        <v>59658117</v>
      </c>
      <c r="E2571" s="3">
        <v>45687</v>
      </c>
      <c r="F2571" s="2">
        <v>947048628</v>
      </c>
      <c r="G2571" s="3">
        <v>45747</v>
      </c>
      <c r="H2571" s="2">
        <v>2250005189</v>
      </c>
      <c r="I2571" s="2">
        <v>80</v>
      </c>
      <c r="J2571" s="2">
        <v>80</v>
      </c>
      <c r="K25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71" s="4">
        <f>COUNTIFS(Tabela1[Paciente],Tabela1[[#This Row],[Paciente]],Tabela1[Código_Terapia],Tabela1[[#This Row],[Código_Terapia]])</f>
        <v>1</v>
      </c>
      <c r="M2571" s="4">
        <f>Tabela1[[#This Row],[Sessões Autrizadas]]-Tabela1[[#This Row],[Solicitado]]</f>
        <v>0</v>
      </c>
    </row>
    <row r="2572" spans="1:13" hidden="1" x14ac:dyDescent="0.3">
      <c r="A2572" s="4">
        <f>INDEX(Tabela2[Id],MATCH(Tabela1[[#This Row],[Carteirinha]],Tabela2[Cart],0))</f>
        <v>4472</v>
      </c>
      <c r="B2572" s="2" t="s">
        <v>282</v>
      </c>
      <c r="C2572" s="2" t="s">
        <v>283</v>
      </c>
      <c r="D2572" s="2">
        <v>59658113</v>
      </c>
      <c r="E2572" s="3">
        <v>45687</v>
      </c>
      <c r="F2572" s="2">
        <v>947048624</v>
      </c>
      <c r="G2572" s="3">
        <v>45747</v>
      </c>
      <c r="H2572" s="2">
        <v>2250005170</v>
      </c>
      <c r="I2572" s="2">
        <v>64</v>
      </c>
      <c r="J2572" s="2">
        <v>64</v>
      </c>
      <c r="K257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572" s="4">
        <f>COUNTIFS(Tabela1[Paciente],Tabela1[[#This Row],[Paciente]],Tabela1[Código_Terapia],Tabela1[[#This Row],[Código_Terapia]])</f>
        <v>1</v>
      </c>
      <c r="M2572" s="4">
        <f>Tabela1[[#This Row],[Sessões Autrizadas]]-Tabela1[[#This Row],[Solicitado]]</f>
        <v>0</v>
      </c>
    </row>
    <row r="2573" spans="1:13" hidden="1" x14ac:dyDescent="0.3">
      <c r="A2573" s="4">
        <f>INDEX(Tabela2[Id],MATCH(Tabela1[[#This Row],[Carteirinha]],Tabela2[Cart],0))</f>
        <v>2054</v>
      </c>
      <c r="B2573" s="2" t="s">
        <v>292</v>
      </c>
      <c r="C2573" s="2" t="s">
        <v>293</v>
      </c>
      <c r="D2573" s="2">
        <v>59539395</v>
      </c>
      <c r="E2573" s="3">
        <v>45684</v>
      </c>
      <c r="F2573" s="2">
        <v>81887148</v>
      </c>
      <c r="G2573" s="3">
        <v>45744</v>
      </c>
      <c r="H2573" s="2">
        <v>2250005103</v>
      </c>
      <c r="I2573" s="2">
        <v>48</v>
      </c>
      <c r="J2573" s="2">
        <v>8</v>
      </c>
      <c r="K257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12</v>
      </c>
      <c r="L2573" s="4">
        <f>COUNTIFS(Tabela1[Paciente],Tabela1[[#This Row],[Paciente]],Tabela1[Código_Terapia],Tabela1[[#This Row],[Código_Terapia]])</f>
        <v>3</v>
      </c>
      <c r="M2573" s="4">
        <f>Tabela1[[#This Row],[Sessões Autrizadas]]-Tabela1[[#This Row],[Solicitado]]</f>
        <v>-40</v>
      </c>
    </row>
    <row r="2574" spans="1:13" hidden="1" x14ac:dyDescent="0.3">
      <c r="A2574" s="4">
        <f>INDEX(Tabela2[Id],MATCH(Tabela1[[#This Row],[Carteirinha]],Tabela2[Cart],0))</f>
        <v>2054</v>
      </c>
      <c r="B2574" s="2" t="s">
        <v>292</v>
      </c>
      <c r="C2574" s="2" t="s">
        <v>293</v>
      </c>
      <c r="D2574" s="2">
        <v>59539391</v>
      </c>
      <c r="E2574" s="3">
        <v>45684</v>
      </c>
      <c r="F2574" s="2">
        <v>81886943</v>
      </c>
      <c r="G2574" s="3">
        <v>45744</v>
      </c>
      <c r="H2574" s="2">
        <v>2250005170</v>
      </c>
      <c r="I2574" s="2">
        <v>10</v>
      </c>
      <c r="J2574" s="2">
        <v>8</v>
      </c>
      <c r="K257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574" s="4">
        <f>COUNTIFS(Tabela1[Paciente],Tabela1[[#This Row],[Paciente]],Tabela1[Código_Terapia],Tabela1[[#This Row],[Código_Terapia]])</f>
        <v>3</v>
      </c>
      <c r="M2574" s="4">
        <f>Tabela1[[#This Row],[Sessões Autrizadas]]-Tabela1[[#This Row],[Solicitado]]</f>
        <v>-2</v>
      </c>
    </row>
    <row r="2575" spans="1:13" hidden="1" x14ac:dyDescent="0.3">
      <c r="A2575" s="4">
        <f>INDEX(Tabela2[Id],MATCH(Tabela1[[#This Row],[Carteirinha]],Tabela2[Cart],0))</f>
        <v>4059</v>
      </c>
      <c r="B2575" s="2" t="s">
        <v>533</v>
      </c>
      <c r="C2575" s="2" t="s">
        <v>534</v>
      </c>
      <c r="D2575" s="2">
        <v>57605957</v>
      </c>
      <c r="E2575" s="3">
        <v>45608</v>
      </c>
      <c r="F2575" s="2">
        <v>945155740</v>
      </c>
      <c r="G2575" s="3">
        <v>46508</v>
      </c>
      <c r="H2575" s="2">
        <v>2250005189</v>
      </c>
      <c r="I2575" s="2">
        <v>16</v>
      </c>
      <c r="J2575" s="2">
        <v>2</v>
      </c>
      <c r="K257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75" s="4">
        <f>COUNTIFS(Tabela1[Paciente],Tabela1[[#This Row],[Paciente]],Tabela1[Código_Terapia],Tabela1[[#This Row],[Código_Terapia]])</f>
        <v>2</v>
      </c>
      <c r="M2575" s="4">
        <f>Tabela1[[#This Row],[Sessões Autrizadas]]-Tabela1[[#This Row],[Solicitado]]</f>
        <v>-14</v>
      </c>
    </row>
    <row r="2576" spans="1:13" hidden="1" x14ac:dyDescent="0.3">
      <c r="A2576" s="4">
        <f>INDEX(Tabela2[Id],MATCH(Tabela1[[#This Row],[Carteirinha]],Tabela2[Cart],0))</f>
        <v>4396</v>
      </c>
      <c r="B2576" s="2" t="s">
        <v>475</v>
      </c>
      <c r="C2576" s="2" t="s">
        <v>476</v>
      </c>
      <c r="D2576" s="2">
        <v>59508340</v>
      </c>
      <c r="E2576" s="3">
        <v>45681</v>
      </c>
      <c r="F2576" s="2">
        <v>946910030</v>
      </c>
      <c r="G2576" s="3">
        <v>45741</v>
      </c>
      <c r="H2576" s="2">
        <v>2250005170</v>
      </c>
      <c r="I2576" s="2">
        <v>48</v>
      </c>
      <c r="J2576" s="2">
        <v>48</v>
      </c>
      <c r="K257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76" s="4">
        <f>COUNTIFS(Tabela1[Paciente],Tabela1[[#This Row],[Paciente]],Tabela1[Código_Terapia],Tabela1[[#This Row],[Código_Terapia]])</f>
        <v>1</v>
      </c>
      <c r="M2576" s="4">
        <f>Tabela1[[#This Row],[Sessões Autrizadas]]-Tabela1[[#This Row],[Solicitado]]</f>
        <v>0</v>
      </c>
    </row>
    <row r="2577" spans="1:13" hidden="1" x14ac:dyDescent="0.3">
      <c r="A2577" s="4">
        <f>INDEX(Tabela2[Id],MATCH(Tabela1[[#This Row],[Carteirinha]],Tabela2[Cart],0))</f>
        <v>2845</v>
      </c>
      <c r="B2577" s="2" t="s">
        <v>555</v>
      </c>
      <c r="C2577" s="2" t="s">
        <v>556</v>
      </c>
      <c r="D2577" s="2">
        <v>58177025</v>
      </c>
      <c r="E2577" s="3">
        <v>45624</v>
      </c>
      <c r="F2577" s="2">
        <v>945682365</v>
      </c>
      <c r="G2577" s="3">
        <v>45744</v>
      </c>
      <c r="H2577" s="2">
        <v>2250005189</v>
      </c>
      <c r="I2577" s="2">
        <v>48</v>
      </c>
      <c r="J2577" s="2">
        <v>46</v>
      </c>
      <c r="K257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77" s="4">
        <f>COUNTIFS(Tabela1[Paciente],Tabela1[[#This Row],[Paciente]],Tabela1[Código_Terapia],Tabela1[[#This Row],[Código_Terapia]])</f>
        <v>2</v>
      </c>
      <c r="M2577" s="4">
        <f>Tabela1[[#This Row],[Sessões Autrizadas]]-Tabela1[[#This Row],[Solicitado]]</f>
        <v>-2</v>
      </c>
    </row>
    <row r="2578" spans="1:13" hidden="1" x14ac:dyDescent="0.3">
      <c r="A2578" s="4">
        <f>INDEX(Tabela2[Id],MATCH(Tabela1[[#This Row],[Carteirinha]],Tabela2[Cart],0))</f>
        <v>4455</v>
      </c>
      <c r="B2578" s="2" t="s">
        <v>1237</v>
      </c>
      <c r="C2578" s="2" t="s">
        <v>1238</v>
      </c>
      <c r="D2578" s="2">
        <v>59619572</v>
      </c>
      <c r="E2578" s="3">
        <v>45687</v>
      </c>
      <c r="F2578" s="2">
        <v>947012817</v>
      </c>
      <c r="G2578" s="3">
        <v>45747</v>
      </c>
      <c r="H2578" s="2">
        <v>2250005170</v>
      </c>
      <c r="I2578" s="2">
        <v>32</v>
      </c>
      <c r="J2578" s="2">
        <v>32</v>
      </c>
      <c r="K257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78" s="4">
        <f>COUNTIFS(Tabela1[Paciente],Tabela1[[#This Row],[Paciente]],Tabela1[Código_Terapia],Tabela1[[#This Row],[Código_Terapia]])</f>
        <v>1</v>
      </c>
      <c r="M2578" s="4">
        <f>Tabela1[[#This Row],[Sessões Autrizadas]]-Tabela1[[#This Row],[Solicitado]]</f>
        <v>0</v>
      </c>
    </row>
    <row r="2579" spans="1:13" hidden="1" x14ac:dyDescent="0.3">
      <c r="A2579" s="4">
        <f>INDEX(Tabela2[Id],MATCH(Tabela1[[#This Row],[Carteirinha]],Tabela2[Cart],0))</f>
        <v>4182</v>
      </c>
      <c r="B2579" s="2" t="s">
        <v>1247</v>
      </c>
      <c r="C2579" s="2" t="s">
        <v>1248</v>
      </c>
      <c r="D2579" s="2">
        <v>59674899</v>
      </c>
      <c r="E2579" s="3">
        <v>45687</v>
      </c>
      <c r="F2579" s="2">
        <v>947064261</v>
      </c>
      <c r="G2579" s="3">
        <v>45747</v>
      </c>
      <c r="H2579" s="2">
        <v>2250005189</v>
      </c>
      <c r="I2579" s="2">
        <v>32</v>
      </c>
      <c r="J2579" s="2">
        <v>32</v>
      </c>
      <c r="K257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79" s="4">
        <f>COUNTIFS(Tabela1[Paciente],Tabela1[[#This Row],[Paciente]],Tabela1[Código_Terapia],Tabela1[[#This Row],[Código_Terapia]])</f>
        <v>2</v>
      </c>
      <c r="M2579" s="4">
        <f>Tabela1[[#This Row],[Sessões Autrizadas]]-Tabela1[[#This Row],[Solicitado]]</f>
        <v>0</v>
      </c>
    </row>
    <row r="2580" spans="1:13" hidden="1" x14ac:dyDescent="0.3">
      <c r="A2580" s="4">
        <f>INDEX(Tabela2[Id],MATCH(Tabela1[[#This Row],[Carteirinha]],Tabela2[Cart],0))</f>
        <v>4461</v>
      </c>
      <c r="B2580" s="2" t="s">
        <v>1264</v>
      </c>
      <c r="C2580" s="2" t="s">
        <v>1265</v>
      </c>
      <c r="D2580" s="2">
        <v>59512841</v>
      </c>
      <c r="E2580" s="3">
        <v>45682</v>
      </c>
      <c r="F2580" s="2">
        <v>946914181</v>
      </c>
      <c r="G2580" s="3">
        <v>45742</v>
      </c>
      <c r="H2580" s="2">
        <v>2250005170</v>
      </c>
      <c r="I2580" s="2">
        <v>48</v>
      </c>
      <c r="J2580" s="2">
        <v>48</v>
      </c>
      <c r="K258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80" s="4">
        <f>COUNTIFS(Tabela1[Paciente],Tabela1[[#This Row],[Paciente]],Tabela1[Código_Terapia],Tabela1[[#This Row],[Código_Terapia]])</f>
        <v>1</v>
      </c>
      <c r="M2580" s="4">
        <f>Tabela1[[#This Row],[Sessões Autrizadas]]-Tabela1[[#This Row],[Solicitado]]</f>
        <v>0</v>
      </c>
    </row>
    <row r="2581" spans="1:13" hidden="1" x14ac:dyDescent="0.3">
      <c r="A2581" s="4">
        <f>INDEX(Tabela2[Id],MATCH(Tabela1[[#This Row],[Carteirinha]],Tabela2[Cart],0))</f>
        <v>2323</v>
      </c>
      <c r="B2581" s="2" t="s">
        <v>789</v>
      </c>
      <c r="C2581" s="2" t="s">
        <v>790</v>
      </c>
      <c r="D2581" s="2">
        <v>59533334</v>
      </c>
      <c r="E2581" s="3">
        <v>45684</v>
      </c>
      <c r="F2581" s="2">
        <v>946932974</v>
      </c>
      <c r="G2581" s="3">
        <v>45744</v>
      </c>
      <c r="H2581" s="2">
        <v>2250005170</v>
      </c>
      <c r="I2581" s="2">
        <v>32</v>
      </c>
      <c r="J2581" s="2">
        <v>32</v>
      </c>
      <c r="K258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81" s="4">
        <f>COUNTIFS(Tabela1[Paciente],Tabela1[[#This Row],[Paciente]],Tabela1[Código_Terapia],Tabela1[[#This Row],[Código_Terapia]])</f>
        <v>1</v>
      </c>
      <c r="M2581" s="4">
        <f>Tabela1[[#This Row],[Sessões Autrizadas]]-Tabela1[[#This Row],[Solicitado]]</f>
        <v>0</v>
      </c>
    </row>
    <row r="2582" spans="1:13" hidden="1" x14ac:dyDescent="0.3">
      <c r="A2582" s="4">
        <f>INDEX(Tabela2[Id],MATCH(Tabela1[[#This Row],[Carteirinha]],Tabela2[Cart],0))</f>
        <v>4160</v>
      </c>
      <c r="B2582" s="2" t="s">
        <v>2053</v>
      </c>
      <c r="C2582" s="2" t="s">
        <v>964</v>
      </c>
      <c r="D2582" s="2">
        <v>57419817</v>
      </c>
      <c r="E2582" s="3">
        <v>45596</v>
      </c>
      <c r="F2582" s="2">
        <v>944986845</v>
      </c>
      <c r="G2582" s="3">
        <v>46316</v>
      </c>
      <c r="H2582" s="2">
        <v>2250005103</v>
      </c>
      <c r="I2582" s="2">
        <v>80</v>
      </c>
      <c r="J2582" s="2">
        <v>69</v>
      </c>
      <c r="K258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82" s="4">
        <f>COUNTIFS(Tabela1[Paciente],Tabela1[[#This Row],[Paciente]],Tabela1[Código_Terapia],Tabela1[[#This Row],[Código_Terapia]])</f>
        <v>2</v>
      </c>
      <c r="M2582" s="4">
        <f>Tabela1[[#This Row],[Sessões Autrizadas]]-Tabela1[[#This Row],[Solicitado]]</f>
        <v>-11</v>
      </c>
    </row>
    <row r="2583" spans="1:13" hidden="1" x14ac:dyDescent="0.3">
      <c r="A2583" s="4">
        <f>INDEX(Tabela2[Id],MATCH(Tabela1[[#This Row],[Carteirinha]],Tabela2[Cart],0))</f>
        <v>1796</v>
      </c>
      <c r="B2583" s="2" t="s">
        <v>973</v>
      </c>
      <c r="C2583" s="2" t="s">
        <v>974</v>
      </c>
      <c r="D2583" s="2">
        <v>57822340</v>
      </c>
      <c r="E2583" s="3">
        <v>45625</v>
      </c>
      <c r="F2583" s="2">
        <v>945354999</v>
      </c>
      <c r="G2583" s="3">
        <v>45745</v>
      </c>
      <c r="H2583" s="2">
        <v>2250005278</v>
      </c>
      <c r="I2583" s="2">
        <v>80</v>
      </c>
      <c r="J2583" s="2">
        <v>30</v>
      </c>
      <c r="K258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83" s="4">
        <f>COUNTIFS(Tabela1[Paciente],Tabela1[[#This Row],[Paciente]],Tabela1[Código_Terapia],Tabela1[[#This Row],[Código_Terapia]])</f>
        <v>3</v>
      </c>
      <c r="M2583" s="4">
        <f>Tabela1[[#This Row],[Sessões Autrizadas]]-Tabela1[[#This Row],[Solicitado]]</f>
        <v>-50</v>
      </c>
    </row>
    <row r="2584" spans="1:13" hidden="1" x14ac:dyDescent="0.3">
      <c r="A2584" s="4">
        <f>INDEX(Tabela2[Id],MATCH(Tabela1[[#This Row],[Carteirinha]],Tabela2[Cart],0))</f>
        <v>1796</v>
      </c>
      <c r="B2584" s="2" t="s">
        <v>973</v>
      </c>
      <c r="C2584" s="2" t="s">
        <v>974</v>
      </c>
      <c r="D2584" s="2">
        <v>57822336</v>
      </c>
      <c r="E2584" s="3">
        <v>45625</v>
      </c>
      <c r="F2584" s="2">
        <v>945354996</v>
      </c>
      <c r="G2584" s="3">
        <v>45745</v>
      </c>
      <c r="H2584" s="2">
        <v>2250005111</v>
      </c>
      <c r="I2584" s="2">
        <v>80</v>
      </c>
      <c r="J2584" s="2">
        <v>15</v>
      </c>
      <c r="K258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584" s="4">
        <f>COUNTIFS(Tabela1[Paciente],Tabela1[[#This Row],[Paciente]],Tabela1[Código_Terapia],Tabela1[[#This Row],[Código_Terapia]])</f>
        <v>3</v>
      </c>
      <c r="M2584" s="4">
        <f>Tabela1[[#This Row],[Sessões Autrizadas]]-Tabela1[[#This Row],[Solicitado]]</f>
        <v>-65</v>
      </c>
    </row>
    <row r="2585" spans="1:13" hidden="1" x14ac:dyDescent="0.3">
      <c r="A2585" s="4">
        <f>INDEX(Tabela2[Id],MATCH(Tabela1[[#This Row],[Carteirinha]],Tabela2[Cart],0))</f>
        <v>4097</v>
      </c>
      <c r="B2585" s="2" t="s">
        <v>1001</v>
      </c>
      <c r="C2585" s="2" t="s">
        <v>1002</v>
      </c>
      <c r="D2585" s="2">
        <v>59484549</v>
      </c>
      <c r="E2585" s="3">
        <v>45684</v>
      </c>
      <c r="F2585" s="2">
        <v>946888113</v>
      </c>
      <c r="G2585" s="3">
        <v>45744</v>
      </c>
      <c r="H2585" s="2">
        <v>2250005170</v>
      </c>
      <c r="I2585" s="2">
        <v>16</v>
      </c>
      <c r="J2585" s="2">
        <v>16</v>
      </c>
      <c r="K258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585" s="4">
        <f>COUNTIFS(Tabela1[Paciente],Tabela1[[#This Row],[Paciente]],Tabela1[Código_Terapia],Tabela1[[#This Row],[Código_Terapia]])</f>
        <v>1</v>
      </c>
      <c r="M2585" s="4">
        <f>Tabela1[[#This Row],[Sessões Autrizadas]]-Tabela1[[#This Row],[Solicitado]]</f>
        <v>0</v>
      </c>
    </row>
    <row r="2586" spans="1:13" hidden="1" x14ac:dyDescent="0.3">
      <c r="A2586" s="4">
        <f>INDEX(Tabela2[Id],MATCH(Tabela1[[#This Row],[Carteirinha]],Tabela2[Cart],0))</f>
        <v>652</v>
      </c>
      <c r="B2586" s="2" t="s">
        <v>931</v>
      </c>
      <c r="C2586" s="2" t="s">
        <v>932</v>
      </c>
      <c r="D2586" s="2">
        <v>57658124</v>
      </c>
      <c r="E2586" s="3">
        <v>45604</v>
      </c>
      <c r="F2586" s="2">
        <v>945203853</v>
      </c>
      <c r="G2586" s="3">
        <v>47404</v>
      </c>
      <c r="H2586" s="2">
        <v>2250005103</v>
      </c>
      <c r="I2586" s="2">
        <v>32</v>
      </c>
      <c r="J2586" s="2">
        <v>2</v>
      </c>
      <c r="K258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86" s="4">
        <f>COUNTIFS(Tabela1[Paciente],Tabela1[[#This Row],[Paciente]],Tabela1[Código_Terapia],Tabela1[[#This Row],[Código_Terapia]])</f>
        <v>2</v>
      </c>
      <c r="M2586" s="4">
        <f>Tabela1[[#This Row],[Sessões Autrizadas]]-Tabela1[[#This Row],[Solicitado]]</f>
        <v>-30</v>
      </c>
    </row>
    <row r="2587" spans="1:13" hidden="1" x14ac:dyDescent="0.3">
      <c r="A2587" s="4">
        <f>INDEX(Tabela2[Id],MATCH(Tabela1[[#This Row],[Carteirinha]],Tabela2[Cart],0))</f>
        <v>2262</v>
      </c>
      <c r="B2587" s="2" t="s">
        <v>1036</v>
      </c>
      <c r="C2587" s="2" t="s">
        <v>1037</v>
      </c>
      <c r="D2587" s="2">
        <v>58115615</v>
      </c>
      <c r="E2587" s="3">
        <v>45622</v>
      </c>
      <c r="F2587" s="2">
        <v>945625401</v>
      </c>
      <c r="G2587" s="3">
        <v>45742</v>
      </c>
      <c r="H2587" s="2">
        <v>2250005189</v>
      </c>
      <c r="I2587" s="2">
        <v>32</v>
      </c>
      <c r="J2587" s="2">
        <v>31</v>
      </c>
      <c r="K258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87" s="4">
        <f>COUNTIFS(Tabela1[Paciente],Tabela1[[#This Row],[Paciente]],Tabela1[Código_Terapia],Tabela1[[#This Row],[Código_Terapia]])</f>
        <v>1</v>
      </c>
      <c r="M2587" s="4">
        <f>Tabela1[[#This Row],[Sessões Autrizadas]]-Tabela1[[#This Row],[Solicitado]]</f>
        <v>-1</v>
      </c>
    </row>
    <row r="2588" spans="1:13" hidden="1" x14ac:dyDescent="0.3">
      <c r="A2588" s="4">
        <f>INDEX(Tabela2[Id],MATCH(Tabela1[[#This Row],[Carteirinha]],Tabela2[Cart],0))</f>
        <v>615</v>
      </c>
      <c r="B2588" s="2" t="s">
        <v>1436</v>
      </c>
      <c r="C2588" s="2" t="s">
        <v>1435</v>
      </c>
      <c r="D2588" s="2">
        <v>56872948</v>
      </c>
      <c r="E2588" s="3">
        <v>45573</v>
      </c>
      <c r="F2588" s="2">
        <v>944479954</v>
      </c>
      <c r="G2588" s="3">
        <v>46833</v>
      </c>
      <c r="H2588" s="2">
        <v>2250005278</v>
      </c>
      <c r="I2588" s="2">
        <v>40</v>
      </c>
      <c r="J2588" s="2">
        <v>20</v>
      </c>
      <c r="K258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588" s="4">
        <f>COUNTIFS(Tabela1[Paciente],Tabela1[[#This Row],[Paciente]],Tabela1[Código_Terapia],Tabela1[[#This Row],[Código_Terapia]])</f>
        <v>1</v>
      </c>
      <c r="M2588" s="4">
        <f>Tabela1[[#This Row],[Sessões Autrizadas]]-Tabela1[[#This Row],[Solicitado]]</f>
        <v>-20</v>
      </c>
    </row>
    <row r="2589" spans="1:13" hidden="1" x14ac:dyDescent="0.3">
      <c r="A2589" s="4">
        <f>INDEX(Tabela2[Id],MATCH(Tabela1[[#This Row],[Carteirinha]],Tabela2[Cart],0))</f>
        <v>530</v>
      </c>
      <c r="B2589" s="2" t="s">
        <v>572</v>
      </c>
      <c r="C2589" s="2" t="s">
        <v>573</v>
      </c>
      <c r="D2589" s="2">
        <v>58007810</v>
      </c>
      <c r="E2589" s="3">
        <v>45621</v>
      </c>
      <c r="F2589" s="2">
        <v>945525907</v>
      </c>
      <c r="G2589" s="3">
        <v>45741</v>
      </c>
      <c r="H2589" s="2">
        <v>2250005189</v>
      </c>
      <c r="I2589" s="2">
        <v>64</v>
      </c>
      <c r="J2589" s="2">
        <v>63</v>
      </c>
      <c r="K258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589" s="4">
        <f>COUNTIFS(Tabela1[Paciente],Tabela1[[#This Row],[Paciente]],Tabela1[Código_Terapia],Tabela1[[#This Row],[Código_Terapia]])</f>
        <v>1</v>
      </c>
      <c r="M2589" s="4">
        <f>Tabela1[[#This Row],[Sessões Autrizadas]]-Tabela1[[#This Row],[Solicitado]]</f>
        <v>-1</v>
      </c>
    </row>
    <row r="2590" spans="1:13" hidden="1" x14ac:dyDescent="0.3">
      <c r="A2590" s="4">
        <f>INDEX(Tabela2[Id],MATCH(Tabela1[[#This Row],[Carteirinha]],Tabela2[Cart],0))</f>
        <v>4554</v>
      </c>
      <c r="B2590" s="2" t="s">
        <v>1486</v>
      </c>
      <c r="C2590" s="2" t="s">
        <v>1487</v>
      </c>
      <c r="D2590" s="2">
        <v>59496412</v>
      </c>
      <c r="E2590" s="3">
        <v>45681</v>
      </c>
      <c r="F2590" s="2">
        <v>946899133</v>
      </c>
      <c r="G2590" s="3">
        <v>45741</v>
      </c>
      <c r="H2590" s="2">
        <v>2250005103</v>
      </c>
      <c r="I2590" s="2">
        <v>32</v>
      </c>
      <c r="J2590" s="2">
        <v>32</v>
      </c>
      <c r="K259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90" s="4">
        <f>COUNTIFS(Tabela1[Paciente],Tabela1[[#This Row],[Paciente]],Tabela1[Código_Terapia],Tabela1[[#This Row],[Código_Terapia]])</f>
        <v>1</v>
      </c>
      <c r="M2590" s="4">
        <f>Tabela1[[#This Row],[Sessões Autrizadas]]-Tabela1[[#This Row],[Solicitado]]</f>
        <v>0</v>
      </c>
    </row>
    <row r="2591" spans="1:13" hidden="1" x14ac:dyDescent="0.3">
      <c r="A2591" s="4">
        <f>INDEX(Tabela2[Id],MATCH(Tabela1[[#This Row],[Carteirinha]],Tabela2[Cart],0))</f>
        <v>4462</v>
      </c>
      <c r="B2591" s="2" t="s">
        <v>599</v>
      </c>
      <c r="C2591" s="2" t="s">
        <v>600</v>
      </c>
      <c r="D2591" s="2">
        <v>59653040</v>
      </c>
      <c r="E2591" s="3">
        <v>45687</v>
      </c>
      <c r="F2591" s="2">
        <v>947043962</v>
      </c>
      <c r="G2591" s="3">
        <v>45747</v>
      </c>
      <c r="H2591" s="2">
        <v>2250005189</v>
      </c>
      <c r="I2591" s="2">
        <v>32</v>
      </c>
      <c r="J2591" s="2">
        <v>32</v>
      </c>
      <c r="K259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91" s="4">
        <f>COUNTIFS(Tabela1[Paciente],Tabela1[[#This Row],[Paciente]],Tabela1[Código_Terapia],Tabela1[[#This Row],[Código_Terapia]])</f>
        <v>2</v>
      </c>
      <c r="M2591" s="4">
        <f>Tabela1[[#This Row],[Sessões Autrizadas]]-Tabela1[[#This Row],[Solicitado]]</f>
        <v>0</v>
      </c>
    </row>
    <row r="2592" spans="1:13" hidden="1" x14ac:dyDescent="0.3">
      <c r="A2592" s="4">
        <f>INDEX(Tabela2[Id],MATCH(Tabela1[[#This Row],[Carteirinha]],Tabela2[Cart],0))</f>
        <v>4462</v>
      </c>
      <c r="B2592" s="2" t="s">
        <v>599</v>
      </c>
      <c r="C2592" s="2" t="s">
        <v>600</v>
      </c>
      <c r="D2592" s="2">
        <v>57454526</v>
      </c>
      <c r="E2592" s="3">
        <v>45596</v>
      </c>
      <c r="F2592" s="2">
        <v>945019062</v>
      </c>
      <c r="G2592" s="3">
        <v>45744</v>
      </c>
      <c r="H2592" s="2">
        <v>2250005189</v>
      </c>
      <c r="I2592" s="2">
        <v>32</v>
      </c>
      <c r="J2592" s="2">
        <v>32</v>
      </c>
      <c r="K259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92" s="4">
        <f>COUNTIFS(Tabela1[Paciente],Tabela1[[#This Row],[Paciente]],Tabela1[Código_Terapia],Tabela1[[#This Row],[Código_Terapia]])</f>
        <v>2</v>
      </c>
      <c r="M2592" s="4">
        <f>Tabela1[[#This Row],[Sessões Autrizadas]]-Tabela1[[#This Row],[Solicitado]]</f>
        <v>0</v>
      </c>
    </row>
    <row r="2593" spans="1:13" hidden="1" x14ac:dyDescent="0.3">
      <c r="A2593" s="4">
        <f>INDEX(Tabela2[Id],MATCH(Tabela1[[#This Row],[Carteirinha]],Tabela2[Cart],0))</f>
        <v>4462</v>
      </c>
      <c r="B2593" s="2" t="s">
        <v>599</v>
      </c>
      <c r="C2593" s="2" t="s">
        <v>600</v>
      </c>
      <c r="D2593" s="2">
        <v>57454525</v>
      </c>
      <c r="E2593" s="3">
        <v>45596</v>
      </c>
      <c r="F2593" s="2">
        <v>945019061</v>
      </c>
      <c r="G2593" s="3">
        <v>45744</v>
      </c>
      <c r="H2593" s="2">
        <v>2250005103</v>
      </c>
      <c r="I2593" s="2">
        <v>32</v>
      </c>
      <c r="J2593" s="2">
        <v>32</v>
      </c>
      <c r="K259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93" s="4">
        <f>COUNTIFS(Tabela1[Paciente],Tabela1[[#This Row],[Paciente]],Tabela1[Código_Terapia],Tabela1[[#This Row],[Código_Terapia]])</f>
        <v>2</v>
      </c>
      <c r="M2593" s="4">
        <f>Tabela1[[#This Row],[Sessões Autrizadas]]-Tabela1[[#This Row],[Solicitado]]</f>
        <v>0</v>
      </c>
    </row>
    <row r="2594" spans="1:13" hidden="1" x14ac:dyDescent="0.3">
      <c r="A2594" s="4">
        <f>INDEX(Tabela2[Id],MATCH(Tabela1[[#This Row],[Carteirinha]],Tabela2[Cart],0))</f>
        <v>4462</v>
      </c>
      <c r="B2594" s="2" t="s">
        <v>599</v>
      </c>
      <c r="C2594" s="2" t="s">
        <v>600</v>
      </c>
      <c r="D2594" s="2">
        <v>57454524</v>
      </c>
      <c r="E2594" s="3">
        <v>45596</v>
      </c>
      <c r="F2594" s="2">
        <v>945019059</v>
      </c>
      <c r="G2594" s="3">
        <v>45744</v>
      </c>
      <c r="H2594" s="2">
        <v>2250005278</v>
      </c>
      <c r="I2594" s="2">
        <v>32</v>
      </c>
      <c r="J2594" s="2">
        <v>32</v>
      </c>
      <c r="K259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94" s="4">
        <f>COUNTIFS(Tabela1[Paciente],Tabela1[[#This Row],[Paciente]],Tabela1[Código_Terapia],Tabela1[[#This Row],[Código_Terapia]])</f>
        <v>2</v>
      </c>
      <c r="M2594" s="4">
        <f>Tabela1[[#This Row],[Sessões Autrizadas]]-Tabela1[[#This Row],[Solicitado]]</f>
        <v>0</v>
      </c>
    </row>
    <row r="2595" spans="1:13" hidden="1" x14ac:dyDescent="0.3">
      <c r="A2595" s="4">
        <f>INDEX(Tabela2[Id],MATCH(Tabela1[[#This Row],[Carteirinha]],Tabela2[Cart],0))</f>
        <v>4291</v>
      </c>
      <c r="B2595" s="2" t="s">
        <v>681</v>
      </c>
      <c r="C2595" s="2" t="s">
        <v>682</v>
      </c>
      <c r="D2595" s="2">
        <v>59433229</v>
      </c>
      <c r="E2595" s="3">
        <v>45679</v>
      </c>
      <c r="F2595" s="2">
        <v>946840694</v>
      </c>
      <c r="G2595" s="3">
        <v>45739</v>
      </c>
      <c r="H2595" s="2">
        <v>2250005170</v>
      </c>
      <c r="I2595" s="2">
        <v>48</v>
      </c>
      <c r="J2595" s="2">
        <v>48</v>
      </c>
      <c r="K259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95" s="4">
        <f>COUNTIFS(Tabela1[Paciente],Tabela1[[#This Row],[Paciente]],Tabela1[Código_Terapia],Tabela1[[#This Row],[Código_Terapia]])</f>
        <v>2</v>
      </c>
      <c r="M2595" s="4">
        <f>Tabela1[[#This Row],[Sessões Autrizadas]]-Tabela1[[#This Row],[Solicitado]]</f>
        <v>0</v>
      </c>
    </row>
    <row r="2596" spans="1:13" hidden="1" x14ac:dyDescent="0.3">
      <c r="A2596" s="4">
        <f>INDEX(Tabela2[Id],MATCH(Tabela1[[#This Row],[Carteirinha]],Tabela2[Cart],0))</f>
        <v>2462</v>
      </c>
      <c r="B2596" s="2" t="s">
        <v>834</v>
      </c>
      <c r="C2596" s="2" t="s">
        <v>835</v>
      </c>
      <c r="D2596" s="2">
        <v>59328003</v>
      </c>
      <c r="E2596" s="3">
        <v>45680</v>
      </c>
      <c r="F2596" s="2">
        <v>946743180</v>
      </c>
      <c r="G2596" s="3">
        <v>45740</v>
      </c>
      <c r="H2596" s="2">
        <v>50001213</v>
      </c>
      <c r="I2596" s="2">
        <v>48</v>
      </c>
      <c r="J2596" s="2">
        <v>32</v>
      </c>
      <c r="K259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96" s="4">
        <f>COUNTIFS(Tabela1[Paciente],Tabela1[[#This Row],[Paciente]],Tabela1[Código_Terapia],Tabela1[[#This Row],[Código_Terapia]])</f>
        <v>3</v>
      </c>
      <c r="M2596" s="4">
        <f>Tabela1[[#This Row],[Sessões Autrizadas]]-Tabela1[[#This Row],[Solicitado]]</f>
        <v>-16</v>
      </c>
    </row>
    <row r="2597" spans="1:13" hidden="1" x14ac:dyDescent="0.3">
      <c r="A2597" s="4">
        <f>INDEX(Tabela2[Id],MATCH(Tabela1[[#This Row],[Carteirinha]],Tabela2[Cart],0))</f>
        <v>2462</v>
      </c>
      <c r="B2597" s="2" t="s">
        <v>834</v>
      </c>
      <c r="C2597" s="2" t="s">
        <v>835</v>
      </c>
      <c r="D2597" s="2">
        <v>59328001</v>
      </c>
      <c r="E2597" s="3">
        <v>45680</v>
      </c>
      <c r="F2597" s="2">
        <v>946743179</v>
      </c>
      <c r="G2597" s="3">
        <v>45740</v>
      </c>
      <c r="H2597" s="2">
        <v>2250005170</v>
      </c>
      <c r="I2597" s="2">
        <v>32</v>
      </c>
      <c r="J2597" s="2">
        <v>32</v>
      </c>
      <c r="K259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97" s="4">
        <f>COUNTIFS(Tabela1[Paciente],Tabela1[[#This Row],[Paciente]],Tabela1[Código_Terapia],Tabela1[[#This Row],[Código_Terapia]])</f>
        <v>2</v>
      </c>
      <c r="M2597" s="4">
        <f>Tabela1[[#This Row],[Sessões Autrizadas]]-Tabela1[[#This Row],[Solicitado]]</f>
        <v>0</v>
      </c>
    </row>
    <row r="2598" spans="1:13" hidden="1" x14ac:dyDescent="0.3">
      <c r="A2598" s="4">
        <f>INDEX(Tabela2[Id],MATCH(Tabela1[[#This Row],[Carteirinha]],Tabela2[Cart],0))</f>
        <v>2610</v>
      </c>
      <c r="B2598" s="2" t="s">
        <v>857</v>
      </c>
      <c r="C2598" s="2" t="s">
        <v>858</v>
      </c>
      <c r="D2598" s="2">
        <v>60957334</v>
      </c>
      <c r="E2598" s="3">
        <v>45736</v>
      </c>
      <c r="F2598" s="2">
        <v>948252592</v>
      </c>
      <c r="G2598" s="3">
        <v>45796</v>
      </c>
      <c r="H2598" s="2">
        <v>2250005278</v>
      </c>
      <c r="I2598" s="2">
        <v>48</v>
      </c>
      <c r="J2598" s="2">
        <v>48</v>
      </c>
      <c r="K259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598" s="4">
        <f>COUNTIFS(Tabela1[Paciente],Tabela1[[#This Row],[Paciente]],Tabela1[Código_Terapia],Tabela1[[#This Row],[Código_Terapia]])</f>
        <v>1</v>
      </c>
      <c r="M2598" s="4">
        <f>Tabela1[[#This Row],[Sessões Autrizadas]]-Tabela1[[#This Row],[Solicitado]]</f>
        <v>0</v>
      </c>
    </row>
    <row r="2599" spans="1:13" hidden="1" x14ac:dyDescent="0.3">
      <c r="A2599" s="4">
        <f>INDEX(Tabela2[Id],MATCH(Tabela1[[#This Row],[Carteirinha]],Tabela2[Cart],0))</f>
        <v>4328</v>
      </c>
      <c r="B2599" s="2" t="s">
        <v>1083</v>
      </c>
      <c r="C2599" s="2" t="s">
        <v>1084</v>
      </c>
      <c r="D2599" s="2">
        <v>57859552</v>
      </c>
      <c r="E2599" s="3">
        <v>45613</v>
      </c>
      <c r="F2599" s="2">
        <v>945389479</v>
      </c>
      <c r="G2599" s="3">
        <v>46273</v>
      </c>
      <c r="H2599" s="2">
        <v>2250005278</v>
      </c>
      <c r="I2599" s="2">
        <v>32</v>
      </c>
      <c r="J2599" s="2">
        <v>14</v>
      </c>
      <c r="K259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599" s="4">
        <f>COUNTIFS(Tabela1[Paciente],Tabela1[[#This Row],[Paciente]],Tabela1[Código_Terapia],Tabela1[[#This Row],[Código_Terapia]])</f>
        <v>1</v>
      </c>
      <c r="M2599" s="4">
        <f>Tabela1[[#This Row],[Sessões Autrizadas]]-Tabela1[[#This Row],[Solicitado]]</f>
        <v>-18</v>
      </c>
    </row>
    <row r="2600" spans="1:13" hidden="1" x14ac:dyDescent="0.3">
      <c r="A2600" s="4">
        <f>INDEX(Tabela2[Id],MATCH(Tabela1[[#This Row],[Carteirinha]],Tabela2[Cart],0))</f>
        <v>4438</v>
      </c>
      <c r="B2600" s="2" t="s">
        <v>1114</v>
      </c>
      <c r="C2600" s="2" t="s">
        <v>1115</v>
      </c>
      <c r="D2600" s="2">
        <v>59435928</v>
      </c>
      <c r="E2600" s="3">
        <v>45679</v>
      </c>
      <c r="F2600" s="2">
        <v>946843181</v>
      </c>
      <c r="G2600" s="3">
        <v>45739</v>
      </c>
      <c r="H2600" s="2">
        <v>2250005189</v>
      </c>
      <c r="I2600" s="2">
        <v>32</v>
      </c>
      <c r="J2600" s="2">
        <v>32</v>
      </c>
      <c r="K260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0" s="4">
        <f>COUNTIFS(Tabela1[Paciente],Tabela1[[#This Row],[Paciente]],Tabela1[Código_Terapia],Tabela1[[#This Row],[Código_Terapia]])</f>
        <v>2</v>
      </c>
      <c r="M2600" s="4">
        <f>Tabela1[[#This Row],[Sessões Autrizadas]]-Tabela1[[#This Row],[Solicitado]]</f>
        <v>0</v>
      </c>
    </row>
    <row r="2601" spans="1:13" hidden="1" x14ac:dyDescent="0.3">
      <c r="A2601" s="4">
        <f>INDEX(Tabela2[Id],MATCH(Tabela1[[#This Row],[Carteirinha]],Tabela2[Cart],0))</f>
        <v>4438</v>
      </c>
      <c r="B2601" s="2" t="s">
        <v>1114</v>
      </c>
      <c r="C2601" s="2" t="s">
        <v>1115</v>
      </c>
      <c r="D2601" s="2">
        <v>59435925</v>
      </c>
      <c r="E2601" s="3">
        <v>45679</v>
      </c>
      <c r="F2601" s="2">
        <v>946843178</v>
      </c>
      <c r="G2601" s="3">
        <v>45739</v>
      </c>
      <c r="H2601" s="2">
        <v>2250005170</v>
      </c>
      <c r="I2601" s="2">
        <v>32</v>
      </c>
      <c r="J2601" s="2">
        <v>32</v>
      </c>
      <c r="K260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1" s="4">
        <f>COUNTIFS(Tabela1[Paciente],Tabela1[[#This Row],[Paciente]],Tabela1[Código_Terapia],Tabela1[[#This Row],[Código_Terapia]])</f>
        <v>2</v>
      </c>
      <c r="M2601" s="4">
        <f>Tabela1[[#This Row],[Sessões Autrizadas]]-Tabela1[[#This Row],[Solicitado]]</f>
        <v>0</v>
      </c>
    </row>
    <row r="2602" spans="1:13" hidden="1" x14ac:dyDescent="0.3">
      <c r="A2602" s="4">
        <f>INDEX(Tabela2[Id],MATCH(Tabela1[[#This Row],[Carteirinha]],Tabela2[Cart],0))</f>
        <v>4256</v>
      </c>
      <c r="B2602" s="2" t="s">
        <v>2102</v>
      </c>
      <c r="C2602" s="2" t="s">
        <v>870</v>
      </c>
      <c r="D2602" s="2">
        <v>57131434</v>
      </c>
      <c r="E2602" s="3">
        <v>45583</v>
      </c>
      <c r="F2602" s="2">
        <v>944719663</v>
      </c>
      <c r="G2602" s="3">
        <v>46123</v>
      </c>
      <c r="H2602" s="2">
        <v>50000012</v>
      </c>
      <c r="I2602" s="2">
        <v>32</v>
      </c>
      <c r="J2602" s="2">
        <v>22</v>
      </c>
      <c r="K260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2" s="4">
        <f>COUNTIFS(Tabela1[Paciente],Tabela1[[#This Row],[Paciente]],Tabela1[Código_Terapia],Tabela1[[#This Row],[Código_Terapia]])</f>
        <v>2</v>
      </c>
      <c r="M2602" s="4">
        <f>Tabela1[[#This Row],[Sessões Autrizadas]]-Tabela1[[#This Row],[Solicitado]]</f>
        <v>-10</v>
      </c>
    </row>
    <row r="2603" spans="1:13" hidden="1" x14ac:dyDescent="0.3">
      <c r="A2603" s="4">
        <f>INDEX(Tabela2[Id],MATCH(Tabela1[[#This Row],[Carteirinha]],Tabela2[Cart],0))</f>
        <v>4256</v>
      </c>
      <c r="B2603" s="2" t="s">
        <v>2102</v>
      </c>
      <c r="C2603" s="2" t="s">
        <v>870</v>
      </c>
      <c r="D2603" s="2">
        <v>57091873</v>
      </c>
      <c r="E2603" s="3">
        <v>45584</v>
      </c>
      <c r="F2603" s="2">
        <v>944682914</v>
      </c>
      <c r="G2603" s="3">
        <v>46304</v>
      </c>
      <c r="H2603" s="2">
        <v>2250005103</v>
      </c>
      <c r="I2603" s="2">
        <v>32</v>
      </c>
      <c r="J2603" s="2">
        <v>20</v>
      </c>
      <c r="K260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3" s="4">
        <f>COUNTIFS(Tabela1[Paciente],Tabela1[[#This Row],[Paciente]],Tabela1[Código_Terapia],Tabela1[[#This Row],[Código_Terapia]])</f>
        <v>2</v>
      </c>
      <c r="M2603" s="4">
        <f>Tabela1[[#This Row],[Sessões Autrizadas]]-Tabela1[[#This Row],[Solicitado]]</f>
        <v>-12</v>
      </c>
    </row>
    <row r="2604" spans="1:13" hidden="1" x14ac:dyDescent="0.3">
      <c r="A2604" s="4">
        <f>INDEX(Tabela2[Id],MATCH(Tabela1[[#This Row],[Carteirinha]],Tabela2[Cart],0))</f>
        <v>4256</v>
      </c>
      <c r="B2604" s="2" t="s">
        <v>2102</v>
      </c>
      <c r="C2604" s="2" t="s">
        <v>870</v>
      </c>
      <c r="D2604" s="2">
        <v>57091872</v>
      </c>
      <c r="E2604" s="3">
        <v>45584</v>
      </c>
      <c r="F2604" s="2">
        <v>944682913</v>
      </c>
      <c r="G2604" s="3">
        <v>46064</v>
      </c>
      <c r="H2604" s="2">
        <v>2250005278</v>
      </c>
      <c r="I2604" s="2">
        <v>32</v>
      </c>
      <c r="J2604" s="2">
        <v>19</v>
      </c>
      <c r="K260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4" s="4">
        <f>COUNTIFS(Tabela1[Paciente],Tabela1[[#This Row],[Paciente]],Tabela1[Código_Terapia],Tabela1[[#This Row],[Código_Terapia]])</f>
        <v>2</v>
      </c>
      <c r="M2604" s="4">
        <f>Tabela1[[#This Row],[Sessões Autrizadas]]-Tabela1[[#This Row],[Solicitado]]</f>
        <v>-13</v>
      </c>
    </row>
    <row r="2605" spans="1:13" hidden="1" x14ac:dyDescent="0.3">
      <c r="A2605" s="4">
        <f>INDEX(Tabela2[Id],MATCH(Tabela1[[#This Row],[Carteirinha]],Tabela2[Cart],0))</f>
        <v>4256</v>
      </c>
      <c r="B2605" s="2" t="s">
        <v>2102</v>
      </c>
      <c r="C2605" s="2" t="s">
        <v>870</v>
      </c>
      <c r="D2605" s="2">
        <v>57091870</v>
      </c>
      <c r="E2605" s="3">
        <v>45584</v>
      </c>
      <c r="F2605" s="2">
        <v>944682911</v>
      </c>
      <c r="G2605" s="3">
        <v>45764</v>
      </c>
      <c r="H2605" s="2">
        <v>2250005170</v>
      </c>
      <c r="I2605" s="2">
        <v>32</v>
      </c>
      <c r="J2605" s="2">
        <v>30</v>
      </c>
      <c r="K260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5" s="4">
        <f>COUNTIFS(Tabela1[Paciente],Tabela1[[#This Row],[Paciente]],Tabela1[Código_Terapia],Tabela1[[#This Row],[Código_Terapia]])</f>
        <v>1</v>
      </c>
      <c r="M2605" s="4">
        <f>Tabela1[[#This Row],[Sessões Autrizadas]]-Tabela1[[#This Row],[Solicitado]]</f>
        <v>-2</v>
      </c>
    </row>
    <row r="2606" spans="1:13" hidden="1" x14ac:dyDescent="0.3">
      <c r="A2606" s="4">
        <f>INDEX(Tabela2[Id],MATCH(Tabela1[[#This Row],[Carteirinha]],Tabela2[Cart],0))</f>
        <v>4102</v>
      </c>
      <c r="B2606" s="2" t="s">
        <v>2017</v>
      </c>
      <c r="C2606" s="2" t="s">
        <v>866</v>
      </c>
      <c r="D2606" s="2">
        <v>57257168</v>
      </c>
      <c r="E2606" s="3">
        <v>45588</v>
      </c>
      <c r="F2606" s="2">
        <v>944836003</v>
      </c>
      <c r="G2606" s="3">
        <v>46308</v>
      </c>
      <c r="H2606" s="2">
        <v>2250005189</v>
      </c>
      <c r="I2606" s="2">
        <v>32</v>
      </c>
      <c r="J2606" s="2">
        <v>21</v>
      </c>
      <c r="K260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6" s="4">
        <f>COUNTIFS(Tabela1[Paciente],Tabela1[[#This Row],[Paciente]],Tabela1[Código_Terapia],Tabela1[[#This Row],[Código_Terapia]])</f>
        <v>3</v>
      </c>
      <c r="M2606" s="4">
        <f>Tabela1[[#This Row],[Sessões Autrizadas]]-Tabela1[[#This Row],[Solicitado]]</f>
        <v>-11</v>
      </c>
    </row>
    <row r="2607" spans="1:13" hidden="1" x14ac:dyDescent="0.3">
      <c r="A2607" s="4">
        <f>INDEX(Tabela2[Id],MATCH(Tabela1[[#This Row],[Carteirinha]],Tabela2[Cart],0))</f>
        <v>4102</v>
      </c>
      <c r="B2607" s="2" t="s">
        <v>2017</v>
      </c>
      <c r="C2607" s="2" t="s">
        <v>866</v>
      </c>
      <c r="D2607" s="2">
        <v>57257167</v>
      </c>
      <c r="E2607" s="3">
        <v>45588</v>
      </c>
      <c r="F2607" s="2">
        <v>944836002</v>
      </c>
      <c r="G2607" s="3">
        <v>46128</v>
      </c>
      <c r="H2607" s="2">
        <v>2250005103</v>
      </c>
      <c r="I2607" s="2">
        <v>32</v>
      </c>
      <c r="J2607" s="2">
        <v>23</v>
      </c>
      <c r="K260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7" s="4">
        <f>COUNTIFS(Tabela1[Paciente],Tabela1[[#This Row],[Paciente]],Tabela1[Código_Terapia],Tabela1[[#This Row],[Código_Terapia]])</f>
        <v>3</v>
      </c>
      <c r="M2607" s="4">
        <f>Tabela1[[#This Row],[Sessões Autrizadas]]-Tabela1[[#This Row],[Solicitado]]</f>
        <v>-9</v>
      </c>
    </row>
    <row r="2608" spans="1:13" hidden="1" x14ac:dyDescent="0.3">
      <c r="A2608" s="4">
        <f>INDEX(Tabela2[Id],MATCH(Tabela1[[#This Row],[Carteirinha]],Tabela2[Cart],0))</f>
        <v>4102</v>
      </c>
      <c r="B2608" s="2" t="s">
        <v>2017</v>
      </c>
      <c r="C2608" s="2" t="s">
        <v>866</v>
      </c>
      <c r="D2608" s="2">
        <v>57257166</v>
      </c>
      <c r="E2608" s="3">
        <v>45588</v>
      </c>
      <c r="F2608" s="2">
        <v>944836000</v>
      </c>
      <c r="G2608" s="3">
        <v>46308</v>
      </c>
      <c r="H2608" s="2">
        <v>2250005278</v>
      </c>
      <c r="I2608" s="2">
        <v>32</v>
      </c>
      <c r="J2608" s="2">
        <v>23</v>
      </c>
      <c r="K260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8" s="4">
        <f>COUNTIFS(Tabela1[Paciente],Tabela1[[#This Row],[Paciente]],Tabela1[Código_Terapia],Tabela1[[#This Row],[Código_Terapia]])</f>
        <v>3</v>
      </c>
      <c r="M2608" s="4">
        <f>Tabela1[[#This Row],[Sessões Autrizadas]]-Tabela1[[#This Row],[Solicitado]]</f>
        <v>-9</v>
      </c>
    </row>
    <row r="2609" spans="1:13" hidden="1" x14ac:dyDescent="0.3">
      <c r="A2609" s="4">
        <f>INDEX(Tabela2[Id],MATCH(Tabela1[[#This Row],[Carteirinha]],Tabela2[Cart],0))</f>
        <v>4102</v>
      </c>
      <c r="B2609" s="2" t="s">
        <v>2017</v>
      </c>
      <c r="C2609" s="2" t="s">
        <v>866</v>
      </c>
      <c r="D2609" s="2">
        <v>57257165</v>
      </c>
      <c r="E2609" s="3">
        <v>45588</v>
      </c>
      <c r="F2609" s="2">
        <v>944835999</v>
      </c>
      <c r="G2609" s="3">
        <v>46068</v>
      </c>
      <c r="H2609" s="2">
        <v>50000012</v>
      </c>
      <c r="I2609" s="2">
        <v>32</v>
      </c>
      <c r="J2609" s="2">
        <v>26</v>
      </c>
      <c r="K260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09" s="4">
        <f>COUNTIFS(Tabela1[Paciente],Tabela1[[#This Row],[Paciente]],Tabela1[Código_Terapia],Tabela1[[#This Row],[Código_Terapia]])</f>
        <v>2</v>
      </c>
      <c r="M2609" s="4">
        <f>Tabela1[[#This Row],[Sessões Autrizadas]]-Tabela1[[#This Row],[Solicitado]]</f>
        <v>-6</v>
      </c>
    </row>
    <row r="2610" spans="1:13" hidden="1" x14ac:dyDescent="0.3">
      <c r="A2610" s="4">
        <f>INDEX(Tabela2[Id],MATCH(Tabela1[[#This Row],[Carteirinha]],Tabela2[Cart],0))</f>
        <v>4102</v>
      </c>
      <c r="B2610" s="2" t="s">
        <v>2017</v>
      </c>
      <c r="C2610" s="2" t="s">
        <v>866</v>
      </c>
      <c r="D2610" s="2">
        <v>55866657</v>
      </c>
      <c r="E2610" s="3">
        <v>45535</v>
      </c>
      <c r="F2610" s="2">
        <v>943550894</v>
      </c>
      <c r="G2610" s="3">
        <v>45835</v>
      </c>
      <c r="H2610" s="2">
        <v>2250005189</v>
      </c>
      <c r="I2610" s="2">
        <v>20</v>
      </c>
      <c r="J2610" s="2">
        <v>12</v>
      </c>
      <c r="K261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610" s="4">
        <f>COUNTIFS(Tabela1[Paciente],Tabela1[[#This Row],[Paciente]],Tabela1[Código_Terapia],Tabela1[[#This Row],[Código_Terapia]])</f>
        <v>3</v>
      </c>
      <c r="M2610" s="4">
        <f>Tabela1[[#This Row],[Sessões Autrizadas]]-Tabela1[[#This Row],[Solicitado]]</f>
        <v>-8</v>
      </c>
    </row>
    <row r="2611" spans="1:13" hidden="1" x14ac:dyDescent="0.3">
      <c r="A2611" s="4">
        <f>INDEX(Tabela2[Id],MATCH(Tabela1[[#This Row],[Carteirinha]],Tabela2[Cart],0))</f>
        <v>4102</v>
      </c>
      <c r="B2611" s="2" t="s">
        <v>2017</v>
      </c>
      <c r="C2611" s="2" t="s">
        <v>866</v>
      </c>
      <c r="D2611" s="2">
        <v>55866656</v>
      </c>
      <c r="E2611" s="3">
        <v>45535</v>
      </c>
      <c r="F2611" s="2">
        <v>943550893</v>
      </c>
      <c r="G2611" s="3">
        <v>45955</v>
      </c>
      <c r="H2611" s="2">
        <v>2250005103</v>
      </c>
      <c r="I2611" s="2">
        <v>20</v>
      </c>
      <c r="J2611" s="2">
        <v>9</v>
      </c>
      <c r="K261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611" s="4">
        <f>COUNTIFS(Tabela1[Paciente],Tabela1[[#This Row],[Paciente]],Tabela1[Código_Terapia],Tabela1[[#This Row],[Código_Terapia]])</f>
        <v>3</v>
      </c>
      <c r="M2611" s="4">
        <f>Tabela1[[#This Row],[Sessões Autrizadas]]-Tabela1[[#This Row],[Solicitado]]</f>
        <v>-11</v>
      </c>
    </row>
    <row r="2612" spans="1:13" hidden="1" x14ac:dyDescent="0.3">
      <c r="A2612" s="4">
        <f>INDEX(Tabela2[Id],MATCH(Tabela1[[#This Row],[Carteirinha]],Tabela2[Cart],0))</f>
        <v>4102</v>
      </c>
      <c r="B2612" s="2" t="s">
        <v>2017</v>
      </c>
      <c r="C2612" s="2" t="s">
        <v>866</v>
      </c>
      <c r="D2612" s="2">
        <v>55866655</v>
      </c>
      <c r="E2612" s="3">
        <v>45535</v>
      </c>
      <c r="F2612" s="2">
        <v>943550892</v>
      </c>
      <c r="G2612" s="3">
        <v>45955</v>
      </c>
      <c r="H2612" s="2">
        <v>2250005278</v>
      </c>
      <c r="I2612" s="2">
        <v>20</v>
      </c>
      <c r="J2612" s="2">
        <v>8</v>
      </c>
      <c r="K261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612" s="4">
        <f>COUNTIFS(Tabela1[Paciente],Tabela1[[#This Row],[Paciente]],Tabela1[Código_Terapia],Tabela1[[#This Row],[Código_Terapia]])</f>
        <v>3</v>
      </c>
      <c r="M2612" s="4">
        <f>Tabela1[[#This Row],[Sessões Autrizadas]]-Tabela1[[#This Row],[Solicitado]]</f>
        <v>-12</v>
      </c>
    </row>
    <row r="2613" spans="1:13" hidden="1" x14ac:dyDescent="0.3">
      <c r="A2613" s="4">
        <f>INDEX(Tabela2[Id],MATCH(Tabela1[[#This Row],[Carteirinha]],Tabela2[Cart],0))</f>
        <v>3443</v>
      </c>
      <c r="B2613" s="2" t="s">
        <v>887</v>
      </c>
      <c r="C2613" s="2" t="s">
        <v>888</v>
      </c>
      <c r="D2613" s="2">
        <v>59595109</v>
      </c>
      <c r="E2613" s="3">
        <v>45686</v>
      </c>
      <c r="F2613" s="2">
        <v>81948155</v>
      </c>
      <c r="G2613" s="3">
        <v>45746</v>
      </c>
      <c r="H2613" s="2">
        <v>2250005189</v>
      </c>
      <c r="I2613" s="2">
        <v>8</v>
      </c>
      <c r="J2613" s="2">
        <v>8</v>
      </c>
      <c r="K261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13" s="4">
        <f>COUNTIFS(Tabela1[Paciente],Tabela1[[#This Row],[Paciente]],Tabela1[Código_Terapia],Tabela1[[#This Row],[Código_Terapia]])</f>
        <v>2</v>
      </c>
      <c r="M2613" s="4">
        <f>Tabela1[[#This Row],[Sessões Autrizadas]]-Tabela1[[#This Row],[Solicitado]]</f>
        <v>0</v>
      </c>
    </row>
    <row r="2614" spans="1:13" hidden="1" x14ac:dyDescent="0.3">
      <c r="A2614" s="4">
        <f>INDEX(Tabela2[Id],MATCH(Tabela1[[#This Row],[Carteirinha]],Tabela2[Cart],0))</f>
        <v>3443</v>
      </c>
      <c r="B2614" s="2" t="s">
        <v>887</v>
      </c>
      <c r="C2614" s="2" t="s">
        <v>888</v>
      </c>
      <c r="D2614" s="2">
        <v>59595108</v>
      </c>
      <c r="E2614" s="3">
        <v>45685</v>
      </c>
      <c r="F2614" s="2">
        <v>81948087</v>
      </c>
      <c r="G2614" s="3">
        <v>45745</v>
      </c>
      <c r="H2614" s="2">
        <v>2250005103</v>
      </c>
      <c r="I2614" s="2">
        <v>8</v>
      </c>
      <c r="J2614" s="2">
        <v>8</v>
      </c>
      <c r="K261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14" s="4">
        <f>COUNTIFS(Tabela1[Paciente],Tabela1[[#This Row],[Paciente]],Tabela1[Código_Terapia],Tabela1[[#This Row],[Código_Terapia]])</f>
        <v>2</v>
      </c>
      <c r="M2614" s="4">
        <f>Tabela1[[#This Row],[Sessões Autrizadas]]-Tabela1[[#This Row],[Solicitado]]</f>
        <v>0</v>
      </c>
    </row>
    <row r="2615" spans="1:13" hidden="1" x14ac:dyDescent="0.3">
      <c r="A2615" s="4">
        <f>INDEX(Tabela2[Id],MATCH(Tabela1[[#This Row],[Carteirinha]],Tabela2[Cart],0))</f>
        <v>3443</v>
      </c>
      <c r="B2615" s="2" t="s">
        <v>887</v>
      </c>
      <c r="C2615" s="2" t="s">
        <v>888</v>
      </c>
      <c r="D2615" s="2">
        <v>59595107</v>
      </c>
      <c r="E2615" s="3">
        <v>45685</v>
      </c>
      <c r="F2615" s="2">
        <v>81948064</v>
      </c>
      <c r="G2615" s="3">
        <v>45745</v>
      </c>
      <c r="H2615" s="2">
        <v>2250005278</v>
      </c>
      <c r="I2615" s="2">
        <v>8</v>
      </c>
      <c r="J2615" s="2">
        <v>8</v>
      </c>
      <c r="K261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15" s="4">
        <f>COUNTIFS(Tabela1[Paciente],Tabela1[[#This Row],[Paciente]],Tabela1[Código_Terapia],Tabela1[[#This Row],[Código_Terapia]])</f>
        <v>2</v>
      </c>
      <c r="M2615" s="4">
        <f>Tabela1[[#This Row],[Sessões Autrizadas]]-Tabela1[[#This Row],[Solicitado]]</f>
        <v>0</v>
      </c>
    </row>
    <row r="2616" spans="1:13" hidden="1" x14ac:dyDescent="0.3">
      <c r="A2616" s="4">
        <f>INDEX(Tabela2[Id],MATCH(Tabela1[[#This Row],[Carteirinha]],Tabela2[Cart],0))</f>
        <v>3443</v>
      </c>
      <c r="B2616" s="2" t="s">
        <v>887</v>
      </c>
      <c r="C2616" s="2" t="s">
        <v>888</v>
      </c>
      <c r="D2616" s="2">
        <v>59595106</v>
      </c>
      <c r="E2616" s="3">
        <v>45685</v>
      </c>
      <c r="F2616" s="2">
        <v>81948004</v>
      </c>
      <c r="G2616" s="3">
        <v>45745</v>
      </c>
      <c r="H2616" s="2">
        <v>50001213</v>
      </c>
      <c r="I2616" s="2">
        <v>16</v>
      </c>
      <c r="J2616" s="2">
        <v>6</v>
      </c>
      <c r="K261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616" s="4">
        <f>COUNTIFS(Tabela1[Paciente],Tabela1[[#This Row],[Paciente]],Tabela1[Código_Terapia],Tabela1[[#This Row],[Código_Terapia]])</f>
        <v>2</v>
      </c>
      <c r="M2616" s="4">
        <f>Tabela1[[#This Row],[Sessões Autrizadas]]-Tabela1[[#This Row],[Solicitado]]</f>
        <v>-10</v>
      </c>
    </row>
    <row r="2617" spans="1:13" hidden="1" x14ac:dyDescent="0.3">
      <c r="A2617" s="4">
        <f>INDEX(Tabela2[Id],MATCH(Tabela1[[#This Row],[Carteirinha]],Tabela2[Cart],0))</f>
        <v>3443</v>
      </c>
      <c r="B2617" s="2" t="s">
        <v>887</v>
      </c>
      <c r="C2617" s="2" t="s">
        <v>888</v>
      </c>
      <c r="D2617" s="2">
        <v>59595103</v>
      </c>
      <c r="E2617" s="3">
        <v>45685</v>
      </c>
      <c r="F2617" s="2">
        <v>81947960</v>
      </c>
      <c r="G2617" s="3">
        <v>45745</v>
      </c>
      <c r="H2617" s="2">
        <v>2250005170</v>
      </c>
      <c r="I2617" s="2">
        <v>8</v>
      </c>
      <c r="J2617" s="2">
        <v>6</v>
      </c>
      <c r="K261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17" s="4">
        <f>COUNTIFS(Tabela1[Paciente],Tabela1[[#This Row],[Paciente]],Tabela1[Código_Terapia],Tabela1[[#This Row],[Código_Terapia]])</f>
        <v>2</v>
      </c>
      <c r="M2617" s="4">
        <f>Tabela1[[#This Row],[Sessões Autrizadas]]-Tabela1[[#This Row],[Solicitado]]</f>
        <v>-2</v>
      </c>
    </row>
    <row r="2618" spans="1:13" hidden="1" x14ac:dyDescent="0.3">
      <c r="A2618" s="4">
        <f>INDEX(Tabela2[Id],MATCH(Tabela1[[#This Row],[Carteirinha]],Tabela2[Cart],0))</f>
        <v>1526</v>
      </c>
      <c r="B2618" s="2" t="s">
        <v>757</v>
      </c>
      <c r="C2618" s="2" t="s">
        <v>758</v>
      </c>
      <c r="D2618" s="2">
        <v>59188284</v>
      </c>
      <c r="E2618" s="3">
        <v>45680</v>
      </c>
      <c r="F2618" s="2">
        <v>2500171060</v>
      </c>
      <c r="G2618" s="3">
        <v>45740</v>
      </c>
      <c r="H2618" s="2">
        <v>2250005189</v>
      </c>
      <c r="I2618" s="2">
        <v>24</v>
      </c>
      <c r="J2618" s="2">
        <v>2</v>
      </c>
      <c r="K261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</v>
      </c>
      <c r="L2618" s="4">
        <f>COUNTIFS(Tabela1[Paciente],Tabela1[[#This Row],[Paciente]],Tabela1[Código_Terapia],Tabela1[[#This Row],[Código_Terapia]])</f>
        <v>2</v>
      </c>
      <c r="M2618" s="4">
        <f>Tabela1[[#This Row],[Sessões Autrizadas]]-Tabela1[[#This Row],[Solicitado]]</f>
        <v>-22</v>
      </c>
    </row>
    <row r="2619" spans="1:13" hidden="1" x14ac:dyDescent="0.3">
      <c r="A2619" s="4">
        <f>INDEX(Tabela2[Id],MATCH(Tabela1[[#This Row],[Carteirinha]],Tabela2[Cart],0))</f>
        <v>1526</v>
      </c>
      <c r="B2619" s="2" t="s">
        <v>757</v>
      </c>
      <c r="C2619" s="2" t="s">
        <v>758</v>
      </c>
      <c r="D2619" s="2">
        <v>59188280</v>
      </c>
      <c r="E2619" s="3">
        <v>45680</v>
      </c>
      <c r="F2619" s="2">
        <v>2500171015</v>
      </c>
      <c r="G2619" s="3">
        <v>45740</v>
      </c>
      <c r="H2619" s="2">
        <v>2250005170</v>
      </c>
      <c r="I2619" s="2">
        <v>8</v>
      </c>
      <c r="J2619" s="2">
        <v>6</v>
      </c>
      <c r="K261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19" s="4">
        <f>COUNTIFS(Tabela1[Paciente],Tabela1[[#This Row],[Paciente]],Tabela1[Código_Terapia],Tabela1[[#This Row],[Código_Terapia]])</f>
        <v>2</v>
      </c>
      <c r="M2619" s="4">
        <f>Tabela1[[#This Row],[Sessões Autrizadas]]-Tabela1[[#This Row],[Solicitado]]</f>
        <v>-2</v>
      </c>
    </row>
    <row r="2620" spans="1:13" hidden="1" x14ac:dyDescent="0.3">
      <c r="A2620" s="4">
        <f>INDEX(Tabela2[Id],MATCH(Tabela1[[#This Row],[Carteirinha]],Tabela2[Cart],0))</f>
        <v>3583</v>
      </c>
      <c r="B2620" s="2" t="s">
        <v>929</v>
      </c>
      <c r="C2620" s="2" t="s">
        <v>1732</v>
      </c>
      <c r="D2620" s="2">
        <v>59540235</v>
      </c>
      <c r="E2620" s="3">
        <v>45687</v>
      </c>
      <c r="F2620" s="2">
        <v>344138538</v>
      </c>
      <c r="G2620" s="3">
        <v>45747</v>
      </c>
      <c r="H2620" s="2">
        <v>2250005103</v>
      </c>
      <c r="I2620" s="2">
        <v>8</v>
      </c>
      <c r="J2620" s="2">
        <v>5</v>
      </c>
      <c r="K262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20" s="4">
        <f>COUNTIFS(Tabela1[Paciente],Tabela1[[#This Row],[Paciente]],Tabela1[Código_Terapia],Tabela1[[#This Row],[Código_Terapia]])</f>
        <v>2</v>
      </c>
      <c r="M2620" s="4">
        <f>Tabela1[[#This Row],[Sessões Autrizadas]]-Tabela1[[#This Row],[Solicitado]]</f>
        <v>-3</v>
      </c>
    </row>
    <row r="2621" spans="1:13" hidden="1" x14ac:dyDescent="0.3">
      <c r="A2621" s="4">
        <f>INDEX(Tabela2[Id],MATCH(Tabela1[[#This Row],[Carteirinha]],Tabela2[Cart],0))</f>
        <v>3583</v>
      </c>
      <c r="B2621" s="2" t="s">
        <v>929</v>
      </c>
      <c r="C2621" s="2" t="s">
        <v>1732</v>
      </c>
      <c r="D2621" s="2">
        <v>59540234</v>
      </c>
      <c r="E2621" s="3">
        <v>45687</v>
      </c>
      <c r="F2621" s="2">
        <v>344138493</v>
      </c>
      <c r="G2621" s="3">
        <v>45747</v>
      </c>
      <c r="H2621" s="2">
        <v>2250005278</v>
      </c>
      <c r="I2621" s="2">
        <v>8</v>
      </c>
      <c r="J2621" s="2">
        <v>5</v>
      </c>
      <c r="K262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21" s="4">
        <f>COUNTIFS(Tabela1[Paciente],Tabela1[[#This Row],[Paciente]],Tabela1[Código_Terapia],Tabela1[[#This Row],[Código_Terapia]])</f>
        <v>2</v>
      </c>
      <c r="M2621" s="4">
        <f>Tabela1[[#This Row],[Sessões Autrizadas]]-Tabela1[[#This Row],[Solicitado]]</f>
        <v>-3</v>
      </c>
    </row>
    <row r="2622" spans="1:13" hidden="1" x14ac:dyDescent="0.3">
      <c r="A2622" s="4">
        <f>INDEX(Tabela2[Id],MATCH(Tabela1[[#This Row],[Carteirinha]],Tabela2[Cart],0))</f>
        <v>3583</v>
      </c>
      <c r="B2622" s="2" t="s">
        <v>929</v>
      </c>
      <c r="C2622" s="2" t="s">
        <v>1732</v>
      </c>
      <c r="D2622" s="2">
        <v>59540233</v>
      </c>
      <c r="E2622" s="3">
        <v>45687</v>
      </c>
      <c r="F2622" s="2">
        <v>344138274</v>
      </c>
      <c r="G2622" s="3">
        <v>45747</v>
      </c>
      <c r="H2622" s="2">
        <v>2250005170</v>
      </c>
      <c r="I2622" s="2">
        <v>8</v>
      </c>
      <c r="J2622" s="2">
        <v>1</v>
      </c>
      <c r="K262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22" s="4">
        <f>COUNTIFS(Tabela1[Paciente],Tabela1[[#This Row],[Paciente]],Tabela1[Código_Terapia],Tabela1[[#This Row],[Código_Terapia]])</f>
        <v>2</v>
      </c>
      <c r="M2622" s="4">
        <f>Tabela1[[#This Row],[Sessões Autrizadas]]-Tabela1[[#This Row],[Solicitado]]</f>
        <v>-7</v>
      </c>
    </row>
    <row r="2623" spans="1:13" hidden="1" x14ac:dyDescent="0.3">
      <c r="A2623" s="4">
        <f>INDEX(Tabela2[Id],MATCH(Tabela1[[#This Row],[Carteirinha]],Tabela2[Cart],0))</f>
        <v>2264</v>
      </c>
      <c r="B2623" s="2" t="s">
        <v>1173</v>
      </c>
      <c r="C2623" s="2" t="s">
        <v>1174</v>
      </c>
      <c r="D2623" s="2">
        <v>59388082</v>
      </c>
      <c r="E2623" s="3">
        <v>45678</v>
      </c>
      <c r="F2623" s="2">
        <v>946798867</v>
      </c>
      <c r="G2623" s="3">
        <v>46038</v>
      </c>
      <c r="H2623" s="2">
        <v>2250005103</v>
      </c>
      <c r="I2623" s="2">
        <v>32</v>
      </c>
      <c r="J2623" s="2">
        <v>27</v>
      </c>
      <c r="K262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23" s="4">
        <f>COUNTIFS(Tabela1[Paciente],Tabela1[[#This Row],[Paciente]],Tabela1[Código_Terapia],Tabela1[[#This Row],[Código_Terapia]])</f>
        <v>1</v>
      </c>
      <c r="M2623" s="4">
        <f>Tabela1[[#This Row],[Sessões Autrizadas]]-Tabela1[[#This Row],[Solicitado]]</f>
        <v>-5</v>
      </c>
    </row>
    <row r="2624" spans="1:13" hidden="1" x14ac:dyDescent="0.3">
      <c r="A2624" s="4">
        <f>INDEX(Tabela2[Id],MATCH(Tabela1[[#This Row],[Carteirinha]],Tabela2[Cart],0))</f>
        <v>3808</v>
      </c>
      <c r="B2624" s="2" t="s">
        <v>544</v>
      </c>
      <c r="C2624" s="2" t="s">
        <v>545</v>
      </c>
      <c r="D2624" s="2">
        <v>59358299</v>
      </c>
      <c r="E2624" s="3">
        <v>45678</v>
      </c>
      <c r="F2624" s="2">
        <v>946771240</v>
      </c>
      <c r="G2624" s="3">
        <v>45738</v>
      </c>
      <c r="H2624" s="2">
        <v>2250005170</v>
      </c>
      <c r="I2624" s="2">
        <v>32</v>
      </c>
      <c r="J2624" s="2">
        <v>32</v>
      </c>
      <c r="K262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24" s="4">
        <f>COUNTIFS(Tabela1[Paciente],Tabela1[[#This Row],[Paciente]],Tabela1[Código_Terapia],Tabela1[[#This Row],[Código_Terapia]])</f>
        <v>1</v>
      </c>
      <c r="M2624" s="4">
        <f>Tabela1[[#This Row],[Sessões Autrizadas]]-Tabela1[[#This Row],[Solicitado]]</f>
        <v>0</v>
      </c>
    </row>
    <row r="2625" spans="1:13" hidden="1" x14ac:dyDescent="0.3">
      <c r="A2625" s="4">
        <f>INDEX(Tabela2[Id],MATCH(Tabela1[[#This Row],[Carteirinha]],Tabela2[Cart],0))</f>
        <v>2642</v>
      </c>
      <c r="B2625" s="2" t="s">
        <v>68</v>
      </c>
      <c r="C2625" s="2" t="s">
        <v>69</v>
      </c>
      <c r="D2625" s="2">
        <v>59339137</v>
      </c>
      <c r="E2625" s="3">
        <v>45686</v>
      </c>
      <c r="F2625" s="2">
        <v>946753467</v>
      </c>
      <c r="G2625" s="3">
        <v>45986</v>
      </c>
      <c r="H2625" s="2">
        <v>2250005189</v>
      </c>
      <c r="I2625" s="2">
        <v>80</v>
      </c>
      <c r="J2625" s="2">
        <v>76</v>
      </c>
      <c r="K262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625" s="4">
        <f>COUNTIFS(Tabela1[Paciente],Tabela1[[#This Row],[Paciente]],Tabela1[Código_Terapia],Tabela1[[#This Row],[Código_Terapia]])</f>
        <v>1</v>
      </c>
      <c r="M2625" s="4">
        <f>Tabela1[[#This Row],[Sessões Autrizadas]]-Tabela1[[#This Row],[Solicitado]]</f>
        <v>-4</v>
      </c>
    </row>
    <row r="2626" spans="1:13" hidden="1" x14ac:dyDescent="0.3">
      <c r="A2626" s="4">
        <f>INDEX(Tabela2[Id],MATCH(Tabela1[[#This Row],[Carteirinha]],Tabela2[Cart],0))</f>
        <v>2642</v>
      </c>
      <c r="B2626" s="2" t="s">
        <v>68</v>
      </c>
      <c r="C2626" s="2" t="s">
        <v>69</v>
      </c>
      <c r="D2626" s="2">
        <v>59339136</v>
      </c>
      <c r="E2626" s="3">
        <v>45686</v>
      </c>
      <c r="F2626" s="2">
        <v>946753466</v>
      </c>
      <c r="G2626" s="3">
        <v>45746</v>
      </c>
      <c r="H2626" s="2">
        <v>2250005103</v>
      </c>
      <c r="I2626" s="2">
        <v>64</v>
      </c>
      <c r="J2626" s="2">
        <v>64</v>
      </c>
      <c r="K262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626" s="4">
        <f>COUNTIFS(Tabela1[Paciente],Tabela1[[#This Row],[Paciente]],Tabela1[Código_Terapia],Tabela1[[#This Row],[Código_Terapia]])</f>
        <v>1</v>
      </c>
      <c r="M2626" s="4">
        <f>Tabela1[[#This Row],[Sessões Autrizadas]]-Tabela1[[#This Row],[Solicitado]]</f>
        <v>0</v>
      </c>
    </row>
    <row r="2627" spans="1:13" hidden="1" x14ac:dyDescent="0.3">
      <c r="A2627" s="4">
        <f>INDEX(Tabela2[Id],MATCH(Tabela1[[#This Row],[Carteirinha]],Tabela2[Cart],0))</f>
        <v>2642</v>
      </c>
      <c r="B2627" s="2" t="s">
        <v>68</v>
      </c>
      <c r="C2627" s="2" t="s">
        <v>69</v>
      </c>
      <c r="D2627" s="2">
        <v>59339135</v>
      </c>
      <c r="E2627" s="3">
        <v>45686</v>
      </c>
      <c r="F2627" s="2">
        <v>946753465</v>
      </c>
      <c r="G2627" s="3">
        <v>45746</v>
      </c>
      <c r="H2627" s="2">
        <v>2250005278</v>
      </c>
      <c r="I2627" s="2">
        <v>32</v>
      </c>
      <c r="J2627" s="2">
        <v>32</v>
      </c>
      <c r="K262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27" s="4">
        <f>COUNTIFS(Tabela1[Paciente],Tabela1[[#This Row],[Paciente]],Tabela1[Código_Terapia],Tabela1[[#This Row],[Código_Terapia]])</f>
        <v>1</v>
      </c>
      <c r="M2627" s="4">
        <f>Tabela1[[#This Row],[Sessões Autrizadas]]-Tabela1[[#This Row],[Solicitado]]</f>
        <v>0</v>
      </c>
    </row>
    <row r="2628" spans="1:13" hidden="1" x14ac:dyDescent="0.3">
      <c r="A2628" s="4">
        <f>INDEX(Tabela2[Id],MATCH(Tabela1[[#This Row],[Carteirinha]],Tabela2[Cart],0))</f>
        <v>2642</v>
      </c>
      <c r="B2628" s="2" t="s">
        <v>68</v>
      </c>
      <c r="C2628" s="2" t="s">
        <v>69</v>
      </c>
      <c r="D2628" s="2">
        <v>59339134</v>
      </c>
      <c r="E2628" s="3">
        <v>45686</v>
      </c>
      <c r="F2628" s="2">
        <v>946753464</v>
      </c>
      <c r="G2628" s="3">
        <v>45986</v>
      </c>
      <c r="H2628" s="2">
        <v>50000012</v>
      </c>
      <c r="I2628" s="2">
        <v>64</v>
      </c>
      <c r="J2628" s="2">
        <v>60</v>
      </c>
      <c r="K262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628" s="4">
        <f>COUNTIFS(Tabela1[Paciente],Tabela1[[#This Row],[Paciente]],Tabela1[Código_Terapia],Tabela1[[#This Row],[Código_Terapia]])</f>
        <v>1</v>
      </c>
      <c r="M2628" s="4">
        <f>Tabela1[[#This Row],[Sessões Autrizadas]]-Tabela1[[#This Row],[Solicitado]]</f>
        <v>-4</v>
      </c>
    </row>
    <row r="2629" spans="1:13" hidden="1" x14ac:dyDescent="0.3">
      <c r="A2629" s="4">
        <f>INDEX(Tabela2[Id],MATCH(Tabela1[[#This Row],[Carteirinha]],Tabela2[Cart],0))</f>
        <v>2642</v>
      </c>
      <c r="B2629" s="2" t="s">
        <v>68</v>
      </c>
      <c r="C2629" s="2" t="s">
        <v>69</v>
      </c>
      <c r="D2629" s="2">
        <v>59339133</v>
      </c>
      <c r="E2629" s="3">
        <v>45686</v>
      </c>
      <c r="F2629" s="2">
        <v>946753463</v>
      </c>
      <c r="G2629" s="3">
        <v>45806</v>
      </c>
      <c r="H2629" s="2">
        <v>2250005170</v>
      </c>
      <c r="I2629" s="2">
        <v>48</v>
      </c>
      <c r="J2629" s="2">
        <v>47</v>
      </c>
      <c r="K262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629" s="4">
        <f>COUNTIFS(Tabela1[Paciente],Tabela1[[#This Row],[Paciente]],Tabela1[Código_Terapia],Tabela1[[#This Row],[Código_Terapia]])</f>
        <v>1</v>
      </c>
      <c r="M2629" s="4">
        <f>Tabela1[[#This Row],[Sessões Autrizadas]]-Tabela1[[#This Row],[Solicitado]]</f>
        <v>-1</v>
      </c>
    </row>
    <row r="2630" spans="1:13" hidden="1" x14ac:dyDescent="0.3">
      <c r="A2630" s="4">
        <f>INDEX(Tabela2[Id],MATCH(Tabela1[[#This Row],[Carteirinha]],Tabela2[Cart],0))</f>
        <v>3308</v>
      </c>
      <c r="B2630" s="2" t="s">
        <v>286</v>
      </c>
      <c r="C2630" s="2" t="s">
        <v>287</v>
      </c>
      <c r="D2630" s="2">
        <v>59170008</v>
      </c>
      <c r="E2630" s="3">
        <v>45678</v>
      </c>
      <c r="F2630" s="2">
        <v>946596336</v>
      </c>
      <c r="G2630" s="3">
        <v>45738</v>
      </c>
      <c r="H2630" s="2">
        <v>2250005170</v>
      </c>
      <c r="I2630" s="2">
        <v>64</v>
      </c>
      <c r="J2630" s="2">
        <v>64</v>
      </c>
      <c r="K263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630" s="4">
        <f>COUNTIFS(Tabela1[Paciente],Tabela1[[#This Row],[Paciente]],Tabela1[Código_Terapia],Tabela1[[#This Row],[Código_Terapia]])</f>
        <v>1</v>
      </c>
      <c r="M2630" s="4">
        <f>Tabela1[[#This Row],[Sessões Autrizadas]]-Tabela1[[#This Row],[Solicitado]]</f>
        <v>0</v>
      </c>
    </row>
    <row r="2631" spans="1:13" hidden="1" x14ac:dyDescent="0.3">
      <c r="A2631" s="4">
        <f>INDEX(Tabela2[Id],MATCH(Tabela1[[#This Row],[Carteirinha]],Tabela2[Cart],0))</f>
        <v>2244</v>
      </c>
      <c r="B2631" s="2" t="s">
        <v>103</v>
      </c>
      <c r="C2631" s="2" t="s">
        <v>1216</v>
      </c>
      <c r="D2631" s="2">
        <v>59383287</v>
      </c>
      <c r="E2631" s="3">
        <v>45678</v>
      </c>
      <c r="F2631" s="2">
        <v>343749283</v>
      </c>
      <c r="G2631" s="3">
        <v>45738</v>
      </c>
      <c r="H2631" s="2">
        <v>2250005189</v>
      </c>
      <c r="I2631" s="2">
        <v>16</v>
      </c>
      <c r="J2631" s="2">
        <v>5</v>
      </c>
      <c r="K263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631" s="4">
        <f>COUNTIFS(Tabela1[Paciente],Tabela1[[#This Row],[Paciente]],Tabela1[Código_Terapia],Tabela1[[#This Row],[Código_Terapia]])</f>
        <v>2</v>
      </c>
      <c r="M2631" s="4">
        <f>Tabela1[[#This Row],[Sessões Autrizadas]]-Tabela1[[#This Row],[Solicitado]]</f>
        <v>-11</v>
      </c>
    </row>
    <row r="2632" spans="1:13" hidden="1" x14ac:dyDescent="0.3">
      <c r="A2632" s="4">
        <f>INDEX(Tabela2[Id],MATCH(Tabela1[[#This Row],[Carteirinha]],Tabela2[Cart],0))</f>
        <v>1577</v>
      </c>
      <c r="B2632" s="2" t="s">
        <v>1019</v>
      </c>
      <c r="C2632" s="2" t="s">
        <v>1020</v>
      </c>
      <c r="D2632" s="2">
        <v>57593743</v>
      </c>
      <c r="E2632" s="3">
        <v>45618</v>
      </c>
      <c r="F2632" s="2">
        <v>945144572</v>
      </c>
      <c r="G2632" s="3">
        <v>45738</v>
      </c>
      <c r="H2632" s="2">
        <v>2250005278</v>
      </c>
      <c r="I2632" s="2">
        <v>80</v>
      </c>
      <c r="J2632" s="2">
        <v>59</v>
      </c>
      <c r="K263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632" s="4">
        <f>COUNTIFS(Tabela1[Paciente],Tabela1[[#This Row],[Paciente]],Tabela1[Código_Terapia],Tabela1[[#This Row],[Código_Terapia]])</f>
        <v>3</v>
      </c>
      <c r="M2632" s="4">
        <f>Tabela1[[#This Row],[Sessões Autrizadas]]-Tabela1[[#This Row],[Solicitado]]</f>
        <v>-21</v>
      </c>
    </row>
    <row r="2633" spans="1:13" hidden="1" x14ac:dyDescent="0.3">
      <c r="A2633" s="4">
        <f>INDEX(Tabela2[Id],MATCH(Tabela1[[#This Row],[Carteirinha]],Tabela2[Cart],0))</f>
        <v>1577</v>
      </c>
      <c r="B2633" s="2" t="s">
        <v>1019</v>
      </c>
      <c r="C2633" s="2" t="s">
        <v>1020</v>
      </c>
      <c r="D2633" s="2">
        <v>57593741</v>
      </c>
      <c r="E2633" s="3">
        <v>45618</v>
      </c>
      <c r="F2633" s="2">
        <v>945144570</v>
      </c>
      <c r="G2633" s="3">
        <v>45738</v>
      </c>
      <c r="H2633" s="2">
        <v>50000012</v>
      </c>
      <c r="I2633" s="2">
        <v>80</v>
      </c>
      <c r="J2633" s="2">
        <v>49</v>
      </c>
      <c r="K263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633" s="4">
        <f>COUNTIFS(Tabela1[Paciente],Tabela1[[#This Row],[Paciente]],Tabela1[Código_Terapia],Tabela1[[#This Row],[Código_Terapia]])</f>
        <v>3</v>
      </c>
      <c r="M2633" s="4">
        <f>Tabela1[[#This Row],[Sessões Autrizadas]]-Tabela1[[#This Row],[Solicitado]]</f>
        <v>-31</v>
      </c>
    </row>
    <row r="2634" spans="1:13" hidden="1" x14ac:dyDescent="0.3">
      <c r="A2634" s="4">
        <f>INDEX(Tabela2[Id],MATCH(Tabela1[[#This Row],[Carteirinha]],Tabela2[Cart],0))</f>
        <v>2722</v>
      </c>
      <c r="B2634" s="2" t="s">
        <v>1148</v>
      </c>
      <c r="C2634" s="2" t="s">
        <v>1149</v>
      </c>
      <c r="D2634" s="2">
        <v>59395319</v>
      </c>
      <c r="E2634" s="3">
        <v>45678</v>
      </c>
      <c r="F2634" s="2">
        <v>946805611</v>
      </c>
      <c r="G2634" s="3">
        <v>45738</v>
      </c>
      <c r="H2634" s="2">
        <v>2250005189</v>
      </c>
      <c r="I2634" s="2">
        <v>16</v>
      </c>
      <c r="J2634" s="2">
        <v>16</v>
      </c>
      <c r="K263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634" s="4">
        <f>COUNTIFS(Tabela1[Paciente],Tabela1[[#This Row],[Paciente]],Tabela1[Código_Terapia],Tabela1[[#This Row],[Código_Terapia]])</f>
        <v>3</v>
      </c>
      <c r="M2634" s="4">
        <f>Tabela1[[#This Row],[Sessões Autrizadas]]-Tabela1[[#This Row],[Solicitado]]</f>
        <v>0</v>
      </c>
    </row>
    <row r="2635" spans="1:13" hidden="1" x14ac:dyDescent="0.3">
      <c r="A2635" s="4">
        <f>INDEX(Tabela2[Id],MATCH(Tabela1[[#This Row],[Carteirinha]],Tabela2[Cart],0))</f>
        <v>2722</v>
      </c>
      <c r="B2635" s="2" t="s">
        <v>1148</v>
      </c>
      <c r="C2635" s="2" t="s">
        <v>1149</v>
      </c>
      <c r="D2635" s="2">
        <v>59395318</v>
      </c>
      <c r="E2635" s="3">
        <v>45678</v>
      </c>
      <c r="F2635" s="2">
        <v>946805610</v>
      </c>
      <c r="G2635" s="3">
        <v>45738</v>
      </c>
      <c r="H2635" s="2">
        <v>2250005278</v>
      </c>
      <c r="I2635" s="2">
        <v>16</v>
      </c>
      <c r="J2635" s="2">
        <v>16</v>
      </c>
      <c r="K263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635" s="4">
        <f>COUNTIFS(Tabela1[Paciente],Tabela1[[#This Row],[Paciente]],Tabela1[Código_Terapia],Tabela1[[#This Row],[Código_Terapia]])</f>
        <v>1</v>
      </c>
      <c r="M2635" s="4">
        <f>Tabela1[[#This Row],[Sessões Autrizadas]]-Tabela1[[#This Row],[Solicitado]]</f>
        <v>0</v>
      </c>
    </row>
    <row r="2636" spans="1:13" hidden="1" x14ac:dyDescent="0.3">
      <c r="A2636" s="4">
        <f>INDEX(Tabela2[Id],MATCH(Tabela1[[#This Row],[Carteirinha]],Tabela2[Cart],0))</f>
        <v>2722</v>
      </c>
      <c r="B2636" s="2" t="s">
        <v>1148</v>
      </c>
      <c r="C2636" s="2" t="s">
        <v>1149</v>
      </c>
      <c r="D2636" s="2">
        <v>59395316</v>
      </c>
      <c r="E2636" s="3">
        <v>45678</v>
      </c>
      <c r="F2636" s="2">
        <v>946805608</v>
      </c>
      <c r="G2636" s="3">
        <v>45738</v>
      </c>
      <c r="H2636" s="2">
        <v>2250005170</v>
      </c>
      <c r="I2636" s="2">
        <v>16</v>
      </c>
      <c r="J2636" s="2">
        <v>16</v>
      </c>
      <c r="K263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636" s="4">
        <f>COUNTIFS(Tabela1[Paciente],Tabela1[[#This Row],[Paciente]],Tabela1[Código_Terapia],Tabela1[[#This Row],[Código_Terapia]])</f>
        <v>1</v>
      </c>
      <c r="M2636" s="4">
        <f>Tabela1[[#This Row],[Sessões Autrizadas]]-Tabela1[[#This Row],[Solicitado]]</f>
        <v>0</v>
      </c>
    </row>
    <row r="2637" spans="1:13" hidden="1" x14ac:dyDescent="0.3">
      <c r="A2637" s="4">
        <f>INDEX(Tabela2[Id],MATCH(Tabela1[[#This Row],[Carteirinha]],Tabela2[Cart],0))</f>
        <v>2937</v>
      </c>
      <c r="B2637" s="2" t="s">
        <v>2803</v>
      </c>
      <c r="C2637" s="2" t="s">
        <v>2264</v>
      </c>
      <c r="D2637" s="2">
        <v>58177127</v>
      </c>
      <c r="E2637" s="3">
        <v>45624</v>
      </c>
      <c r="F2637" s="2">
        <v>945682460</v>
      </c>
      <c r="G2637" s="3">
        <v>46644</v>
      </c>
      <c r="H2637" s="2">
        <v>2250005103</v>
      </c>
      <c r="I2637" s="2">
        <v>64</v>
      </c>
      <c r="J2637" s="2">
        <v>48</v>
      </c>
      <c r="K263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637" s="4">
        <f>COUNTIFS(Tabela1[Paciente],Tabela1[[#This Row],[Paciente]],Tabela1[Código_Terapia],Tabela1[[#This Row],[Código_Terapia]])</f>
        <v>2</v>
      </c>
      <c r="M2637" s="4">
        <f>Tabela1[[#This Row],[Sessões Autrizadas]]-Tabela1[[#This Row],[Solicitado]]</f>
        <v>-16</v>
      </c>
    </row>
    <row r="2638" spans="1:13" hidden="1" x14ac:dyDescent="0.3">
      <c r="A2638" s="4">
        <f>INDEX(Tabela2[Id],MATCH(Tabela1[[#This Row],[Carteirinha]],Tabela2[Cart],0))</f>
        <v>2937</v>
      </c>
      <c r="B2638" s="2" t="s">
        <v>2803</v>
      </c>
      <c r="C2638" s="2" t="s">
        <v>2264</v>
      </c>
      <c r="D2638" s="2">
        <v>58177126</v>
      </c>
      <c r="E2638" s="3">
        <v>45624</v>
      </c>
      <c r="F2638" s="2">
        <v>945682459</v>
      </c>
      <c r="G2638" s="3">
        <v>45804</v>
      </c>
      <c r="H2638" s="2">
        <v>2250005278</v>
      </c>
      <c r="I2638" s="2">
        <v>32</v>
      </c>
      <c r="J2638" s="2">
        <v>30</v>
      </c>
      <c r="K263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38" s="4">
        <f>COUNTIFS(Tabela1[Paciente],Tabela1[[#This Row],[Paciente]],Tabela1[Código_Terapia],Tabela1[[#This Row],[Código_Terapia]])</f>
        <v>1</v>
      </c>
      <c r="M2638" s="4">
        <f>Tabela1[[#This Row],[Sessões Autrizadas]]-Tabela1[[#This Row],[Solicitado]]</f>
        <v>-2</v>
      </c>
    </row>
    <row r="2639" spans="1:13" hidden="1" x14ac:dyDescent="0.3">
      <c r="A2639" s="4">
        <f>INDEX(Tabela2[Id],MATCH(Tabela1[[#This Row],[Carteirinha]],Tabela2[Cart],0))</f>
        <v>2937</v>
      </c>
      <c r="B2639" s="2" t="s">
        <v>2803</v>
      </c>
      <c r="C2639" s="2" t="s">
        <v>2264</v>
      </c>
      <c r="D2639" s="2">
        <v>58177125</v>
      </c>
      <c r="E2639" s="3">
        <v>45624</v>
      </c>
      <c r="F2639" s="2">
        <v>945682458</v>
      </c>
      <c r="G2639" s="3">
        <v>46644</v>
      </c>
      <c r="H2639" s="2">
        <v>50000012</v>
      </c>
      <c r="I2639" s="2">
        <v>32</v>
      </c>
      <c r="J2639" s="2">
        <v>16</v>
      </c>
      <c r="K263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39" s="4">
        <f>COUNTIFS(Tabela1[Paciente],Tabela1[[#This Row],[Paciente]],Tabela1[Código_Terapia],Tabela1[[#This Row],[Código_Terapia]])</f>
        <v>2</v>
      </c>
      <c r="M2639" s="4">
        <f>Tabela1[[#This Row],[Sessões Autrizadas]]-Tabela1[[#This Row],[Solicitado]]</f>
        <v>-16</v>
      </c>
    </row>
    <row r="2640" spans="1:13" hidden="1" x14ac:dyDescent="0.3">
      <c r="A2640" s="4">
        <f>INDEX(Tabela2[Id],MATCH(Tabela1[[#This Row],[Carteirinha]],Tabela2[Cart],0))</f>
        <v>2937</v>
      </c>
      <c r="B2640" s="2" t="s">
        <v>2803</v>
      </c>
      <c r="C2640" s="2" t="s">
        <v>2264</v>
      </c>
      <c r="D2640" s="2">
        <v>58177124</v>
      </c>
      <c r="E2640" s="3">
        <v>45624</v>
      </c>
      <c r="F2640" s="2">
        <v>945682457</v>
      </c>
      <c r="G2640" s="3">
        <v>46584</v>
      </c>
      <c r="H2640" s="2">
        <v>2250005170</v>
      </c>
      <c r="I2640" s="2">
        <v>32</v>
      </c>
      <c r="J2640" s="2">
        <v>17</v>
      </c>
      <c r="K264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40" s="4">
        <f>COUNTIFS(Tabela1[Paciente],Tabela1[[#This Row],[Paciente]],Tabela1[Código_Terapia],Tabela1[[#This Row],[Código_Terapia]])</f>
        <v>1</v>
      </c>
      <c r="M2640" s="4">
        <f>Tabela1[[#This Row],[Sessões Autrizadas]]-Tabela1[[#This Row],[Solicitado]]</f>
        <v>-15</v>
      </c>
    </row>
    <row r="2641" spans="1:13" hidden="1" x14ac:dyDescent="0.3">
      <c r="A2641" s="4">
        <f>INDEX(Tabela2[Id],MATCH(Tabela1[[#This Row],[Carteirinha]],Tabela2[Cart],0))</f>
        <v>2937</v>
      </c>
      <c r="B2641" s="2" t="s">
        <v>2803</v>
      </c>
      <c r="C2641" s="2" t="s">
        <v>2264</v>
      </c>
      <c r="D2641" s="2">
        <v>56073527</v>
      </c>
      <c r="E2641" s="3">
        <v>45546</v>
      </c>
      <c r="F2641" s="2">
        <v>943741296</v>
      </c>
      <c r="G2641" s="3">
        <v>46566</v>
      </c>
      <c r="H2641" s="2">
        <v>2250005189</v>
      </c>
      <c r="I2641" s="2">
        <v>60</v>
      </c>
      <c r="J2641" s="2">
        <v>44</v>
      </c>
      <c r="K264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641" s="4">
        <f>COUNTIFS(Tabela1[Paciente],Tabela1[[#This Row],[Paciente]],Tabela1[Código_Terapia],Tabela1[[#This Row],[Código_Terapia]])</f>
        <v>1</v>
      </c>
      <c r="M2641" s="4">
        <f>Tabela1[[#This Row],[Sessões Autrizadas]]-Tabela1[[#This Row],[Solicitado]]</f>
        <v>-16</v>
      </c>
    </row>
    <row r="2642" spans="1:13" hidden="1" x14ac:dyDescent="0.3">
      <c r="A2642" s="4">
        <f>INDEX(Tabela2[Id],MATCH(Tabela1[[#This Row],[Carteirinha]],Tabela2[Cart],0))</f>
        <v>2937</v>
      </c>
      <c r="B2642" s="2" t="s">
        <v>2803</v>
      </c>
      <c r="C2642" s="2" t="s">
        <v>2264</v>
      </c>
      <c r="D2642" s="2">
        <v>56073526</v>
      </c>
      <c r="E2642" s="3">
        <v>45546</v>
      </c>
      <c r="F2642" s="2">
        <v>943741295</v>
      </c>
      <c r="G2642" s="3">
        <v>48126</v>
      </c>
      <c r="H2642" s="2">
        <v>2250005103</v>
      </c>
      <c r="I2642" s="2">
        <v>60</v>
      </c>
      <c r="J2642" s="2">
        <v>19</v>
      </c>
      <c r="K264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3.75</v>
      </c>
      <c r="L2642" s="4">
        <f>COUNTIFS(Tabela1[Paciente],Tabela1[[#This Row],[Paciente]],Tabela1[Código_Terapia],Tabela1[[#This Row],[Código_Terapia]])</f>
        <v>2</v>
      </c>
      <c r="M2642" s="4">
        <f>Tabela1[[#This Row],[Sessões Autrizadas]]-Tabela1[[#This Row],[Solicitado]]</f>
        <v>-41</v>
      </c>
    </row>
    <row r="2643" spans="1:13" hidden="1" x14ac:dyDescent="0.3">
      <c r="A2643" s="4">
        <f>INDEX(Tabela2[Id],MATCH(Tabela1[[#This Row],[Carteirinha]],Tabela2[Cart],0))</f>
        <v>2937</v>
      </c>
      <c r="B2643" s="2" t="s">
        <v>2803</v>
      </c>
      <c r="C2643" s="2" t="s">
        <v>2264</v>
      </c>
      <c r="D2643" s="2">
        <v>56073525</v>
      </c>
      <c r="E2643" s="3">
        <v>45546</v>
      </c>
      <c r="F2643" s="2">
        <v>943741294</v>
      </c>
      <c r="G2643" s="3">
        <v>47346</v>
      </c>
      <c r="H2643" s="2">
        <v>50000012</v>
      </c>
      <c r="I2643" s="2">
        <v>30</v>
      </c>
      <c r="J2643" s="2">
        <v>1</v>
      </c>
      <c r="K264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643" s="4">
        <f>COUNTIFS(Tabela1[Paciente],Tabela1[[#This Row],[Paciente]],Tabela1[Código_Terapia],Tabela1[[#This Row],[Código_Terapia]])</f>
        <v>2</v>
      </c>
      <c r="M2643" s="4">
        <f>Tabela1[[#This Row],[Sessões Autrizadas]]-Tabela1[[#This Row],[Solicitado]]</f>
        <v>-29</v>
      </c>
    </row>
    <row r="2644" spans="1:13" hidden="1" x14ac:dyDescent="0.3">
      <c r="A2644" s="4">
        <f>INDEX(Tabela2[Id],MATCH(Tabela1[[#This Row],[Carteirinha]],Tabela2[Cart],0))</f>
        <v>4298</v>
      </c>
      <c r="B2644" s="2" t="s">
        <v>362</v>
      </c>
      <c r="C2644" s="2" t="s">
        <v>363</v>
      </c>
      <c r="D2644" s="2">
        <v>57499733</v>
      </c>
      <c r="E2644" s="3">
        <v>45610</v>
      </c>
      <c r="F2644" s="2">
        <v>945060058</v>
      </c>
      <c r="G2644" s="3">
        <v>45738</v>
      </c>
      <c r="H2644" s="2">
        <v>50000012</v>
      </c>
      <c r="I2644" s="2">
        <v>32</v>
      </c>
      <c r="J2644" s="2">
        <v>16</v>
      </c>
      <c r="K264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44" s="4">
        <f>COUNTIFS(Tabela1[Paciente],Tabela1[[#This Row],[Paciente]],Tabela1[Código_Terapia],Tabela1[[#This Row],[Código_Terapia]])</f>
        <v>2</v>
      </c>
      <c r="M2644" s="4">
        <f>Tabela1[[#This Row],[Sessões Autrizadas]]-Tabela1[[#This Row],[Solicitado]]</f>
        <v>-16</v>
      </c>
    </row>
    <row r="2645" spans="1:13" hidden="1" x14ac:dyDescent="0.3">
      <c r="A2645" s="4">
        <f>INDEX(Tabela2[Id],MATCH(Tabela1[[#This Row],[Carteirinha]],Tabela2[Cart],0))</f>
        <v>4105</v>
      </c>
      <c r="B2645" s="2" t="s">
        <v>673</v>
      </c>
      <c r="C2645" s="2" t="s">
        <v>674</v>
      </c>
      <c r="D2645" s="2">
        <v>58876987</v>
      </c>
      <c r="E2645" s="3">
        <v>45659</v>
      </c>
      <c r="F2645" s="2">
        <v>946325334</v>
      </c>
      <c r="G2645" s="3">
        <v>46319</v>
      </c>
      <c r="H2645" s="2">
        <v>2250005189</v>
      </c>
      <c r="I2645" s="2">
        <v>48</v>
      </c>
      <c r="J2645" s="2">
        <v>35</v>
      </c>
      <c r="K264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645" s="4">
        <f>COUNTIFS(Tabela1[Paciente],Tabela1[[#This Row],[Paciente]],Tabela1[Código_Terapia],Tabela1[[#This Row],[Código_Terapia]])</f>
        <v>2</v>
      </c>
      <c r="M2645" s="4">
        <f>Tabela1[[#This Row],[Sessões Autrizadas]]-Tabela1[[#This Row],[Solicitado]]</f>
        <v>-13</v>
      </c>
    </row>
    <row r="2646" spans="1:13" hidden="1" x14ac:dyDescent="0.3">
      <c r="A2646" s="4">
        <f>INDEX(Tabela2[Id],MATCH(Tabela1[[#This Row],[Carteirinha]],Tabela2[Cart],0))</f>
        <v>4105</v>
      </c>
      <c r="B2646" s="2" t="s">
        <v>673</v>
      </c>
      <c r="C2646" s="2" t="s">
        <v>674</v>
      </c>
      <c r="D2646" s="2">
        <v>58876986</v>
      </c>
      <c r="E2646" s="3">
        <v>45659</v>
      </c>
      <c r="F2646" s="2">
        <v>946325333</v>
      </c>
      <c r="G2646" s="3">
        <v>46859</v>
      </c>
      <c r="H2646" s="2">
        <v>2250005103</v>
      </c>
      <c r="I2646" s="2">
        <v>160</v>
      </c>
      <c r="J2646" s="2">
        <v>129</v>
      </c>
      <c r="K264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10</v>
      </c>
      <c r="L2646" s="4">
        <f>COUNTIFS(Tabela1[Paciente],Tabela1[[#This Row],[Paciente]],Tabela1[Código_Terapia],Tabela1[[#This Row],[Código_Terapia]])</f>
        <v>2</v>
      </c>
      <c r="M2646" s="4">
        <f>Tabela1[[#This Row],[Sessões Autrizadas]]-Tabela1[[#This Row],[Solicitado]]</f>
        <v>-31</v>
      </c>
    </row>
    <row r="2647" spans="1:13" hidden="1" x14ac:dyDescent="0.3">
      <c r="A2647" s="4">
        <f>INDEX(Tabela2[Id],MATCH(Tabela1[[#This Row],[Carteirinha]],Tabela2[Cart],0))</f>
        <v>4105</v>
      </c>
      <c r="B2647" s="2" t="s">
        <v>673</v>
      </c>
      <c r="C2647" s="2" t="s">
        <v>674</v>
      </c>
      <c r="D2647" s="2">
        <v>55920190</v>
      </c>
      <c r="E2647" s="3">
        <v>45538</v>
      </c>
      <c r="F2647" s="2">
        <v>943600001</v>
      </c>
      <c r="G2647" s="3">
        <v>47518</v>
      </c>
      <c r="H2647" s="2">
        <v>2250005103</v>
      </c>
      <c r="I2647" s="2">
        <v>100</v>
      </c>
      <c r="J2647" s="2">
        <v>52</v>
      </c>
      <c r="K264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6.25</v>
      </c>
      <c r="L2647" s="4">
        <f>COUNTIFS(Tabela1[Paciente],Tabela1[[#This Row],[Paciente]],Tabela1[Código_Terapia],Tabela1[[#This Row],[Código_Terapia]])</f>
        <v>2</v>
      </c>
      <c r="M2647" s="4">
        <f>Tabela1[[#This Row],[Sessões Autrizadas]]-Tabela1[[#This Row],[Solicitado]]</f>
        <v>-48</v>
      </c>
    </row>
    <row r="2648" spans="1:13" hidden="1" x14ac:dyDescent="0.3">
      <c r="A2648" s="4">
        <f>INDEX(Tabela2[Id],MATCH(Tabela1[[#This Row],[Carteirinha]],Tabela2[Cart],0))</f>
        <v>4105</v>
      </c>
      <c r="B2648" s="2" t="s">
        <v>673</v>
      </c>
      <c r="C2648" s="2" t="s">
        <v>674</v>
      </c>
      <c r="D2648" s="2">
        <v>55764882</v>
      </c>
      <c r="E2648" s="3">
        <v>45532</v>
      </c>
      <c r="F2648" s="2">
        <v>943457109</v>
      </c>
      <c r="G2648" s="3">
        <v>46192</v>
      </c>
      <c r="H2648" s="2">
        <v>2250005189</v>
      </c>
      <c r="I2648" s="2">
        <v>20</v>
      </c>
      <c r="J2648" s="2">
        <v>10</v>
      </c>
      <c r="K264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1.25</v>
      </c>
      <c r="L2648" s="4">
        <f>COUNTIFS(Tabela1[Paciente],Tabela1[[#This Row],[Paciente]],Tabela1[Código_Terapia],Tabela1[[#This Row],[Código_Terapia]])</f>
        <v>2</v>
      </c>
      <c r="M2648" s="4">
        <f>Tabela1[[#This Row],[Sessões Autrizadas]]-Tabela1[[#This Row],[Solicitado]]</f>
        <v>-10</v>
      </c>
    </row>
    <row r="2649" spans="1:13" hidden="1" x14ac:dyDescent="0.3">
      <c r="A2649" s="4">
        <f>INDEX(Tabela2[Id],MATCH(Tabela1[[#This Row],[Carteirinha]],Tabela2[Cart],0))</f>
        <v>1750</v>
      </c>
      <c r="B2649" s="2" t="s">
        <v>1678</v>
      </c>
      <c r="C2649" s="2" t="s">
        <v>1679</v>
      </c>
      <c r="D2649" s="2">
        <v>60277319</v>
      </c>
      <c r="E2649" s="3">
        <v>45709</v>
      </c>
      <c r="F2649" s="2">
        <v>947623506</v>
      </c>
      <c r="G2649" s="3">
        <v>45949</v>
      </c>
      <c r="H2649" s="2">
        <v>2250005103</v>
      </c>
      <c r="I2649" s="2">
        <v>32</v>
      </c>
      <c r="J2649" s="2">
        <v>26</v>
      </c>
      <c r="K264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49" s="4">
        <f>COUNTIFS(Tabela1[Paciente],Tabela1[[#This Row],[Paciente]],Tabela1[Código_Terapia],Tabela1[[#This Row],[Código_Terapia]])</f>
        <v>1</v>
      </c>
      <c r="M2649" s="4">
        <f>Tabela1[[#This Row],[Sessões Autrizadas]]-Tabela1[[#This Row],[Solicitado]]</f>
        <v>-6</v>
      </c>
    </row>
    <row r="2650" spans="1:13" hidden="1" x14ac:dyDescent="0.3">
      <c r="A2650" s="4">
        <f>INDEX(Tabela2[Id],MATCH(Tabela1[[#This Row],[Carteirinha]],Tabela2[Cart],0))</f>
        <v>1750</v>
      </c>
      <c r="B2650" s="2" t="s">
        <v>1678</v>
      </c>
      <c r="C2650" s="2" t="s">
        <v>1679</v>
      </c>
      <c r="D2650" s="2">
        <v>56518140</v>
      </c>
      <c r="E2650" s="3">
        <v>45560</v>
      </c>
      <c r="F2650" s="2">
        <v>944151876</v>
      </c>
      <c r="G2650" s="3">
        <v>45739</v>
      </c>
      <c r="H2650" s="2">
        <v>2250005278</v>
      </c>
      <c r="I2650" s="2">
        <v>30</v>
      </c>
      <c r="J2650" s="2">
        <v>30</v>
      </c>
      <c r="K265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1.875</v>
      </c>
      <c r="L2650" s="4">
        <f>COUNTIFS(Tabela1[Paciente],Tabela1[[#This Row],[Paciente]],Tabela1[Código_Terapia],Tabela1[[#This Row],[Código_Terapia]])</f>
        <v>1</v>
      </c>
      <c r="M2650" s="4">
        <f>Tabela1[[#This Row],[Sessões Autrizadas]]-Tabela1[[#This Row],[Solicitado]]</f>
        <v>0</v>
      </c>
    </row>
    <row r="2651" spans="1:13" hidden="1" x14ac:dyDescent="0.3">
      <c r="A2651" s="4">
        <f>INDEX(Tabela2[Id],MATCH(Tabela1[[#This Row],[Carteirinha]],Tabela2[Cart],0))</f>
        <v>3556</v>
      </c>
      <c r="B2651" s="2" t="s">
        <v>826</v>
      </c>
      <c r="C2651" s="2" t="s">
        <v>827</v>
      </c>
      <c r="D2651" s="2">
        <v>60256103</v>
      </c>
      <c r="E2651" s="3">
        <v>45708</v>
      </c>
      <c r="F2651" s="2">
        <v>82714272</v>
      </c>
      <c r="G2651" s="2">
        <v>45768</v>
      </c>
      <c r="H2651" s="2">
        <v>2250005103</v>
      </c>
      <c r="I2651" s="2">
        <v>16</v>
      </c>
      <c r="J2651" s="2">
        <v>1</v>
      </c>
      <c r="K265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651" s="4">
        <f>COUNTIFS(Tabela1[Paciente],Tabela1[[#This Row],[Paciente]],Tabela1[Código_Terapia],Tabela1[[#This Row],[Código_Terapia]])</f>
        <v>2</v>
      </c>
      <c r="M2651" s="4">
        <f>Tabela1[[#This Row],[Sessões Autrizadas]]-Tabela1[[#This Row],[Solicitado]]</f>
        <v>-15</v>
      </c>
    </row>
    <row r="2652" spans="1:13" hidden="1" x14ac:dyDescent="0.3">
      <c r="A2652" s="4">
        <f>INDEX(Tabela2[Id],MATCH(Tabela1[[#This Row],[Carteirinha]],Tabela2[Cart],0))</f>
        <v>4567</v>
      </c>
      <c r="B2652" s="2" t="s">
        <v>1657</v>
      </c>
      <c r="C2652" s="2" t="s">
        <v>1658</v>
      </c>
      <c r="D2652" s="2">
        <v>59242370</v>
      </c>
      <c r="E2652" s="3">
        <v>45677</v>
      </c>
      <c r="F2652" s="2">
        <v>946663824</v>
      </c>
      <c r="G2652" s="2">
        <v>45737</v>
      </c>
      <c r="H2652" s="2">
        <v>50000012</v>
      </c>
      <c r="I2652" s="2">
        <v>48</v>
      </c>
      <c r="J2652" s="2">
        <v>32</v>
      </c>
      <c r="K265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652" s="4">
        <f>COUNTIFS(Tabela1[Paciente],Tabela1[[#This Row],[Paciente]],Tabela1[Código_Terapia],Tabela1[[#This Row],[Código_Terapia]])</f>
        <v>2</v>
      </c>
      <c r="M2652" s="4">
        <f>Tabela1[[#This Row],[Sessões Autrizadas]]-Tabela1[[#This Row],[Solicitado]]</f>
        <v>-16</v>
      </c>
    </row>
    <row r="2653" spans="1:13" hidden="1" x14ac:dyDescent="0.3">
      <c r="A2653" s="4">
        <f>INDEX(Tabela2[Id],MATCH(Tabela1[[#This Row],[Carteirinha]],Tabela2[Cart],0))</f>
        <v>4567</v>
      </c>
      <c r="B2653" s="2" t="s">
        <v>1657</v>
      </c>
      <c r="C2653" s="2" t="s">
        <v>1658</v>
      </c>
      <c r="D2653" s="2">
        <v>59242372</v>
      </c>
      <c r="E2653" s="3">
        <v>45677</v>
      </c>
      <c r="F2653" s="2">
        <v>946663826</v>
      </c>
      <c r="G2653" s="2">
        <v>45737</v>
      </c>
      <c r="H2653" s="2">
        <v>2250005103</v>
      </c>
      <c r="I2653" s="2">
        <v>112</v>
      </c>
      <c r="J2653" s="2">
        <v>80</v>
      </c>
      <c r="K265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7</v>
      </c>
      <c r="L2653" s="4">
        <f>COUNTIFS(Tabela1[Paciente],Tabela1[[#This Row],[Paciente]],Tabela1[Código_Terapia],Tabela1[[#This Row],[Código_Terapia]])</f>
        <v>2</v>
      </c>
      <c r="M2653" s="4">
        <f>Tabela1[[#This Row],[Sessões Autrizadas]]-Tabela1[[#This Row],[Solicitado]]</f>
        <v>-32</v>
      </c>
    </row>
    <row r="2654" spans="1:13" hidden="1" x14ac:dyDescent="0.3">
      <c r="A2654" s="4">
        <f>INDEX(Tabela2[Id],MATCH(Tabela1[[#This Row],[Carteirinha]],Tabela2[Cart],0))</f>
        <v>4567</v>
      </c>
      <c r="B2654" s="2" t="s">
        <v>1657</v>
      </c>
      <c r="C2654" s="2" t="s">
        <v>1658</v>
      </c>
      <c r="D2654" s="2">
        <v>59242369</v>
      </c>
      <c r="E2654" s="3">
        <v>45677</v>
      </c>
      <c r="F2654" s="2">
        <v>946663823</v>
      </c>
      <c r="G2654" s="2">
        <v>45737</v>
      </c>
      <c r="H2654" s="2">
        <v>2250005170</v>
      </c>
      <c r="I2654" s="2">
        <v>80</v>
      </c>
      <c r="J2654" s="2">
        <v>48</v>
      </c>
      <c r="K265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654" s="4">
        <f>COUNTIFS(Tabela1[Paciente],Tabela1[[#This Row],[Paciente]],Tabela1[Código_Terapia],Tabela1[[#This Row],[Código_Terapia]])</f>
        <v>2</v>
      </c>
      <c r="M2654" s="4">
        <f>Tabela1[[#This Row],[Sessões Autrizadas]]-Tabela1[[#This Row],[Solicitado]]</f>
        <v>-32</v>
      </c>
    </row>
    <row r="2655" spans="1:13" hidden="1" x14ac:dyDescent="0.3">
      <c r="A2655" s="4">
        <f>INDEX(Tabela2[Id],MATCH(Tabela1[[#This Row],[Carteirinha]],Tabela2[Cart],0))</f>
        <v>4567</v>
      </c>
      <c r="B2655" s="2" t="s">
        <v>1657</v>
      </c>
      <c r="C2655" s="2" t="s">
        <v>1658</v>
      </c>
      <c r="D2655" s="2">
        <v>59242373</v>
      </c>
      <c r="E2655" s="3">
        <v>45677</v>
      </c>
      <c r="F2655" s="2">
        <v>946663827</v>
      </c>
      <c r="G2655" s="2">
        <v>45737</v>
      </c>
      <c r="H2655" s="2">
        <v>2250005189</v>
      </c>
      <c r="I2655" s="2">
        <v>32</v>
      </c>
      <c r="J2655" s="2">
        <v>32</v>
      </c>
      <c r="K265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55" s="4">
        <f>COUNTIFS(Tabela1[Paciente],Tabela1[[#This Row],[Paciente]],Tabela1[Código_Terapia],Tabela1[[#This Row],[Código_Terapia]])</f>
        <v>2</v>
      </c>
      <c r="M2655" s="4">
        <f>Tabela1[[#This Row],[Sessões Autrizadas]]-Tabela1[[#This Row],[Solicitado]]</f>
        <v>0</v>
      </c>
    </row>
    <row r="2656" spans="1:13" hidden="1" x14ac:dyDescent="0.3">
      <c r="A2656" s="4">
        <f>INDEX(Tabela2[Id],MATCH(Tabela1[[#This Row],[Carteirinha]],Tabela2[Cart],0))</f>
        <v>4567</v>
      </c>
      <c r="B2656" s="2" t="s">
        <v>1657</v>
      </c>
      <c r="C2656" s="2" t="s">
        <v>1658</v>
      </c>
      <c r="D2656" s="2">
        <v>59242371</v>
      </c>
      <c r="E2656" s="3">
        <v>45677</v>
      </c>
      <c r="F2656" s="2">
        <v>946663825</v>
      </c>
      <c r="G2656" s="2">
        <v>45737</v>
      </c>
      <c r="H2656" s="2">
        <v>2250005278</v>
      </c>
      <c r="I2656" s="2">
        <v>80</v>
      </c>
      <c r="J2656" s="2">
        <v>48</v>
      </c>
      <c r="K265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656" s="4">
        <f>COUNTIFS(Tabela1[Paciente],Tabela1[[#This Row],[Paciente]],Tabela1[Código_Terapia],Tabela1[[#This Row],[Código_Terapia]])</f>
        <v>2</v>
      </c>
      <c r="M2656" s="4">
        <f>Tabela1[[#This Row],[Sessões Autrizadas]]-Tabela1[[#This Row],[Solicitado]]</f>
        <v>-32</v>
      </c>
    </row>
    <row r="2657" spans="1:13" hidden="1" x14ac:dyDescent="0.3">
      <c r="A2657" s="4">
        <f>INDEX(Tabela2[Id],MATCH(Tabela1[[#This Row],[Carteirinha]],Tabela2[Cart],0))</f>
        <v>4298</v>
      </c>
      <c r="B2657" s="2" t="s">
        <v>362</v>
      </c>
      <c r="C2657" s="2" t="s">
        <v>363</v>
      </c>
      <c r="D2657" s="2">
        <v>57499085</v>
      </c>
      <c r="E2657" s="3">
        <v>45617</v>
      </c>
      <c r="F2657" s="2">
        <v>945059495</v>
      </c>
      <c r="G2657" s="2">
        <v>45737</v>
      </c>
      <c r="H2657" s="2">
        <v>50001213</v>
      </c>
      <c r="I2657" s="2">
        <v>32</v>
      </c>
      <c r="J2657" s="2">
        <v>15</v>
      </c>
      <c r="K265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57" s="4">
        <f>COUNTIFS(Tabela1[Paciente],Tabela1[[#This Row],[Paciente]],Tabela1[Código_Terapia],Tabela1[[#This Row],[Código_Terapia]])</f>
        <v>2</v>
      </c>
      <c r="M2657" s="4">
        <f>Tabela1[[#This Row],[Sessões Autrizadas]]-Tabela1[[#This Row],[Solicitado]]</f>
        <v>-17</v>
      </c>
    </row>
    <row r="2658" spans="1:13" hidden="1" x14ac:dyDescent="0.3">
      <c r="A2658" s="4">
        <f>INDEX(Tabela2[Id],MATCH(Tabela1[[#This Row],[Carteirinha]],Tabela2[Cart],0))</f>
        <v>492</v>
      </c>
      <c r="B2658" s="2" t="s">
        <v>133</v>
      </c>
      <c r="C2658" s="2" t="s">
        <v>134</v>
      </c>
      <c r="D2658" s="2">
        <v>57536018</v>
      </c>
      <c r="E2658" s="3">
        <v>45617</v>
      </c>
      <c r="F2658" s="2">
        <v>945092388</v>
      </c>
      <c r="G2658" s="2">
        <v>45737</v>
      </c>
      <c r="H2658" s="2">
        <v>2250005170</v>
      </c>
      <c r="I2658" s="2">
        <v>64</v>
      </c>
      <c r="J2658" s="2">
        <v>31</v>
      </c>
      <c r="K265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4</v>
      </c>
      <c r="L2658" s="4">
        <f>COUNTIFS(Tabela1[Paciente],Tabela1[[#This Row],[Paciente]],Tabela1[Código_Terapia],Tabela1[[#This Row],[Código_Terapia]])</f>
        <v>3</v>
      </c>
      <c r="M2658" s="4">
        <f>Tabela1[[#This Row],[Sessões Autrizadas]]-Tabela1[[#This Row],[Solicitado]]</f>
        <v>-33</v>
      </c>
    </row>
    <row r="2659" spans="1:13" hidden="1" x14ac:dyDescent="0.3">
      <c r="A2659" s="4">
        <f>INDEX(Tabela2[Id],MATCH(Tabela1[[#This Row],[Carteirinha]],Tabela2[Cart],0))</f>
        <v>2244</v>
      </c>
      <c r="B2659" s="2" t="s">
        <v>103</v>
      </c>
      <c r="C2659" s="2" t="s">
        <v>1216</v>
      </c>
      <c r="D2659" s="2">
        <v>59122097</v>
      </c>
      <c r="E2659" s="3">
        <v>45677</v>
      </c>
      <c r="F2659" s="2">
        <v>343136893</v>
      </c>
      <c r="G2659" s="2">
        <v>45737</v>
      </c>
      <c r="H2659" s="2">
        <v>2250005170</v>
      </c>
      <c r="I2659" s="2">
        <v>12</v>
      </c>
      <c r="J2659" s="2">
        <v>1</v>
      </c>
      <c r="K265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3</v>
      </c>
      <c r="L2659" s="4">
        <f>COUNTIFS(Tabela1[Paciente],Tabela1[[#This Row],[Paciente]],Tabela1[Código_Terapia],Tabela1[[#This Row],[Código_Terapia]])</f>
        <v>3</v>
      </c>
      <c r="M2659" s="4">
        <f>Tabela1[[#This Row],[Sessões Autrizadas]]-Tabela1[[#This Row],[Solicitado]]</f>
        <v>-11</v>
      </c>
    </row>
    <row r="2660" spans="1:13" hidden="1" x14ac:dyDescent="0.3">
      <c r="A2660" s="4">
        <f>INDEX(Tabela2[Id],MATCH(Tabela1[[#This Row],[Carteirinha]],Tabela2[Cart],0))</f>
        <v>2837</v>
      </c>
      <c r="B2660" s="2" t="s">
        <v>935</v>
      </c>
      <c r="C2660" s="2" t="s">
        <v>936</v>
      </c>
      <c r="D2660" s="2">
        <v>59303071</v>
      </c>
      <c r="E2660" s="3">
        <v>45677</v>
      </c>
      <c r="F2660" s="2">
        <v>81609309</v>
      </c>
      <c r="G2660" s="2">
        <v>45737</v>
      </c>
      <c r="H2660" s="2">
        <v>2250005189</v>
      </c>
      <c r="I2660" s="2">
        <v>20</v>
      </c>
      <c r="J2660" s="2">
        <v>3</v>
      </c>
      <c r="K266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660" s="4">
        <f>COUNTIFS(Tabela1[Paciente],Tabela1[[#This Row],[Paciente]],Tabela1[Código_Terapia],Tabela1[[#This Row],[Código_Terapia]])</f>
        <v>2</v>
      </c>
      <c r="M2660" s="4">
        <f>Tabela1[[#This Row],[Sessões Autrizadas]]-Tabela1[[#This Row],[Solicitado]]</f>
        <v>-17</v>
      </c>
    </row>
    <row r="2661" spans="1:13" hidden="1" x14ac:dyDescent="0.3">
      <c r="A2661" s="4">
        <f>INDEX(Tabela2[Id],MATCH(Tabela1[[#This Row],[Carteirinha]],Tabela2[Cart],0))</f>
        <v>3040</v>
      </c>
      <c r="B2661" s="2" t="s">
        <v>1201</v>
      </c>
      <c r="C2661" s="2" t="s">
        <v>1202</v>
      </c>
      <c r="D2661" s="2">
        <v>55643121</v>
      </c>
      <c r="E2661" s="3">
        <v>45527</v>
      </c>
      <c r="F2661" s="2">
        <v>943345369</v>
      </c>
      <c r="G2661" s="3">
        <v>46127</v>
      </c>
      <c r="H2661" s="2">
        <v>2250005170</v>
      </c>
      <c r="I2661" s="2">
        <v>10</v>
      </c>
      <c r="J2661" s="2">
        <v>1</v>
      </c>
      <c r="K266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0.625</v>
      </c>
      <c r="L2661" s="4">
        <f>COUNTIFS(Tabela1[Paciente],Tabela1[[#This Row],[Paciente]],Tabela1[Código_Terapia],Tabela1[[#This Row],[Código_Terapia]])</f>
        <v>2</v>
      </c>
      <c r="M2661" s="4">
        <f>Tabela1[[#This Row],[Sessões Autrizadas]]-Tabela1[[#This Row],[Solicitado]]</f>
        <v>-9</v>
      </c>
    </row>
    <row r="2662" spans="1:13" hidden="1" x14ac:dyDescent="0.3">
      <c r="A2662" s="4">
        <f>INDEX(Tabela2[Id],MATCH(Tabela1[[#This Row],[Carteirinha]],Tabela2[Cart],0))</f>
        <v>3027</v>
      </c>
      <c r="B2662" s="2" t="s">
        <v>531</v>
      </c>
      <c r="C2662" s="2" t="s">
        <v>532</v>
      </c>
      <c r="D2662" s="2">
        <v>59799270</v>
      </c>
      <c r="E2662" s="3">
        <v>45693</v>
      </c>
      <c r="F2662" s="2">
        <v>82184130</v>
      </c>
      <c r="G2662" s="3">
        <v>45753</v>
      </c>
      <c r="H2662" s="2">
        <v>50001213</v>
      </c>
      <c r="I2662" s="2">
        <v>8</v>
      </c>
      <c r="J2662" s="2">
        <v>1</v>
      </c>
      <c r="K2662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62" s="4">
        <f>COUNTIFS(Tabela1[Paciente],Tabela1[[#This Row],[Paciente]],Tabela1[Código_Terapia],Tabela1[[#This Row],[Código_Terapia]])</f>
        <v>2</v>
      </c>
      <c r="M2662" s="4">
        <f>Tabela1[[#This Row],[Sessões Autrizadas]]-Tabela1[[#This Row],[Solicitado]]</f>
        <v>-7</v>
      </c>
    </row>
    <row r="2663" spans="1:13" hidden="1" x14ac:dyDescent="0.3">
      <c r="A2663" s="4">
        <f>INDEX(Tabela2[Id],MATCH(Tabela1[[#This Row],[Carteirinha]],Tabela2[Cart],0))</f>
        <v>4045</v>
      </c>
      <c r="B2663" s="2" t="s">
        <v>918</v>
      </c>
      <c r="C2663" s="2" t="s">
        <v>919</v>
      </c>
      <c r="D2663" s="2">
        <v>57497113</v>
      </c>
      <c r="E2663" s="3">
        <v>45600</v>
      </c>
      <c r="F2663" s="2">
        <v>945057708</v>
      </c>
      <c r="G2663" s="3">
        <v>46680</v>
      </c>
      <c r="H2663" s="2">
        <v>50001213</v>
      </c>
      <c r="I2663" s="2">
        <v>32</v>
      </c>
      <c r="J2663" s="2">
        <v>1</v>
      </c>
      <c r="K2663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63" s="4">
        <f>COUNTIFS(Tabela1[Paciente],Tabela1[[#This Row],[Paciente]],Tabela1[Código_Terapia],Tabela1[[#This Row],[Código_Terapia]])</f>
        <v>1</v>
      </c>
      <c r="M2663" s="4">
        <f>Tabela1[[#This Row],[Sessões Autrizadas]]-Tabela1[[#This Row],[Solicitado]]</f>
        <v>-31</v>
      </c>
    </row>
    <row r="2664" spans="1:13" hidden="1" x14ac:dyDescent="0.3">
      <c r="A2664" s="4">
        <f>INDEX(Tabela2[Id],MATCH(Tabela1[[#This Row],[Carteirinha]],Tabela2[Cart],0))</f>
        <v>4360</v>
      </c>
      <c r="B2664" s="2" t="s">
        <v>687</v>
      </c>
      <c r="C2664" s="2" t="s">
        <v>688</v>
      </c>
      <c r="D2664" s="2">
        <v>58336509</v>
      </c>
      <c r="E2664" s="3">
        <v>45630</v>
      </c>
      <c r="F2664" s="2">
        <v>945830247</v>
      </c>
      <c r="G2664" s="3">
        <v>46530</v>
      </c>
      <c r="H2664" s="2">
        <v>2250005278</v>
      </c>
      <c r="I2664" s="2">
        <v>32</v>
      </c>
      <c r="J2664" s="2">
        <v>18</v>
      </c>
      <c r="K2664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64" s="4">
        <f>COUNTIFS(Tabela1[Paciente],Tabela1[[#This Row],[Paciente]],Tabela1[Código_Terapia],Tabela1[[#This Row],[Código_Terapia]])</f>
        <v>1</v>
      </c>
      <c r="M2664" s="4">
        <f>Tabela1[[#This Row],[Sessões Autrizadas]]-Tabela1[[#This Row],[Solicitado]]</f>
        <v>-14</v>
      </c>
    </row>
    <row r="2665" spans="1:13" hidden="1" x14ac:dyDescent="0.3">
      <c r="A2665" s="4">
        <f>INDEX(Tabela2[Id],MATCH(Tabela1[[#This Row],[Carteirinha]],Tabela2[Cart],0))</f>
        <v>4360</v>
      </c>
      <c r="B2665" s="2" t="s">
        <v>687</v>
      </c>
      <c r="C2665" s="2" t="s">
        <v>688</v>
      </c>
      <c r="D2665" s="2">
        <v>58111101</v>
      </c>
      <c r="E2665" s="3">
        <v>45622</v>
      </c>
      <c r="F2665" s="2">
        <v>945621218</v>
      </c>
      <c r="G2665" s="3">
        <v>46582</v>
      </c>
      <c r="H2665" s="2">
        <v>2250005103</v>
      </c>
      <c r="I2665" s="2">
        <v>32</v>
      </c>
      <c r="J2665" s="2">
        <v>17</v>
      </c>
      <c r="K2665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65" s="4">
        <f>COUNTIFS(Tabela1[Paciente],Tabela1[[#This Row],[Paciente]],Tabela1[Código_Terapia],Tabela1[[#This Row],[Código_Terapia]])</f>
        <v>1</v>
      </c>
      <c r="M2665" s="4">
        <f>Tabela1[[#This Row],[Sessões Autrizadas]]-Tabela1[[#This Row],[Solicitado]]</f>
        <v>-15</v>
      </c>
    </row>
    <row r="2666" spans="1:13" hidden="1" x14ac:dyDescent="0.3">
      <c r="A2666" s="4">
        <f>INDEX(Tabela2[Id],MATCH(Tabela1[[#This Row],[Carteirinha]],Tabela2[Cart],0))</f>
        <v>3027</v>
      </c>
      <c r="B2666" s="2" t="s">
        <v>531</v>
      </c>
      <c r="C2666" s="2" t="s">
        <v>532</v>
      </c>
      <c r="D2666" s="2">
        <v>60230188</v>
      </c>
      <c r="E2666" s="3">
        <v>45712</v>
      </c>
      <c r="F2666" s="2">
        <v>82684767</v>
      </c>
      <c r="G2666" s="3">
        <v>45769</v>
      </c>
      <c r="H2666" s="2">
        <v>2250005103</v>
      </c>
      <c r="I2666" s="2">
        <v>32</v>
      </c>
      <c r="J2666" s="2">
        <v>1</v>
      </c>
      <c r="K2666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8</v>
      </c>
      <c r="L2666" s="4">
        <f>COUNTIFS(Tabela1[Paciente],Tabela1[[#This Row],[Paciente]],Tabela1[Código_Terapia],Tabela1[[#This Row],[Código_Terapia]])</f>
        <v>2</v>
      </c>
      <c r="M2666" s="4">
        <f>Tabela1[[#This Row],[Sessões Autrizadas]]-Tabela1[[#This Row],[Solicitado]]</f>
        <v>-31</v>
      </c>
    </row>
    <row r="2667" spans="1:13" hidden="1" x14ac:dyDescent="0.3">
      <c r="A2667" s="4">
        <f>INDEX(Tabela2[Id],MATCH(Tabela1[[#This Row],[Carteirinha]],Tabela2[Cart],0))</f>
        <v>4168</v>
      </c>
      <c r="B2667" s="2" t="s">
        <v>1017</v>
      </c>
      <c r="C2667" s="2" t="s">
        <v>1018</v>
      </c>
      <c r="D2667" s="2">
        <v>59213907</v>
      </c>
      <c r="E2667" s="3">
        <v>45673</v>
      </c>
      <c r="F2667" s="2">
        <v>946637269</v>
      </c>
      <c r="G2667" s="3">
        <v>45733</v>
      </c>
      <c r="H2667" s="2">
        <v>2250005189</v>
      </c>
      <c r="I2667" s="2">
        <v>32</v>
      </c>
      <c r="J2667" s="2">
        <v>32</v>
      </c>
      <c r="K2667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67" s="4">
        <f>COUNTIFS(Tabela1[Paciente],Tabela1[[#This Row],[Paciente]],Tabela1[Código_Terapia],Tabela1[[#This Row],[Código_Terapia]])</f>
        <v>1</v>
      </c>
      <c r="M2667" s="4">
        <f>Tabela1[[#This Row],[Sessões Autrizadas]]-Tabela1[[#This Row],[Solicitado]]</f>
        <v>0</v>
      </c>
    </row>
    <row r="2668" spans="1:13" hidden="1" x14ac:dyDescent="0.3">
      <c r="A2668" s="4">
        <f>INDEX(Tabela2[Id],MATCH(Tabela1[[#This Row],[Carteirinha]],Tabela2[Cart],0))</f>
        <v>4314</v>
      </c>
      <c r="B2668" s="2" t="s">
        <v>653</v>
      </c>
      <c r="C2668" s="2" t="s">
        <v>654</v>
      </c>
      <c r="D2668" s="2">
        <v>57730752</v>
      </c>
      <c r="E2668" s="3">
        <v>45614</v>
      </c>
      <c r="F2668" s="2">
        <v>945270672</v>
      </c>
      <c r="G2668" s="3">
        <v>45734</v>
      </c>
      <c r="H2668" s="2">
        <v>2250005103</v>
      </c>
      <c r="I2668" s="2">
        <v>32</v>
      </c>
      <c r="J2668" s="2">
        <v>30</v>
      </c>
      <c r="K2668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</v>
      </c>
      <c r="L2668" s="4">
        <f>COUNTIFS(Tabela1[Paciente],Tabela1[[#This Row],[Paciente]],Tabela1[Código_Terapia],Tabela1[[#This Row],[Código_Terapia]])</f>
        <v>2</v>
      </c>
      <c r="M2668" s="4">
        <f>Tabela1[[#This Row],[Sessões Autrizadas]]-Tabela1[[#This Row],[Solicitado]]</f>
        <v>-2</v>
      </c>
    </row>
    <row r="2669" spans="1:13" hidden="1" x14ac:dyDescent="0.3">
      <c r="A2669" s="4">
        <f>INDEX(Tabela2[Id],MATCH(Tabela1[[#This Row],[Carteirinha]],Tabela2[Cart],0))</f>
        <v>4044</v>
      </c>
      <c r="B2669" s="2" t="s">
        <v>1049</v>
      </c>
      <c r="C2669" s="2" t="s">
        <v>1050</v>
      </c>
      <c r="D2669" s="2">
        <v>59281494</v>
      </c>
      <c r="E2669" s="3">
        <v>45674</v>
      </c>
      <c r="F2669" s="2">
        <v>81586848</v>
      </c>
      <c r="G2669" s="3">
        <v>45734</v>
      </c>
      <c r="H2669" s="2">
        <v>2250005189</v>
      </c>
      <c r="I2669" s="2">
        <v>20</v>
      </c>
      <c r="J2669" s="2">
        <v>11</v>
      </c>
      <c r="K2669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5</v>
      </c>
      <c r="L2669" s="4">
        <f>COUNTIFS(Tabela1[Paciente],Tabela1[[#This Row],[Paciente]],Tabela1[Código_Terapia],Tabela1[[#This Row],[Código_Terapia]])</f>
        <v>1</v>
      </c>
      <c r="M2669" s="4">
        <f>Tabela1[[#This Row],[Sessões Autrizadas]]-Tabela1[[#This Row],[Solicitado]]</f>
        <v>-9</v>
      </c>
    </row>
    <row r="2670" spans="1:13" hidden="1" x14ac:dyDescent="0.3">
      <c r="A2670" s="4">
        <f>INDEX(Tabela2[Id],MATCH(Tabela1[[#This Row],[Carteirinha]],Tabela2[Cart],0))</f>
        <v>2484</v>
      </c>
      <c r="B2670" s="2" t="s">
        <v>645</v>
      </c>
      <c r="C2670" s="2" t="s">
        <v>646</v>
      </c>
      <c r="D2670" s="2">
        <v>57903823</v>
      </c>
      <c r="E2670" s="3">
        <v>45614</v>
      </c>
      <c r="F2670" s="2">
        <v>945430084</v>
      </c>
      <c r="G2670" s="3">
        <v>45734</v>
      </c>
      <c r="H2670" s="2">
        <v>50001213</v>
      </c>
      <c r="I2670" s="2">
        <v>16</v>
      </c>
      <c r="J2670" s="2">
        <v>15</v>
      </c>
      <c r="K2670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1</v>
      </c>
      <c r="L2670" s="4">
        <f>COUNTIFS(Tabela1[Paciente],Tabela1[[#This Row],[Paciente]],Tabela1[Código_Terapia],Tabela1[[#This Row],[Código_Terapia]])</f>
        <v>2</v>
      </c>
      <c r="M2670" s="4">
        <f>Tabela1[[#This Row],[Sessões Autrizadas]]-Tabela1[[#This Row],[Solicitado]]</f>
        <v>-1</v>
      </c>
    </row>
    <row r="2671" spans="1:13" hidden="1" x14ac:dyDescent="0.3">
      <c r="A2671" s="4">
        <f>INDEX(Tabela2[Id],MATCH(Tabela1[[#This Row],[Carteirinha]],Tabela2[Cart],0))</f>
        <v>728</v>
      </c>
      <c r="B2671" s="2" t="s">
        <v>3703</v>
      </c>
      <c r="C2671" s="2" t="s">
        <v>652</v>
      </c>
      <c r="D2671" s="2">
        <v>56887300</v>
      </c>
      <c r="E2671" s="3">
        <v>45574</v>
      </c>
      <c r="F2671" s="2">
        <v>944493336</v>
      </c>
      <c r="G2671" s="2">
        <v>45814</v>
      </c>
      <c r="H2671" s="2">
        <v>2250005103</v>
      </c>
      <c r="I2671" s="2">
        <v>40</v>
      </c>
      <c r="J2671" s="2">
        <v>34</v>
      </c>
      <c r="K2671" s="7">
        <f>IF(Tabela1[[#This Row],[Data_Autorização]]&gt;1/10/2024,IF(LEFT(Tabela1[[#This Row],[Carteirinha]],4)="0064",Tabela1[[#This Row],[Solicitado]]/16,Tabela1[[#This Row],[Solicitado]]/4),IF(LEFT(Tabela1[[#This Row],[Carteirinha]],4)="0064",Tabela1[[#This Row],[Solicitado]]/15,Tabela1[[#This Row],[Solicitado]]/4))</f>
        <v>2.5</v>
      </c>
      <c r="L2671" s="4">
        <f>COUNTIFS(Tabela1[Paciente],Tabela1[[#This Row],[Paciente]],Tabela1[Código_Terapia],Tabela1[[#This Row],[Código_Terapia]])</f>
        <v>2</v>
      </c>
      <c r="M2671" s="4">
        <f>Tabela1[[#This Row],[Sessões Autrizadas]]-Tabela1[[#This Row],[Solicitado]]</f>
        <v>-6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B38C-EC14-4046-B301-4772C50EDBEA}">
  <sheetPr codeName="Planilha2"/>
  <dimension ref="A1:I1496"/>
  <sheetViews>
    <sheetView workbookViewId="0">
      <selection activeCell="J12" sqref="J12"/>
    </sheetView>
  </sheetViews>
  <sheetFormatPr defaultRowHeight="14.4" x14ac:dyDescent="0.3"/>
  <sheetData>
    <row r="1" spans="1:9" x14ac:dyDescent="0.3">
      <c r="A1" t="s">
        <v>1437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4125</v>
      </c>
      <c r="B2" t="s">
        <v>689</v>
      </c>
      <c r="C2" t="s">
        <v>690</v>
      </c>
      <c r="D2">
        <v>58885857</v>
      </c>
      <c r="E2">
        <v>45660</v>
      </c>
      <c r="F2">
        <v>946333492</v>
      </c>
      <c r="G2" t="s">
        <v>921</v>
      </c>
      <c r="H2">
        <v>2250005103</v>
      </c>
      <c r="I2">
        <v>8</v>
      </c>
    </row>
    <row r="3" spans="1:9" x14ac:dyDescent="0.3">
      <c r="A3">
        <v>4125</v>
      </c>
      <c r="B3" t="s">
        <v>689</v>
      </c>
      <c r="C3" t="s">
        <v>690</v>
      </c>
      <c r="D3">
        <v>58885858</v>
      </c>
      <c r="E3">
        <v>45660</v>
      </c>
      <c r="F3">
        <v>946333493</v>
      </c>
      <c r="G3" t="s">
        <v>921</v>
      </c>
      <c r="H3">
        <v>2250005189</v>
      </c>
      <c r="I3">
        <v>8</v>
      </c>
    </row>
    <row r="4" spans="1:9" x14ac:dyDescent="0.3">
      <c r="A4">
        <v>4251</v>
      </c>
      <c r="B4" t="s">
        <v>40</v>
      </c>
      <c r="C4" t="s">
        <v>41</v>
      </c>
      <c r="D4">
        <v>59446987</v>
      </c>
      <c r="E4">
        <v>45680</v>
      </c>
      <c r="F4">
        <v>946853283</v>
      </c>
      <c r="G4" t="s">
        <v>21</v>
      </c>
      <c r="H4">
        <v>50000012</v>
      </c>
      <c r="I4">
        <v>22</v>
      </c>
    </row>
    <row r="5" spans="1:9" x14ac:dyDescent="0.3">
      <c r="A5">
        <v>4251</v>
      </c>
      <c r="B5" t="s">
        <v>40</v>
      </c>
      <c r="C5" t="s">
        <v>41</v>
      </c>
      <c r="D5">
        <v>59446986</v>
      </c>
      <c r="E5">
        <v>45680</v>
      </c>
      <c r="F5">
        <v>946853282</v>
      </c>
      <c r="G5" t="s">
        <v>607</v>
      </c>
      <c r="H5">
        <v>50001213</v>
      </c>
      <c r="I5">
        <v>11</v>
      </c>
    </row>
    <row r="6" spans="1:9" x14ac:dyDescent="0.3">
      <c r="A6">
        <v>4251</v>
      </c>
      <c r="B6" t="s">
        <v>40</v>
      </c>
      <c r="C6" t="s">
        <v>41</v>
      </c>
      <c r="D6">
        <v>59446988</v>
      </c>
      <c r="E6">
        <v>45680</v>
      </c>
      <c r="F6">
        <v>946853284</v>
      </c>
      <c r="G6" t="s">
        <v>1494</v>
      </c>
      <c r="H6">
        <v>2250005103</v>
      </c>
      <c r="I6">
        <v>34</v>
      </c>
    </row>
    <row r="7" spans="1:9" x14ac:dyDescent="0.3">
      <c r="A7">
        <v>4251</v>
      </c>
      <c r="B7" t="s">
        <v>40</v>
      </c>
      <c r="C7" t="s">
        <v>41</v>
      </c>
      <c r="D7">
        <v>59446984</v>
      </c>
      <c r="E7">
        <v>45680</v>
      </c>
      <c r="F7">
        <v>946853280</v>
      </c>
      <c r="G7" t="s">
        <v>18</v>
      </c>
      <c r="H7">
        <v>2250005170</v>
      </c>
      <c r="I7">
        <v>29</v>
      </c>
    </row>
    <row r="8" spans="1:9" x14ac:dyDescent="0.3">
      <c r="A8">
        <v>4251</v>
      </c>
      <c r="B8" t="s">
        <v>40</v>
      </c>
      <c r="C8" t="s">
        <v>41</v>
      </c>
      <c r="D8">
        <v>59446989</v>
      </c>
      <c r="E8">
        <v>45680</v>
      </c>
      <c r="F8">
        <v>946853285</v>
      </c>
      <c r="G8" t="s">
        <v>1505</v>
      </c>
      <c r="H8">
        <v>2250005189</v>
      </c>
      <c r="I8">
        <v>53</v>
      </c>
    </row>
    <row r="9" spans="1:9" x14ac:dyDescent="0.3">
      <c r="A9">
        <v>3602</v>
      </c>
      <c r="B9" t="s">
        <v>694</v>
      </c>
      <c r="C9" t="s">
        <v>695</v>
      </c>
      <c r="D9">
        <v>57895457</v>
      </c>
      <c r="E9">
        <v>45614</v>
      </c>
      <c r="F9">
        <v>945422306</v>
      </c>
      <c r="G9" t="s">
        <v>605</v>
      </c>
      <c r="H9">
        <v>2250005103</v>
      </c>
      <c r="I9">
        <v>17</v>
      </c>
    </row>
    <row r="10" spans="1:9" x14ac:dyDescent="0.3">
      <c r="A10">
        <v>3602</v>
      </c>
      <c r="B10" t="s">
        <v>694</v>
      </c>
      <c r="C10" t="s">
        <v>695</v>
      </c>
      <c r="D10">
        <v>57895456</v>
      </c>
      <c r="E10">
        <v>45614</v>
      </c>
      <c r="F10">
        <v>945422305</v>
      </c>
      <c r="G10" t="s">
        <v>279</v>
      </c>
      <c r="H10">
        <v>2250005278</v>
      </c>
      <c r="I10">
        <v>7</v>
      </c>
    </row>
    <row r="11" spans="1:9" x14ac:dyDescent="0.3">
      <c r="A11">
        <v>4510</v>
      </c>
      <c r="B11" t="s">
        <v>1154</v>
      </c>
      <c r="C11" t="s">
        <v>1155</v>
      </c>
      <c r="D11">
        <v>58800145</v>
      </c>
      <c r="E11">
        <v>45656</v>
      </c>
      <c r="F11">
        <v>946256537</v>
      </c>
      <c r="G11" t="s">
        <v>496</v>
      </c>
      <c r="H11">
        <v>2250005278</v>
      </c>
      <c r="I11">
        <v>25</v>
      </c>
    </row>
    <row r="12" spans="1:9" x14ac:dyDescent="0.3">
      <c r="A12">
        <v>4319</v>
      </c>
      <c r="B12" t="s">
        <v>1175</v>
      </c>
      <c r="C12" t="s">
        <v>1176</v>
      </c>
      <c r="D12">
        <v>57317579</v>
      </c>
      <c r="E12">
        <v>45596</v>
      </c>
      <c r="F12">
        <v>944891874</v>
      </c>
      <c r="G12" t="s">
        <v>483</v>
      </c>
      <c r="H12">
        <v>2250005278</v>
      </c>
      <c r="I12">
        <v>16</v>
      </c>
    </row>
    <row r="13" spans="1:9" x14ac:dyDescent="0.3">
      <c r="A13">
        <v>4291</v>
      </c>
      <c r="B13" t="s">
        <v>681</v>
      </c>
      <c r="C13" t="s">
        <v>682</v>
      </c>
      <c r="D13">
        <v>59433231</v>
      </c>
      <c r="E13">
        <v>45679</v>
      </c>
      <c r="F13">
        <v>946840697</v>
      </c>
      <c r="G13" t="s">
        <v>1546</v>
      </c>
      <c r="H13">
        <v>2250005103</v>
      </c>
      <c r="I13">
        <v>36</v>
      </c>
    </row>
    <row r="14" spans="1:9" x14ac:dyDescent="0.3">
      <c r="A14">
        <v>4291</v>
      </c>
      <c r="B14" t="s">
        <v>681</v>
      </c>
      <c r="C14" t="s">
        <v>682</v>
      </c>
      <c r="D14">
        <v>59433229</v>
      </c>
      <c r="E14">
        <v>45679</v>
      </c>
      <c r="F14">
        <v>946840694</v>
      </c>
      <c r="G14" t="s">
        <v>683</v>
      </c>
      <c r="H14">
        <v>2250005170</v>
      </c>
      <c r="I14">
        <v>48</v>
      </c>
    </row>
    <row r="15" spans="1:9" x14ac:dyDescent="0.3">
      <c r="A15">
        <v>4291</v>
      </c>
      <c r="B15" t="s">
        <v>681</v>
      </c>
      <c r="C15" t="s">
        <v>682</v>
      </c>
      <c r="D15">
        <v>59433230</v>
      </c>
      <c r="E15">
        <v>45679</v>
      </c>
      <c r="F15">
        <v>946840696</v>
      </c>
      <c r="G15" t="s">
        <v>1475</v>
      </c>
      <c r="H15">
        <v>2250005278</v>
      </c>
      <c r="I15">
        <v>38</v>
      </c>
    </row>
    <row r="16" spans="1:9" x14ac:dyDescent="0.3">
      <c r="A16">
        <v>4096</v>
      </c>
      <c r="B16" t="s">
        <v>157</v>
      </c>
      <c r="C16" t="s">
        <v>158</v>
      </c>
      <c r="D16">
        <v>58153670</v>
      </c>
      <c r="E16">
        <v>45623</v>
      </c>
      <c r="F16">
        <v>945660689</v>
      </c>
      <c r="G16" t="s">
        <v>1541</v>
      </c>
      <c r="H16">
        <v>50000012</v>
      </c>
      <c r="I16">
        <v>28</v>
      </c>
    </row>
    <row r="17" spans="1:9" x14ac:dyDescent="0.3">
      <c r="A17">
        <v>3362</v>
      </c>
      <c r="B17" t="s">
        <v>1270</v>
      </c>
      <c r="C17" t="s">
        <v>1269</v>
      </c>
      <c r="D17">
        <v>57005387</v>
      </c>
      <c r="E17">
        <v>45579</v>
      </c>
      <c r="F17">
        <v>944602603</v>
      </c>
      <c r="G17" t="s">
        <v>1438</v>
      </c>
      <c r="H17">
        <v>2250005103</v>
      </c>
      <c r="I17">
        <v>1</v>
      </c>
    </row>
    <row r="18" spans="1:9" x14ac:dyDescent="0.3">
      <c r="A18">
        <v>4360</v>
      </c>
      <c r="B18" t="s">
        <v>687</v>
      </c>
      <c r="C18" t="s">
        <v>688</v>
      </c>
      <c r="D18">
        <v>58336509</v>
      </c>
      <c r="E18">
        <v>45630</v>
      </c>
      <c r="F18">
        <v>945830247</v>
      </c>
      <c r="G18" t="s">
        <v>10</v>
      </c>
      <c r="H18">
        <v>2250005278</v>
      </c>
      <c r="I18">
        <v>18</v>
      </c>
    </row>
    <row r="19" spans="1:9" x14ac:dyDescent="0.3">
      <c r="A19">
        <v>4360</v>
      </c>
      <c r="B19" t="s">
        <v>687</v>
      </c>
      <c r="C19" t="s">
        <v>688</v>
      </c>
      <c r="D19">
        <v>58111101</v>
      </c>
      <c r="E19">
        <v>45622</v>
      </c>
      <c r="F19">
        <v>945621218</v>
      </c>
      <c r="G19" t="s">
        <v>1652</v>
      </c>
      <c r="H19">
        <v>2250005103</v>
      </c>
      <c r="I19">
        <v>17</v>
      </c>
    </row>
    <row r="20" spans="1:9" x14ac:dyDescent="0.3">
      <c r="A20">
        <v>3707</v>
      </c>
      <c r="B20" t="s">
        <v>1047</v>
      </c>
      <c r="C20" t="s">
        <v>1048</v>
      </c>
      <c r="D20">
        <v>58860173</v>
      </c>
      <c r="E20">
        <v>45660</v>
      </c>
      <c r="F20">
        <v>946310301</v>
      </c>
      <c r="G20" t="s">
        <v>616</v>
      </c>
      <c r="H20">
        <v>2250005278</v>
      </c>
      <c r="I20">
        <v>16</v>
      </c>
    </row>
    <row r="21" spans="1:9" x14ac:dyDescent="0.3">
      <c r="A21">
        <v>4312</v>
      </c>
      <c r="B21" t="s">
        <v>230</v>
      </c>
      <c r="C21" t="s">
        <v>231</v>
      </c>
      <c r="D21">
        <v>60283198</v>
      </c>
      <c r="E21">
        <v>45709</v>
      </c>
      <c r="F21">
        <v>947628886</v>
      </c>
      <c r="G21" t="s">
        <v>1550</v>
      </c>
      <c r="H21">
        <v>50000012</v>
      </c>
      <c r="I21">
        <v>14</v>
      </c>
    </row>
    <row r="22" spans="1:9" x14ac:dyDescent="0.3">
      <c r="A22">
        <v>4312</v>
      </c>
      <c r="B22" t="s">
        <v>230</v>
      </c>
      <c r="C22" t="s">
        <v>231</v>
      </c>
      <c r="D22">
        <v>57665015</v>
      </c>
      <c r="E22">
        <v>45604</v>
      </c>
      <c r="F22">
        <v>945210306</v>
      </c>
      <c r="G22" t="s">
        <v>233</v>
      </c>
      <c r="H22">
        <v>50001213</v>
      </c>
      <c r="I22">
        <v>22</v>
      </c>
    </row>
    <row r="23" spans="1:9" x14ac:dyDescent="0.3">
      <c r="A23">
        <v>4312</v>
      </c>
      <c r="B23" t="s">
        <v>230</v>
      </c>
      <c r="C23" t="s">
        <v>231</v>
      </c>
      <c r="D23">
        <v>57665016</v>
      </c>
      <c r="E23">
        <v>45604</v>
      </c>
      <c r="F23">
        <v>945210307</v>
      </c>
      <c r="G23" t="s">
        <v>115</v>
      </c>
      <c r="H23">
        <v>2250005103</v>
      </c>
      <c r="I23">
        <v>13</v>
      </c>
    </row>
    <row r="24" spans="1:9" x14ac:dyDescent="0.3">
      <c r="A24">
        <v>4312</v>
      </c>
      <c r="B24" t="s">
        <v>230</v>
      </c>
      <c r="C24" t="s">
        <v>231</v>
      </c>
      <c r="D24">
        <v>57665014</v>
      </c>
      <c r="E24">
        <v>45604</v>
      </c>
      <c r="F24">
        <v>945210303</v>
      </c>
      <c r="G24" t="s">
        <v>162</v>
      </c>
      <c r="H24">
        <v>2250005170</v>
      </c>
      <c r="I24">
        <v>23</v>
      </c>
    </row>
    <row r="25" spans="1:9" x14ac:dyDescent="0.3">
      <c r="A25">
        <v>4312</v>
      </c>
      <c r="B25" t="s">
        <v>230</v>
      </c>
      <c r="C25" t="s">
        <v>231</v>
      </c>
      <c r="D25">
        <v>57665017</v>
      </c>
      <c r="E25">
        <v>45604</v>
      </c>
      <c r="F25">
        <v>945210308</v>
      </c>
      <c r="G25" t="s">
        <v>232</v>
      </c>
      <c r="H25">
        <v>2250005189</v>
      </c>
      <c r="I25">
        <v>17</v>
      </c>
    </row>
    <row r="26" spans="1:9" x14ac:dyDescent="0.3">
      <c r="A26">
        <v>3027</v>
      </c>
      <c r="B26" t="s">
        <v>531</v>
      </c>
      <c r="C26" t="s">
        <v>532</v>
      </c>
      <c r="D26">
        <v>60559265</v>
      </c>
      <c r="E26">
        <v>45727</v>
      </c>
      <c r="F26">
        <v>83084235</v>
      </c>
      <c r="G26" t="s">
        <v>271</v>
      </c>
      <c r="H26">
        <v>50000012</v>
      </c>
      <c r="I26">
        <v>7</v>
      </c>
    </row>
    <row r="27" spans="1:9" x14ac:dyDescent="0.3">
      <c r="A27">
        <v>3027</v>
      </c>
      <c r="B27" t="s">
        <v>531</v>
      </c>
      <c r="C27" t="s">
        <v>532</v>
      </c>
      <c r="D27">
        <v>60559264</v>
      </c>
      <c r="E27">
        <v>45722</v>
      </c>
      <c r="F27">
        <v>83084387</v>
      </c>
      <c r="G27" t="s">
        <v>1620</v>
      </c>
      <c r="H27">
        <v>50001213</v>
      </c>
      <c r="I27">
        <v>4</v>
      </c>
    </row>
    <row r="28" spans="1:9" x14ac:dyDescent="0.3">
      <c r="A28">
        <v>3027</v>
      </c>
      <c r="B28" t="s">
        <v>531</v>
      </c>
      <c r="C28" t="s">
        <v>532</v>
      </c>
      <c r="D28">
        <v>60559267</v>
      </c>
      <c r="E28">
        <v>45722</v>
      </c>
      <c r="F28">
        <v>83085558</v>
      </c>
      <c r="G28" t="s">
        <v>1620</v>
      </c>
      <c r="H28">
        <v>2250005103</v>
      </c>
      <c r="I28">
        <v>16</v>
      </c>
    </row>
    <row r="29" spans="1:9" x14ac:dyDescent="0.3">
      <c r="A29">
        <v>3027</v>
      </c>
      <c r="B29" t="s">
        <v>531</v>
      </c>
      <c r="C29" t="s">
        <v>532</v>
      </c>
      <c r="D29">
        <v>60559268</v>
      </c>
      <c r="E29">
        <v>45722</v>
      </c>
      <c r="F29">
        <v>83085693</v>
      </c>
      <c r="G29" t="s">
        <v>1620</v>
      </c>
      <c r="H29">
        <v>2250005189</v>
      </c>
      <c r="I29">
        <v>6</v>
      </c>
    </row>
    <row r="30" spans="1:9" x14ac:dyDescent="0.3">
      <c r="A30">
        <v>3027</v>
      </c>
      <c r="B30" t="s">
        <v>531</v>
      </c>
      <c r="C30" t="s">
        <v>532</v>
      </c>
      <c r="D30">
        <v>60559266</v>
      </c>
      <c r="E30">
        <v>45722</v>
      </c>
      <c r="F30">
        <v>83085501</v>
      </c>
      <c r="G30" t="s">
        <v>1620</v>
      </c>
      <c r="H30">
        <v>2250005278</v>
      </c>
      <c r="I30">
        <v>8</v>
      </c>
    </row>
    <row r="31" spans="1:9" x14ac:dyDescent="0.3">
      <c r="A31">
        <v>3027</v>
      </c>
      <c r="B31" t="s">
        <v>531</v>
      </c>
      <c r="C31" t="s">
        <v>532</v>
      </c>
      <c r="D31">
        <v>60230183</v>
      </c>
      <c r="E31">
        <v>45707</v>
      </c>
      <c r="F31">
        <v>82684315</v>
      </c>
      <c r="G31" t="s">
        <v>734</v>
      </c>
      <c r="H31">
        <v>2250005170</v>
      </c>
      <c r="I31">
        <v>15</v>
      </c>
    </row>
    <row r="32" spans="1:9" x14ac:dyDescent="0.3">
      <c r="A32">
        <v>4287</v>
      </c>
      <c r="B32" t="s">
        <v>1138</v>
      </c>
      <c r="C32" t="s">
        <v>1139</v>
      </c>
      <c r="D32">
        <v>60229047</v>
      </c>
      <c r="E32">
        <v>45707</v>
      </c>
      <c r="F32">
        <v>947578464</v>
      </c>
      <c r="G32" t="s">
        <v>1195</v>
      </c>
      <c r="H32">
        <v>2250005278</v>
      </c>
      <c r="I32">
        <v>28</v>
      </c>
    </row>
    <row r="33" spans="1:9" x14ac:dyDescent="0.3">
      <c r="A33">
        <v>3556</v>
      </c>
      <c r="B33" t="s">
        <v>826</v>
      </c>
      <c r="C33" t="s">
        <v>827</v>
      </c>
      <c r="D33">
        <v>60256102</v>
      </c>
      <c r="E33">
        <v>45708</v>
      </c>
      <c r="F33">
        <v>82714212</v>
      </c>
      <c r="G33" t="s">
        <v>953</v>
      </c>
      <c r="H33">
        <v>50000012</v>
      </c>
      <c r="I33">
        <v>8</v>
      </c>
    </row>
    <row r="34" spans="1:9" x14ac:dyDescent="0.3">
      <c r="A34">
        <v>3556</v>
      </c>
      <c r="B34" t="s">
        <v>826</v>
      </c>
      <c r="C34" t="s">
        <v>827</v>
      </c>
      <c r="D34">
        <v>60256103</v>
      </c>
      <c r="E34">
        <v>45708</v>
      </c>
      <c r="F34">
        <v>82714272</v>
      </c>
      <c r="G34" t="s">
        <v>953</v>
      </c>
      <c r="H34">
        <v>2250005103</v>
      </c>
      <c r="I34">
        <v>2</v>
      </c>
    </row>
    <row r="35" spans="1:9" x14ac:dyDescent="0.3">
      <c r="A35">
        <v>3556</v>
      </c>
      <c r="B35" t="s">
        <v>826</v>
      </c>
      <c r="C35" t="s">
        <v>827</v>
      </c>
      <c r="D35">
        <v>60256101</v>
      </c>
      <c r="E35">
        <v>45708</v>
      </c>
      <c r="F35">
        <v>82714240</v>
      </c>
      <c r="G35" t="s">
        <v>953</v>
      </c>
      <c r="H35">
        <v>2250005170</v>
      </c>
      <c r="I35">
        <v>7</v>
      </c>
    </row>
    <row r="36" spans="1:9" x14ac:dyDescent="0.3">
      <c r="A36">
        <v>4429</v>
      </c>
      <c r="B36" t="s">
        <v>863</v>
      </c>
      <c r="C36" t="s">
        <v>864</v>
      </c>
      <c r="D36">
        <v>59023452</v>
      </c>
      <c r="E36">
        <v>45670</v>
      </c>
      <c r="F36">
        <v>946460775</v>
      </c>
      <c r="G36" t="s">
        <v>127</v>
      </c>
      <c r="H36">
        <v>2250005278</v>
      </c>
      <c r="I36">
        <v>21</v>
      </c>
    </row>
    <row r="37" spans="1:9" x14ac:dyDescent="0.3">
      <c r="A37">
        <v>631</v>
      </c>
      <c r="B37" t="s">
        <v>1005</v>
      </c>
      <c r="C37" t="s">
        <v>1006</v>
      </c>
      <c r="D37">
        <v>57926395</v>
      </c>
      <c r="E37">
        <v>45618</v>
      </c>
      <c r="F37">
        <v>945450895</v>
      </c>
      <c r="G37" t="s">
        <v>183</v>
      </c>
      <c r="H37">
        <v>2250005189</v>
      </c>
      <c r="I37">
        <v>39</v>
      </c>
    </row>
    <row r="38" spans="1:9" x14ac:dyDescent="0.3">
      <c r="A38">
        <v>3995</v>
      </c>
      <c r="B38" t="s">
        <v>354</v>
      </c>
      <c r="C38" t="s">
        <v>355</v>
      </c>
      <c r="D38">
        <v>57748701</v>
      </c>
      <c r="E38">
        <v>45608</v>
      </c>
      <c r="F38">
        <v>945287229</v>
      </c>
      <c r="G38" t="s">
        <v>1570</v>
      </c>
      <c r="H38">
        <v>50000012</v>
      </c>
      <c r="I38">
        <v>7</v>
      </c>
    </row>
    <row r="39" spans="1:9" x14ac:dyDescent="0.3">
      <c r="A39">
        <v>3995</v>
      </c>
      <c r="B39" t="s">
        <v>354</v>
      </c>
      <c r="C39" t="s">
        <v>355</v>
      </c>
      <c r="D39">
        <v>57748702</v>
      </c>
      <c r="E39">
        <v>45608</v>
      </c>
      <c r="F39">
        <v>945287230</v>
      </c>
      <c r="G39" t="s">
        <v>429</v>
      </c>
      <c r="H39">
        <v>50001213</v>
      </c>
      <c r="I39">
        <v>19</v>
      </c>
    </row>
    <row r="40" spans="1:9" x14ac:dyDescent="0.3">
      <c r="A40">
        <v>3995</v>
      </c>
      <c r="B40" t="s">
        <v>354</v>
      </c>
      <c r="C40" t="s">
        <v>355</v>
      </c>
      <c r="D40">
        <v>57748704</v>
      </c>
      <c r="E40">
        <v>45608</v>
      </c>
      <c r="F40">
        <v>945287232</v>
      </c>
      <c r="G40" t="s">
        <v>1568</v>
      </c>
      <c r="H40">
        <v>2250005103</v>
      </c>
      <c r="I40">
        <v>8</v>
      </c>
    </row>
    <row r="41" spans="1:9" x14ac:dyDescent="0.3">
      <c r="A41">
        <v>3995</v>
      </c>
      <c r="B41" t="s">
        <v>354</v>
      </c>
      <c r="C41" t="s">
        <v>355</v>
      </c>
      <c r="D41">
        <v>57748700</v>
      </c>
      <c r="E41">
        <v>45608</v>
      </c>
      <c r="F41">
        <v>945287228</v>
      </c>
      <c r="G41" t="s">
        <v>358</v>
      </c>
      <c r="H41">
        <v>2250005170</v>
      </c>
      <c r="I41">
        <v>28</v>
      </c>
    </row>
    <row r="42" spans="1:9" x14ac:dyDescent="0.3">
      <c r="A42">
        <v>3995</v>
      </c>
      <c r="B42" t="s">
        <v>354</v>
      </c>
      <c r="C42" t="s">
        <v>355</v>
      </c>
      <c r="D42">
        <v>57748703</v>
      </c>
      <c r="E42">
        <v>45608</v>
      </c>
      <c r="F42">
        <v>945287231</v>
      </c>
      <c r="G42" t="s">
        <v>1569</v>
      </c>
      <c r="H42">
        <v>2250005278</v>
      </c>
      <c r="I42">
        <v>5</v>
      </c>
    </row>
    <row r="43" spans="1:9" x14ac:dyDescent="0.3">
      <c r="A43">
        <v>3995</v>
      </c>
      <c r="B43" t="s">
        <v>354</v>
      </c>
      <c r="C43" t="s">
        <v>355</v>
      </c>
      <c r="D43">
        <v>57537799</v>
      </c>
      <c r="E43">
        <v>45600</v>
      </c>
      <c r="F43">
        <v>945093985</v>
      </c>
      <c r="G43" t="s">
        <v>359</v>
      </c>
      <c r="H43">
        <v>2250005111</v>
      </c>
      <c r="I43">
        <v>20</v>
      </c>
    </row>
    <row r="44" spans="1:9" x14ac:dyDescent="0.3">
      <c r="A44">
        <v>3154</v>
      </c>
      <c r="B44" t="s">
        <v>959</v>
      </c>
      <c r="C44" t="s">
        <v>960</v>
      </c>
      <c r="D44">
        <v>59970272</v>
      </c>
      <c r="E44">
        <v>45699</v>
      </c>
      <c r="F44">
        <v>947337725</v>
      </c>
      <c r="G44" t="s">
        <v>1468</v>
      </c>
      <c r="H44">
        <v>2250005278</v>
      </c>
      <c r="I44">
        <v>13</v>
      </c>
    </row>
    <row r="45" spans="1:9" x14ac:dyDescent="0.3">
      <c r="A45">
        <v>3113</v>
      </c>
      <c r="B45" t="s">
        <v>473</v>
      </c>
      <c r="C45" t="s">
        <v>474</v>
      </c>
      <c r="D45">
        <v>58941016</v>
      </c>
      <c r="E45">
        <v>45663</v>
      </c>
      <c r="F45">
        <v>946384085</v>
      </c>
      <c r="G45" t="s">
        <v>797</v>
      </c>
      <c r="H45">
        <v>2250005103</v>
      </c>
      <c r="I45">
        <v>26</v>
      </c>
    </row>
    <row r="46" spans="1:9" x14ac:dyDescent="0.3">
      <c r="A46">
        <v>3113</v>
      </c>
      <c r="B46" t="s">
        <v>473</v>
      </c>
      <c r="C46" t="s">
        <v>474</v>
      </c>
      <c r="D46">
        <v>58941014</v>
      </c>
      <c r="E46">
        <v>45663</v>
      </c>
      <c r="F46">
        <v>946384084</v>
      </c>
      <c r="G46" t="s">
        <v>797</v>
      </c>
      <c r="H46">
        <v>2250005278</v>
      </c>
      <c r="I46">
        <v>26</v>
      </c>
    </row>
    <row r="47" spans="1:9" x14ac:dyDescent="0.3">
      <c r="A47">
        <v>4567</v>
      </c>
      <c r="B47" t="s">
        <v>1657</v>
      </c>
      <c r="C47" t="s">
        <v>1658</v>
      </c>
      <c r="D47">
        <v>60123483</v>
      </c>
      <c r="E47">
        <v>45705</v>
      </c>
      <c r="F47">
        <v>947480043</v>
      </c>
      <c r="G47" t="s">
        <v>610</v>
      </c>
      <c r="H47">
        <v>50000012</v>
      </c>
      <c r="I47">
        <v>47</v>
      </c>
    </row>
    <row r="48" spans="1:9" x14ac:dyDescent="0.3">
      <c r="A48">
        <v>4567</v>
      </c>
      <c r="B48" t="s">
        <v>1657</v>
      </c>
      <c r="C48" t="s">
        <v>1658</v>
      </c>
      <c r="D48">
        <v>60123485</v>
      </c>
      <c r="E48">
        <v>45705</v>
      </c>
      <c r="F48">
        <v>947480045</v>
      </c>
      <c r="G48" t="s">
        <v>610</v>
      </c>
      <c r="H48">
        <v>2250005103</v>
      </c>
      <c r="I48">
        <v>111</v>
      </c>
    </row>
    <row r="49" spans="1:9" x14ac:dyDescent="0.3">
      <c r="A49">
        <v>4567</v>
      </c>
      <c r="B49" t="s">
        <v>1657</v>
      </c>
      <c r="C49" t="s">
        <v>1658</v>
      </c>
      <c r="D49">
        <v>60123480</v>
      </c>
      <c r="E49">
        <v>45705</v>
      </c>
      <c r="F49">
        <v>947480042</v>
      </c>
      <c r="G49" t="s">
        <v>588</v>
      </c>
      <c r="H49">
        <v>2250005170</v>
      </c>
      <c r="I49">
        <v>80</v>
      </c>
    </row>
    <row r="50" spans="1:9" x14ac:dyDescent="0.3">
      <c r="A50">
        <v>4567</v>
      </c>
      <c r="B50" t="s">
        <v>1657</v>
      </c>
      <c r="C50" t="s">
        <v>1658</v>
      </c>
      <c r="D50">
        <v>60123486</v>
      </c>
      <c r="E50">
        <v>45705</v>
      </c>
      <c r="F50">
        <v>947480046</v>
      </c>
      <c r="G50" t="s">
        <v>588</v>
      </c>
      <c r="H50">
        <v>2250005189</v>
      </c>
      <c r="I50">
        <v>32</v>
      </c>
    </row>
    <row r="51" spans="1:9" x14ac:dyDescent="0.3">
      <c r="A51">
        <v>4567</v>
      </c>
      <c r="B51" t="s">
        <v>1657</v>
      </c>
      <c r="C51" t="s">
        <v>1658</v>
      </c>
      <c r="D51">
        <v>60123484</v>
      </c>
      <c r="E51">
        <v>45705</v>
      </c>
      <c r="F51">
        <v>947480044</v>
      </c>
      <c r="G51" t="s">
        <v>588</v>
      </c>
      <c r="H51">
        <v>2250005278</v>
      </c>
      <c r="I51">
        <v>80</v>
      </c>
    </row>
    <row r="52" spans="1:9" x14ac:dyDescent="0.3">
      <c r="A52">
        <v>1299</v>
      </c>
      <c r="B52" t="s">
        <v>1281</v>
      </c>
      <c r="C52" t="s">
        <v>1280</v>
      </c>
      <c r="D52">
        <v>57130446</v>
      </c>
      <c r="E52">
        <v>45582</v>
      </c>
      <c r="F52">
        <v>944718750</v>
      </c>
      <c r="G52" t="s">
        <v>634</v>
      </c>
      <c r="H52">
        <v>50000012</v>
      </c>
      <c r="I52">
        <v>28</v>
      </c>
    </row>
    <row r="53" spans="1:9" x14ac:dyDescent="0.3">
      <c r="A53">
        <v>1299</v>
      </c>
      <c r="B53" t="s">
        <v>1281</v>
      </c>
      <c r="C53" t="s">
        <v>1280</v>
      </c>
      <c r="D53">
        <v>57130448</v>
      </c>
      <c r="E53">
        <v>45582</v>
      </c>
      <c r="F53">
        <v>944718752</v>
      </c>
      <c r="G53" t="s">
        <v>1443</v>
      </c>
      <c r="H53">
        <v>2250005103</v>
      </c>
      <c r="I53">
        <v>30</v>
      </c>
    </row>
    <row r="54" spans="1:9" x14ac:dyDescent="0.3">
      <c r="A54">
        <v>1299</v>
      </c>
      <c r="B54" t="s">
        <v>1281</v>
      </c>
      <c r="C54" t="s">
        <v>1280</v>
      </c>
      <c r="D54">
        <v>57130449</v>
      </c>
      <c r="E54">
        <v>45582</v>
      </c>
      <c r="F54">
        <v>944718753</v>
      </c>
      <c r="G54" t="s">
        <v>1442</v>
      </c>
      <c r="H54">
        <v>2250005189</v>
      </c>
      <c r="I54">
        <v>3</v>
      </c>
    </row>
    <row r="55" spans="1:9" x14ac:dyDescent="0.3">
      <c r="A55">
        <v>1299</v>
      </c>
      <c r="B55" t="s">
        <v>1281</v>
      </c>
      <c r="C55" t="s">
        <v>1280</v>
      </c>
      <c r="D55">
        <v>57130447</v>
      </c>
      <c r="E55">
        <v>45582</v>
      </c>
      <c r="F55">
        <v>944718751</v>
      </c>
      <c r="G55" t="s">
        <v>1444</v>
      </c>
      <c r="H55">
        <v>2250005278</v>
      </c>
      <c r="I55">
        <v>23</v>
      </c>
    </row>
    <row r="56" spans="1:9" x14ac:dyDescent="0.3">
      <c r="A56">
        <v>3579</v>
      </c>
      <c r="B56" t="s">
        <v>1283</v>
      </c>
      <c r="C56" t="s">
        <v>1282</v>
      </c>
      <c r="D56">
        <v>60639507</v>
      </c>
      <c r="E56">
        <v>45726</v>
      </c>
      <c r="F56">
        <v>947956911</v>
      </c>
      <c r="G56" t="s">
        <v>1526</v>
      </c>
      <c r="H56">
        <v>2250005278</v>
      </c>
      <c r="I56">
        <v>16</v>
      </c>
    </row>
    <row r="57" spans="1:9" x14ac:dyDescent="0.3">
      <c r="A57">
        <v>4533</v>
      </c>
      <c r="B57" t="s">
        <v>1078</v>
      </c>
      <c r="C57" t="s">
        <v>1079</v>
      </c>
      <c r="D57">
        <v>57687771</v>
      </c>
      <c r="E57">
        <v>45604</v>
      </c>
      <c r="F57">
        <v>945231259</v>
      </c>
      <c r="G57" t="s">
        <v>1004</v>
      </c>
      <c r="H57">
        <v>2250005103</v>
      </c>
      <c r="I57">
        <v>15</v>
      </c>
    </row>
    <row r="58" spans="1:9" x14ac:dyDescent="0.3">
      <c r="A58">
        <v>4533</v>
      </c>
      <c r="B58" t="s">
        <v>1078</v>
      </c>
      <c r="C58" t="s">
        <v>1079</v>
      </c>
      <c r="D58">
        <v>57687770</v>
      </c>
      <c r="E58">
        <v>45604</v>
      </c>
      <c r="F58">
        <v>945231258</v>
      </c>
      <c r="G58" t="s">
        <v>1004</v>
      </c>
      <c r="H58">
        <v>2250005170</v>
      </c>
      <c r="I58">
        <v>15</v>
      </c>
    </row>
    <row r="59" spans="1:9" x14ac:dyDescent="0.3">
      <c r="A59">
        <v>2263</v>
      </c>
      <c r="B59" t="s">
        <v>586</v>
      </c>
      <c r="C59" t="s">
        <v>587</v>
      </c>
      <c r="D59">
        <v>59041598</v>
      </c>
      <c r="E59">
        <v>45666</v>
      </c>
      <c r="F59">
        <v>946477567</v>
      </c>
      <c r="G59" t="s">
        <v>1060</v>
      </c>
      <c r="H59">
        <v>2250005103</v>
      </c>
      <c r="I59">
        <v>34</v>
      </c>
    </row>
    <row r="60" spans="1:9" x14ac:dyDescent="0.3">
      <c r="A60">
        <v>2263</v>
      </c>
      <c r="B60" t="s">
        <v>586</v>
      </c>
      <c r="C60" t="s">
        <v>587</v>
      </c>
      <c r="D60">
        <v>59041595</v>
      </c>
      <c r="E60">
        <v>45666</v>
      </c>
      <c r="F60">
        <v>946477564</v>
      </c>
      <c r="G60" t="s">
        <v>1592</v>
      </c>
      <c r="H60">
        <v>2250005170</v>
      </c>
      <c r="I60">
        <v>35</v>
      </c>
    </row>
    <row r="61" spans="1:9" x14ac:dyDescent="0.3">
      <c r="A61">
        <v>2263</v>
      </c>
      <c r="B61" t="s">
        <v>586</v>
      </c>
      <c r="C61" t="s">
        <v>587</v>
      </c>
      <c r="D61">
        <v>59041597</v>
      </c>
      <c r="E61">
        <v>45666</v>
      </c>
      <c r="F61">
        <v>946477566</v>
      </c>
      <c r="G61" t="s">
        <v>1547</v>
      </c>
      <c r="H61">
        <v>2250005278</v>
      </c>
      <c r="I61">
        <v>28</v>
      </c>
    </row>
    <row r="62" spans="1:9" x14ac:dyDescent="0.3">
      <c r="A62">
        <v>3982</v>
      </c>
      <c r="B62" t="s">
        <v>679</v>
      </c>
      <c r="C62" t="s">
        <v>680</v>
      </c>
      <c r="D62">
        <v>58942110</v>
      </c>
      <c r="E62">
        <v>45663</v>
      </c>
      <c r="F62">
        <v>946385062</v>
      </c>
      <c r="G62" t="s">
        <v>65</v>
      </c>
      <c r="H62">
        <v>2250005103</v>
      </c>
      <c r="I62">
        <v>21</v>
      </c>
    </row>
    <row r="63" spans="1:9" x14ac:dyDescent="0.3">
      <c r="A63">
        <v>4465</v>
      </c>
      <c r="B63" t="s">
        <v>666</v>
      </c>
      <c r="C63" t="s">
        <v>667</v>
      </c>
      <c r="D63">
        <v>60705191</v>
      </c>
      <c r="E63">
        <v>45728</v>
      </c>
      <c r="F63">
        <v>948018050</v>
      </c>
      <c r="G63" t="s">
        <v>1661</v>
      </c>
      <c r="H63">
        <v>2250005111</v>
      </c>
      <c r="I63">
        <v>30</v>
      </c>
    </row>
    <row r="64" spans="1:9" x14ac:dyDescent="0.3">
      <c r="A64">
        <v>4465</v>
      </c>
      <c r="B64" t="s">
        <v>666</v>
      </c>
      <c r="C64" t="s">
        <v>667</v>
      </c>
      <c r="D64">
        <v>60705192</v>
      </c>
      <c r="E64">
        <v>45728</v>
      </c>
      <c r="F64">
        <v>948018051</v>
      </c>
      <c r="G64" t="s">
        <v>1662</v>
      </c>
      <c r="H64">
        <v>2250005170</v>
      </c>
      <c r="I64">
        <v>16</v>
      </c>
    </row>
    <row r="65" spans="1:9" x14ac:dyDescent="0.3">
      <c r="A65">
        <v>4465</v>
      </c>
      <c r="B65" t="s">
        <v>666</v>
      </c>
      <c r="C65" t="s">
        <v>667</v>
      </c>
      <c r="D65">
        <v>60705193</v>
      </c>
      <c r="E65">
        <v>45728</v>
      </c>
      <c r="F65">
        <v>948018052</v>
      </c>
      <c r="G65" t="s">
        <v>1661</v>
      </c>
      <c r="H65">
        <v>2250005189</v>
      </c>
      <c r="I65">
        <v>15</v>
      </c>
    </row>
    <row r="66" spans="1:9" x14ac:dyDescent="0.3">
      <c r="A66">
        <v>2126</v>
      </c>
      <c r="B66" t="s">
        <v>1032</v>
      </c>
      <c r="C66" t="s">
        <v>1033</v>
      </c>
      <c r="D66">
        <v>58104200</v>
      </c>
      <c r="E66">
        <v>45622</v>
      </c>
      <c r="F66">
        <v>945614802</v>
      </c>
      <c r="G66" t="s">
        <v>1687</v>
      </c>
      <c r="H66">
        <v>2250005103</v>
      </c>
      <c r="I66">
        <v>30</v>
      </c>
    </row>
    <row r="67" spans="1:9" x14ac:dyDescent="0.3">
      <c r="A67">
        <v>2126</v>
      </c>
      <c r="B67" t="s">
        <v>1032</v>
      </c>
      <c r="C67" t="s">
        <v>1033</v>
      </c>
      <c r="D67">
        <v>58104201</v>
      </c>
      <c r="E67">
        <v>45622</v>
      </c>
      <c r="F67">
        <v>945614803</v>
      </c>
      <c r="G67" t="s">
        <v>1034</v>
      </c>
      <c r="H67">
        <v>2250005189</v>
      </c>
      <c r="I67">
        <v>29</v>
      </c>
    </row>
    <row r="68" spans="1:9" x14ac:dyDescent="0.3">
      <c r="A68">
        <v>2126</v>
      </c>
      <c r="B68" t="s">
        <v>1032</v>
      </c>
      <c r="C68" t="s">
        <v>1033</v>
      </c>
      <c r="D68">
        <v>58104199</v>
      </c>
      <c r="E68">
        <v>45622</v>
      </c>
      <c r="F68">
        <v>945614801</v>
      </c>
      <c r="G68" t="s">
        <v>393</v>
      </c>
      <c r="H68">
        <v>2250005278</v>
      </c>
      <c r="I68">
        <v>23</v>
      </c>
    </row>
    <row r="69" spans="1:9" x14ac:dyDescent="0.3">
      <c r="A69">
        <v>4043</v>
      </c>
      <c r="B69" t="s">
        <v>294</v>
      </c>
      <c r="C69" t="s">
        <v>295</v>
      </c>
      <c r="D69">
        <v>57620021</v>
      </c>
      <c r="E69">
        <v>45602</v>
      </c>
      <c r="F69">
        <v>945168614</v>
      </c>
      <c r="G69" t="s">
        <v>296</v>
      </c>
      <c r="H69">
        <v>2250005278</v>
      </c>
      <c r="I69">
        <v>13</v>
      </c>
    </row>
    <row r="70" spans="1:9" x14ac:dyDescent="0.3">
      <c r="A70">
        <v>2323</v>
      </c>
      <c r="B70" t="s">
        <v>789</v>
      </c>
      <c r="C70" t="s">
        <v>790</v>
      </c>
      <c r="D70">
        <v>59533335</v>
      </c>
      <c r="E70">
        <v>45684</v>
      </c>
      <c r="F70">
        <v>946932975</v>
      </c>
      <c r="G70" t="s">
        <v>329</v>
      </c>
      <c r="H70">
        <v>50001213</v>
      </c>
      <c r="I70">
        <v>14</v>
      </c>
    </row>
    <row r="71" spans="1:9" x14ac:dyDescent="0.3">
      <c r="A71">
        <v>2323</v>
      </c>
      <c r="B71" t="s">
        <v>789</v>
      </c>
      <c r="C71" t="s">
        <v>790</v>
      </c>
      <c r="D71">
        <v>59533337</v>
      </c>
      <c r="E71">
        <v>45684</v>
      </c>
      <c r="F71">
        <v>946932977</v>
      </c>
      <c r="G71" t="s">
        <v>509</v>
      </c>
      <c r="H71">
        <v>2250005103</v>
      </c>
      <c r="I71">
        <v>28</v>
      </c>
    </row>
    <row r="72" spans="1:9" x14ac:dyDescent="0.3">
      <c r="A72">
        <v>2323</v>
      </c>
      <c r="B72" t="s">
        <v>789</v>
      </c>
      <c r="C72" t="s">
        <v>790</v>
      </c>
      <c r="D72">
        <v>59533334</v>
      </c>
      <c r="E72">
        <v>45684</v>
      </c>
      <c r="F72">
        <v>946932974</v>
      </c>
      <c r="G72" t="s">
        <v>257</v>
      </c>
      <c r="H72">
        <v>2250005170</v>
      </c>
      <c r="I72">
        <v>32</v>
      </c>
    </row>
    <row r="73" spans="1:9" x14ac:dyDescent="0.3">
      <c r="A73">
        <v>2323</v>
      </c>
      <c r="B73" t="s">
        <v>789</v>
      </c>
      <c r="C73" t="s">
        <v>790</v>
      </c>
      <c r="D73">
        <v>59533338</v>
      </c>
      <c r="E73">
        <v>45684</v>
      </c>
      <c r="F73">
        <v>946932978</v>
      </c>
      <c r="G73" t="s">
        <v>301</v>
      </c>
      <c r="H73">
        <v>2250005189</v>
      </c>
      <c r="I73">
        <v>29</v>
      </c>
    </row>
    <row r="74" spans="1:9" x14ac:dyDescent="0.3">
      <c r="A74">
        <v>2323</v>
      </c>
      <c r="B74" t="s">
        <v>789</v>
      </c>
      <c r="C74" t="s">
        <v>790</v>
      </c>
      <c r="D74">
        <v>59533336</v>
      </c>
      <c r="E74">
        <v>45684</v>
      </c>
      <c r="F74">
        <v>946932976</v>
      </c>
      <c r="G74" t="s">
        <v>301</v>
      </c>
      <c r="H74">
        <v>2250005278</v>
      </c>
      <c r="I74">
        <v>28</v>
      </c>
    </row>
    <row r="75" spans="1:9" x14ac:dyDescent="0.3">
      <c r="A75">
        <v>4285</v>
      </c>
      <c r="B75" t="s">
        <v>994</v>
      </c>
      <c r="C75" t="s">
        <v>995</v>
      </c>
      <c r="D75">
        <v>57416901</v>
      </c>
      <c r="E75">
        <v>45596</v>
      </c>
      <c r="F75">
        <v>944984121</v>
      </c>
      <c r="G75" t="s">
        <v>997</v>
      </c>
      <c r="H75">
        <v>2250005103</v>
      </c>
      <c r="I75">
        <v>10</v>
      </c>
    </row>
    <row r="76" spans="1:9" x14ac:dyDescent="0.3">
      <c r="A76">
        <v>4285</v>
      </c>
      <c r="B76" t="s">
        <v>994</v>
      </c>
      <c r="C76" t="s">
        <v>995</v>
      </c>
      <c r="D76">
        <v>57416898</v>
      </c>
      <c r="E76">
        <v>45596</v>
      </c>
      <c r="F76">
        <v>944984117</v>
      </c>
      <c r="G76" t="s">
        <v>331</v>
      </c>
      <c r="H76">
        <v>2250005170</v>
      </c>
      <c r="I76">
        <v>25</v>
      </c>
    </row>
    <row r="77" spans="1:9" x14ac:dyDescent="0.3">
      <c r="A77">
        <v>4285</v>
      </c>
      <c r="B77" t="s">
        <v>994</v>
      </c>
      <c r="C77" t="s">
        <v>995</v>
      </c>
      <c r="D77">
        <v>57416902</v>
      </c>
      <c r="E77">
        <v>45596</v>
      </c>
      <c r="F77">
        <v>944984122</v>
      </c>
      <c r="G77" t="s">
        <v>996</v>
      </c>
      <c r="H77">
        <v>2250005189</v>
      </c>
      <c r="I77">
        <v>22</v>
      </c>
    </row>
    <row r="78" spans="1:9" x14ac:dyDescent="0.3">
      <c r="A78">
        <v>4285</v>
      </c>
      <c r="B78" t="s">
        <v>994</v>
      </c>
      <c r="C78" t="s">
        <v>995</v>
      </c>
      <c r="D78">
        <v>57416900</v>
      </c>
      <c r="E78">
        <v>45596</v>
      </c>
      <c r="F78">
        <v>944984120</v>
      </c>
      <c r="G78" t="s">
        <v>998</v>
      </c>
      <c r="H78">
        <v>2250005278</v>
      </c>
      <c r="I78">
        <v>7</v>
      </c>
    </row>
    <row r="79" spans="1:9" x14ac:dyDescent="0.3">
      <c r="A79">
        <v>2823</v>
      </c>
      <c r="B79" t="s">
        <v>1041</v>
      </c>
      <c r="C79" t="s">
        <v>1042</v>
      </c>
      <c r="D79">
        <v>60125813</v>
      </c>
      <c r="E79">
        <v>45705</v>
      </c>
      <c r="F79">
        <v>947482225</v>
      </c>
      <c r="G79" t="s">
        <v>441</v>
      </c>
      <c r="H79">
        <v>50000012</v>
      </c>
      <c r="I79">
        <v>28</v>
      </c>
    </row>
    <row r="80" spans="1:9" x14ac:dyDescent="0.3">
      <c r="A80">
        <v>2823</v>
      </c>
      <c r="B80" t="s">
        <v>1041</v>
      </c>
      <c r="C80" t="s">
        <v>1042</v>
      </c>
      <c r="D80">
        <v>60125814</v>
      </c>
      <c r="E80">
        <v>45705</v>
      </c>
      <c r="F80">
        <v>947482226</v>
      </c>
      <c r="G80" t="s">
        <v>588</v>
      </c>
      <c r="H80">
        <v>50001213</v>
      </c>
      <c r="I80">
        <v>32</v>
      </c>
    </row>
    <row r="81" spans="1:9" x14ac:dyDescent="0.3">
      <c r="A81">
        <v>2823</v>
      </c>
      <c r="B81" t="s">
        <v>1041</v>
      </c>
      <c r="C81" t="s">
        <v>1042</v>
      </c>
      <c r="D81">
        <v>60125816</v>
      </c>
      <c r="E81">
        <v>45705</v>
      </c>
      <c r="F81">
        <v>947482228</v>
      </c>
      <c r="G81" t="s">
        <v>317</v>
      </c>
      <c r="H81">
        <v>2250005103</v>
      </c>
      <c r="I81">
        <v>151</v>
      </c>
    </row>
    <row r="82" spans="1:9" x14ac:dyDescent="0.3">
      <c r="A82">
        <v>2823</v>
      </c>
      <c r="B82" t="s">
        <v>1041</v>
      </c>
      <c r="C82" t="s">
        <v>1042</v>
      </c>
      <c r="D82">
        <v>60125810</v>
      </c>
      <c r="E82">
        <v>45705</v>
      </c>
      <c r="F82">
        <v>947482224</v>
      </c>
      <c r="G82" t="s">
        <v>610</v>
      </c>
      <c r="H82">
        <v>2250005170</v>
      </c>
      <c r="I82">
        <v>63</v>
      </c>
    </row>
    <row r="83" spans="1:9" x14ac:dyDescent="0.3">
      <c r="A83">
        <v>2823</v>
      </c>
      <c r="B83" t="s">
        <v>1041</v>
      </c>
      <c r="C83" t="s">
        <v>1042</v>
      </c>
      <c r="D83">
        <v>60125817</v>
      </c>
      <c r="E83">
        <v>45705</v>
      </c>
      <c r="F83">
        <v>947482229</v>
      </c>
      <c r="G83" t="s">
        <v>441</v>
      </c>
      <c r="H83">
        <v>2250005189</v>
      </c>
      <c r="I83">
        <v>75</v>
      </c>
    </row>
    <row r="84" spans="1:9" x14ac:dyDescent="0.3">
      <c r="A84">
        <v>2823</v>
      </c>
      <c r="B84" t="s">
        <v>1041</v>
      </c>
      <c r="C84" t="s">
        <v>1042</v>
      </c>
      <c r="D84">
        <v>60125815</v>
      </c>
      <c r="E84">
        <v>45705</v>
      </c>
      <c r="F84">
        <v>947482227</v>
      </c>
      <c r="G84" t="s">
        <v>316</v>
      </c>
      <c r="H84">
        <v>2250005278</v>
      </c>
      <c r="I84">
        <v>28</v>
      </c>
    </row>
    <row r="85" spans="1:9" x14ac:dyDescent="0.3">
      <c r="A85">
        <v>3308</v>
      </c>
      <c r="B85" t="s">
        <v>286</v>
      </c>
      <c r="C85" t="s">
        <v>287</v>
      </c>
      <c r="D85">
        <v>59170009</v>
      </c>
      <c r="E85">
        <v>45678</v>
      </c>
      <c r="F85">
        <v>946596337</v>
      </c>
      <c r="G85" t="s">
        <v>686</v>
      </c>
      <c r="H85">
        <v>50001213</v>
      </c>
      <c r="I85">
        <v>59</v>
      </c>
    </row>
    <row r="86" spans="1:9" x14ac:dyDescent="0.3">
      <c r="A86">
        <v>3308</v>
      </c>
      <c r="B86" t="s">
        <v>286</v>
      </c>
      <c r="C86" t="s">
        <v>287</v>
      </c>
      <c r="D86">
        <v>59170010</v>
      </c>
      <c r="E86">
        <v>45678</v>
      </c>
      <c r="F86">
        <v>946596339</v>
      </c>
      <c r="G86" t="s">
        <v>364</v>
      </c>
      <c r="H86">
        <v>2250005103</v>
      </c>
      <c r="I86">
        <v>83</v>
      </c>
    </row>
    <row r="87" spans="1:9" x14ac:dyDescent="0.3">
      <c r="A87">
        <v>3308</v>
      </c>
      <c r="B87" t="s">
        <v>286</v>
      </c>
      <c r="C87" t="s">
        <v>287</v>
      </c>
      <c r="D87">
        <v>59170008</v>
      </c>
      <c r="E87">
        <v>45678</v>
      </c>
      <c r="F87">
        <v>946596336</v>
      </c>
      <c r="G87" t="s">
        <v>104</v>
      </c>
      <c r="H87">
        <v>2250005170</v>
      </c>
      <c r="I87">
        <v>64</v>
      </c>
    </row>
    <row r="88" spans="1:9" x14ac:dyDescent="0.3">
      <c r="A88">
        <v>3308</v>
      </c>
      <c r="B88" t="s">
        <v>286</v>
      </c>
      <c r="C88" t="s">
        <v>287</v>
      </c>
      <c r="D88">
        <v>59170011</v>
      </c>
      <c r="E88">
        <v>45678</v>
      </c>
      <c r="F88">
        <v>946596341</v>
      </c>
      <c r="G88" t="s">
        <v>184</v>
      </c>
      <c r="H88">
        <v>2250005189</v>
      </c>
      <c r="I88">
        <v>61</v>
      </c>
    </row>
    <row r="89" spans="1:9" x14ac:dyDescent="0.3">
      <c r="A89">
        <v>4563</v>
      </c>
      <c r="B89" t="s">
        <v>1584</v>
      </c>
      <c r="C89" t="s">
        <v>1585</v>
      </c>
      <c r="D89">
        <v>59435194</v>
      </c>
      <c r="E89">
        <v>45701</v>
      </c>
      <c r="F89">
        <v>946842507</v>
      </c>
      <c r="G89" t="s">
        <v>808</v>
      </c>
      <c r="H89">
        <v>2250005170</v>
      </c>
      <c r="I89">
        <v>48</v>
      </c>
    </row>
    <row r="90" spans="1:9" x14ac:dyDescent="0.3">
      <c r="A90">
        <v>4563</v>
      </c>
      <c r="B90" t="s">
        <v>1584</v>
      </c>
      <c r="C90" t="s">
        <v>1585</v>
      </c>
      <c r="D90">
        <v>59435196</v>
      </c>
      <c r="E90">
        <v>45701</v>
      </c>
      <c r="F90">
        <v>946842509</v>
      </c>
      <c r="G90" t="s">
        <v>825</v>
      </c>
      <c r="H90">
        <v>2250005278</v>
      </c>
      <c r="I90">
        <v>47</v>
      </c>
    </row>
    <row r="91" spans="1:9" x14ac:dyDescent="0.3">
      <c r="A91">
        <v>4094</v>
      </c>
      <c r="B91" t="s">
        <v>1087</v>
      </c>
      <c r="C91" t="s">
        <v>1088</v>
      </c>
      <c r="D91">
        <v>58155983</v>
      </c>
      <c r="E91">
        <v>45624</v>
      </c>
      <c r="F91">
        <v>945662826</v>
      </c>
      <c r="G91" t="s">
        <v>487</v>
      </c>
      <c r="H91">
        <v>2250005103</v>
      </c>
      <c r="I91">
        <v>38</v>
      </c>
    </row>
    <row r="92" spans="1:9" x14ac:dyDescent="0.3">
      <c r="A92">
        <v>4105</v>
      </c>
      <c r="B92" t="s">
        <v>673</v>
      </c>
      <c r="C92" t="s">
        <v>674</v>
      </c>
      <c r="D92">
        <v>58876986</v>
      </c>
      <c r="E92">
        <v>45659</v>
      </c>
      <c r="F92">
        <v>946325333</v>
      </c>
      <c r="G92" t="s">
        <v>1636</v>
      </c>
      <c r="H92">
        <v>2250005103</v>
      </c>
      <c r="I92">
        <v>129</v>
      </c>
    </row>
    <row r="93" spans="1:9" x14ac:dyDescent="0.3">
      <c r="A93">
        <v>4105</v>
      </c>
      <c r="B93" t="s">
        <v>673</v>
      </c>
      <c r="C93" t="s">
        <v>674</v>
      </c>
      <c r="D93">
        <v>58876985</v>
      </c>
      <c r="E93">
        <v>45659</v>
      </c>
      <c r="F93">
        <v>946325332</v>
      </c>
      <c r="G93" t="s">
        <v>53</v>
      </c>
      <c r="H93">
        <v>2250005170</v>
      </c>
      <c r="I93">
        <v>32</v>
      </c>
    </row>
    <row r="94" spans="1:9" x14ac:dyDescent="0.3">
      <c r="A94">
        <v>4105</v>
      </c>
      <c r="B94" t="s">
        <v>673</v>
      </c>
      <c r="C94" t="s">
        <v>674</v>
      </c>
      <c r="D94">
        <v>58876987</v>
      </c>
      <c r="E94">
        <v>45659</v>
      </c>
      <c r="F94">
        <v>946325334</v>
      </c>
      <c r="G94" t="s">
        <v>52</v>
      </c>
      <c r="H94">
        <v>2250005189</v>
      </c>
      <c r="I94">
        <v>35</v>
      </c>
    </row>
    <row r="95" spans="1:9" x14ac:dyDescent="0.3">
      <c r="A95">
        <v>3888</v>
      </c>
      <c r="B95" t="s">
        <v>951</v>
      </c>
      <c r="C95" t="s">
        <v>952</v>
      </c>
      <c r="D95">
        <v>58709471</v>
      </c>
      <c r="E95">
        <v>45645</v>
      </c>
      <c r="F95">
        <v>946174263</v>
      </c>
      <c r="G95" t="s">
        <v>748</v>
      </c>
      <c r="H95">
        <v>2250005278</v>
      </c>
      <c r="I95">
        <v>9</v>
      </c>
    </row>
    <row r="96" spans="1:9" x14ac:dyDescent="0.3">
      <c r="A96">
        <v>4102</v>
      </c>
      <c r="B96" t="s">
        <v>865</v>
      </c>
      <c r="C96" t="s">
        <v>866</v>
      </c>
      <c r="D96">
        <v>59291553</v>
      </c>
      <c r="E96">
        <v>45674</v>
      </c>
      <c r="F96">
        <v>946709624</v>
      </c>
      <c r="G96" t="s">
        <v>868</v>
      </c>
      <c r="H96">
        <v>50000012</v>
      </c>
      <c r="I96">
        <v>26</v>
      </c>
    </row>
    <row r="97" spans="1:9" x14ac:dyDescent="0.3">
      <c r="A97">
        <v>4102</v>
      </c>
      <c r="B97" t="s">
        <v>865</v>
      </c>
      <c r="C97" t="s">
        <v>866</v>
      </c>
      <c r="D97">
        <v>59291555</v>
      </c>
      <c r="E97">
        <v>45674</v>
      </c>
      <c r="F97">
        <v>946709626</v>
      </c>
      <c r="G97" t="s">
        <v>604</v>
      </c>
      <c r="H97">
        <v>2250005103</v>
      </c>
      <c r="I97">
        <v>51</v>
      </c>
    </row>
    <row r="98" spans="1:9" x14ac:dyDescent="0.3">
      <c r="A98">
        <v>4102</v>
      </c>
      <c r="B98" t="s">
        <v>865</v>
      </c>
      <c r="C98" t="s">
        <v>866</v>
      </c>
      <c r="D98">
        <v>59291551</v>
      </c>
      <c r="E98">
        <v>45674</v>
      </c>
      <c r="F98">
        <v>946709622</v>
      </c>
      <c r="G98" t="s">
        <v>650</v>
      </c>
      <c r="H98">
        <v>2250005170</v>
      </c>
      <c r="I98">
        <v>16</v>
      </c>
    </row>
    <row r="99" spans="1:9" x14ac:dyDescent="0.3">
      <c r="A99">
        <v>4102</v>
      </c>
      <c r="B99" t="s">
        <v>865</v>
      </c>
      <c r="C99" t="s">
        <v>866</v>
      </c>
      <c r="D99">
        <v>59291556</v>
      </c>
      <c r="E99">
        <v>45674</v>
      </c>
      <c r="F99">
        <v>946709627</v>
      </c>
      <c r="G99" t="s">
        <v>606</v>
      </c>
      <c r="H99">
        <v>2250005189</v>
      </c>
      <c r="I99">
        <v>22</v>
      </c>
    </row>
    <row r="100" spans="1:9" x14ac:dyDescent="0.3">
      <c r="A100">
        <v>4102</v>
      </c>
      <c r="B100" t="s">
        <v>865</v>
      </c>
      <c r="C100" t="s">
        <v>866</v>
      </c>
      <c r="D100">
        <v>59291554</v>
      </c>
      <c r="E100">
        <v>45674</v>
      </c>
      <c r="F100">
        <v>946709625</v>
      </c>
      <c r="G100" t="s">
        <v>86</v>
      </c>
      <c r="H100">
        <v>2250005278</v>
      </c>
      <c r="I100">
        <v>20</v>
      </c>
    </row>
    <row r="101" spans="1:9" x14ac:dyDescent="0.3">
      <c r="A101">
        <v>3893</v>
      </c>
      <c r="B101" t="s">
        <v>579</v>
      </c>
      <c r="C101" t="s">
        <v>580</v>
      </c>
      <c r="D101">
        <v>58587506</v>
      </c>
      <c r="E101">
        <v>45642</v>
      </c>
      <c r="F101">
        <v>946061943</v>
      </c>
      <c r="G101" t="s">
        <v>62</v>
      </c>
      <c r="H101">
        <v>2250005170</v>
      </c>
      <c r="I101">
        <v>48</v>
      </c>
    </row>
    <row r="102" spans="1:9" x14ac:dyDescent="0.3">
      <c r="A102">
        <v>3893</v>
      </c>
      <c r="B102" t="s">
        <v>579</v>
      </c>
      <c r="C102" t="s">
        <v>580</v>
      </c>
      <c r="D102">
        <v>58587507</v>
      </c>
      <c r="E102">
        <v>45639</v>
      </c>
      <c r="F102">
        <v>946061944</v>
      </c>
      <c r="G102" t="s">
        <v>1438</v>
      </c>
      <c r="H102">
        <v>50000012</v>
      </c>
      <c r="I102">
        <v>19</v>
      </c>
    </row>
    <row r="103" spans="1:9" x14ac:dyDescent="0.3">
      <c r="A103">
        <v>3893</v>
      </c>
      <c r="B103" t="s">
        <v>579</v>
      </c>
      <c r="C103" t="s">
        <v>580</v>
      </c>
      <c r="D103">
        <v>58587508</v>
      </c>
      <c r="E103">
        <v>45639</v>
      </c>
      <c r="F103">
        <v>946061945</v>
      </c>
      <c r="G103" t="s">
        <v>582</v>
      </c>
      <c r="H103">
        <v>50001213</v>
      </c>
      <c r="I103">
        <v>23</v>
      </c>
    </row>
    <row r="104" spans="1:9" x14ac:dyDescent="0.3">
      <c r="A104">
        <v>3893</v>
      </c>
      <c r="B104" t="s">
        <v>579</v>
      </c>
      <c r="C104" t="s">
        <v>580</v>
      </c>
      <c r="D104">
        <v>58587509</v>
      </c>
      <c r="E104">
        <v>45639</v>
      </c>
      <c r="F104">
        <v>946061946</v>
      </c>
      <c r="G104" t="s">
        <v>1669</v>
      </c>
      <c r="H104">
        <v>2250005103</v>
      </c>
      <c r="I104">
        <v>70</v>
      </c>
    </row>
    <row r="105" spans="1:9" x14ac:dyDescent="0.3">
      <c r="A105">
        <v>3893</v>
      </c>
      <c r="B105" t="s">
        <v>579</v>
      </c>
      <c r="C105" t="s">
        <v>580</v>
      </c>
      <c r="D105">
        <v>58587510</v>
      </c>
      <c r="E105">
        <v>45639</v>
      </c>
      <c r="F105">
        <v>946061948</v>
      </c>
      <c r="G105" t="s">
        <v>75</v>
      </c>
      <c r="H105">
        <v>2250005189</v>
      </c>
      <c r="I105">
        <v>40</v>
      </c>
    </row>
    <row r="106" spans="1:9" x14ac:dyDescent="0.3">
      <c r="A106">
        <v>4435</v>
      </c>
      <c r="B106" t="s">
        <v>945</v>
      </c>
      <c r="C106" t="s">
        <v>946</v>
      </c>
      <c r="D106">
        <v>57533051</v>
      </c>
      <c r="E106">
        <v>45600</v>
      </c>
      <c r="F106">
        <v>945089810</v>
      </c>
      <c r="G106" t="s">
        <v>197</v>
      </c>
      <c r="H106">
        <v>2250005278</v>
      </c>
      <c r="I106">
        <v>25</v>
      </c>
    </row>
    <row r="107" spans="1:9" x14ac:dyDescent="0.3">
      <c r="A107">
        <v>961</v>
      </c>
      <c r="B107" t="s">
        <v>705</v>
      </c>
      <c r="C107" t="s">
        <v>706</v>
      </c>
      <c r="D107">
        <v>57591603</v>
      </c>
      <c r="E107">
        <v>45602</v>
      </c>
      <c r="F107">
        <v>945142612</v>
      </c>
      <c r="G107" t="s">
        <v>710</v>
      </c>
      <c r="H107">
        <v>50001213</v>
      </c>
      <c r="I107">
        <v>24</v>
      </c>
    </row>
    <row r="108" spans="1:9" x14ac:dyDescent="0.3">
      <c r="A108">
        <v>961</v>
      </c>
      <c r="B108" t="s">
        <v>705</v>
      </c>
      <c r="C108" t="s">
        <v>706</v>
      </c>
      <c r="D108">
        <v>57591605</v>
      </c>
      <c r="E108">
        <v>45602</v>
      </c>
      <c r="F108">
        <v>945142614</v>
      </c>
      <c r="G108" t="s">
        <v>708</v>
      </c>
      <c r="H108">
        <v>2250005103</v>
      </c>
      <c r="I108">
        <v>101</v>
      </c>
    </row>
    <row r="109" spans="1:9" x14ac:dyDescent="0.3">
      <c r="A109">
        <v>961</v>
      </c>
      <c r="B109" t="s">
        <v>705</v>
      </c>
      <c r="C109" t="s">
        <v>706</v>
      </c>
      <c r="D109">
        <v>57591600</v>
      </c>
      <c r="E109">
        <v>45602</v>
      </c>
      <c r="F109">
        <v>945142608</v>
      </c>
      <c r="G109" t="s">
        <v>712</v>
      </c>
      <c r="H109">
        <v>2250005111</v>
      </c>
      <c r="I109">
        <v>21</v>
      </c>
    </row>
    <row r="110" spans="1:9" x14ac:dyDescent="0.3">
      <c r="A110">
        <v>961</v>
      </c>
      <c r="B110" t="s">
        <v>705</v>
      </c>
      <c r="C110" t="s">
        <v>706</v>
      </c>
      <c r="D110">
        <v>57591602</v>
      </c>
      <c r="E110">
        <v>45602</v>
      </c>
      <c r="F110">
        <v>945142611</v>
      </c>
      <c r="G110" t="s">
        <v>711</v>
      </c>
      <c r="H110">
        <v>2250005170</v>
      </c>
      <c r="I110">
        <v>29</v>
      </c>
    </row>
    <row r="111" spans="1:9" x14ac:dyDescent="0.3">
      <c r="A111">
        <v>961</v>
      </c>
      <c r="B111" t="s">
        <v>705</v>
      </c>
      <c r="C111" t="s">
        <v>706</v>
      </c>
      <c r="D111">
        <v>57591606</v>
      </c>
      <c r="E111">
        <v>45602</v>
      </c>
      <c r="F111">
        <v>945142615</v>
      </c>
      <c r="G111" t="s">
        <v>707</v>
      </c>
      <c r="H111">
        <v>2250005189</v>
      </c>
      <c r="I111">
        <v>23</v>
      </c>
    </row>
    <row r="112" spans="1:9" x14ac:dyDescent="0.3">
      <c r="A112">
        <v>961</v>
      </c>
      <c r="B112" t="s">
        <v>705</v>
      </c>
      <c r="C112" t="s">
        <v>706</v>
      </c>
      <c r="D112">
        <v>57591604</v>
      </c>
      <c r="E112">
        <v>45602</v>
      </c>
      <c r="F112">
        <v>945142613</v>
      </c>
      <c r="G112" t="s">
        <v>709</v>
      </c>
      <c r="H112">
        <v>2250005278</v>
      </c>
      <c r="I112">
        <v>14</v>
      </c>
    </row>
    <row r="113" spans="1:9" x14ac:dyDescent="0.3">
      <c r="A113">
        <v>2745</v>
      </c>
      <c r="B113" t="s">
        <v>1252</v>
      </c>
      <c r="C113" t="s">
        <v>1253</v>
      </c>
      <c r="D113">
        <v>60019988</v>
      </c>
      <c r="E113">
        <v>45700</v>
      </c>
      <c r="F113">
        <v>947383981</v>
      </c>
      <c r="G113" t="s">
        <v>1603</v>
      </c>
      <c r="H113">
        <v>2250005103</v>
      </c>
      <c r="I113">
        <v>30</v>
      </c>
    </row>
    <row r="114" spans="1:9" x14ac:dyDescent="0.3">
      <c r="A114">
        <v>2745</v>
      </c>
      <c r="B114" t="s">
        <v>1252</v>
      </c>
      <c r="C114" t="s">
        <v>1253</v>
      </c>
      <c r="D114">
        <v>60019987</v>
      </c>
      <c r="E114">
        <v>45700</v>
      </c>
      <c r="F114">
        <v>947383980</v>
      </c>
      <c r="G114" t="s">
        <v>1523</v>
      </c>
      <c r="H114">
        <v>2250005278</v>
      </c>
      <c r="I114">
        <v>40</v>
      </c>
    </row>
    <row r="115" spans="1:9" x14ac:dyDescent="0.3">
      <c r="A115">
        <v>4081</v>
      </c>
      <c r="B115" t="s">
        <v>345</v>
      </c>
      <c r="C115" t="s">
        <v>346</v>
      </c>
      <c r="D115">
        <v>59829117</v>
      </c>
      <c r="E115">
        <v>45693</v>
      </c>
      <c r="F115">
        <v>947207256</v>
      </c>
      <c r="G115" t="s">
        <v>1578</v>
      </c>
      <c r="H115">
        <v>2250005103</v>
      </c>
      <c r="I115">
        <v>27</v>
      </c>
    </row>
    <row r="116" spans="1:9" x14ac:dyDescent="0.3">
      <c r="A116">
        <v>4081</v>
      </c>
      <c r="B116" t="s">
        <v>345</v>
      </c>
      <c r="C116" t="s">
        <v>346</v>
      </c>
      <c r="D116">
        <v>59829116</v>
      </c>
      <c r="E116">
        <v>45693</v>
      </c>
      <c r="F116">
        <v>947207255</v>
      </c>
      <c r="G116" t="s">
        <v>348</v>
      </c>
      <c r="H116">
        <v>2250005170</v>
      </c>
      <c r="I116">
        <v>32</v>
      </c>
    </row>
    <row r="117" spans="1:9" x14ac:dyDescent="0.3">
      <c r="A117">
        <v>4081</v>
      </c>
      <c r="B117" t="s">
        <v>345</v>
      </c>
      <c r="C117" t="s">
        <v>346</v>
      </c>
      <c r="D117">
        <v>59829118</v>
      </c>
      <c r="E117">
        <v>45693</v>
      </c>
      <c r="F117">
        <v>947207257</v>
      </c>
      <c r="G117" t="s">
        <v>1578</v>
      </c>
      <c r="H117">
        <v>2250005189</v>
      </c>
      <c r="I117">
        <v>25</v>
      </c>
    </row>
    <row r="118" spans="1:9" x14ac:dyDescent="0.3">
      <c r="A118">
        <v>4081</v>
      </c>
      <c r="B118" t="s">
        <v>345</v>
      </c>
      <c r="C118" t="s">
        <v>346</v>
      </c>
      <c r="D118">
        <v>57880399</v>
      </c>
      <c r="E118">
        <v>45614</v>
      </c>
      <c r="F118">
        <v>945408547</v>
      </c>
      <c r="G118" t="s">
        <v>349</v>
      </c>
      <c r="H118">
        <v>50001213</v>
      </c>
      <c r="I118">
        <v>29</v>
      </c>
    </row>
    <row r="119" spans="1:9" x14ac:dyDescent="0.3">
      <c r="A119">
        <v>3561</v>
      </c>
      <c r="B119" t="s">
        <v>969</v>
      </c>
      <c r="C119" t="s">
        <v>970</v>
      </c>
      <c r="D119">
        <v>58822232</v>
      </c>
      <c r="E119">
        <v>45656</v>
      </c>
      <c r="F119">
        <v>946276284</v>
      </c>
      <c r="G119" t="s">
        <v>1147</v>
      </c>
      <c r="H119">
        <v>2250005278</v>
      </c>
      <c r="I119">
        <v>9</v>
      </c>
    </row>
    <row r="120" spans="1:9" x14ac:dyDescent="0.3">
      <c r="A120">
        <v>2431</v>
      </c>
      <c r="B120" t="s">
        <v>60</v>
      </c>
      <c r="C120" t="s">
        <v>61</v>
      </c>
      <c r="D120">
        <v>60104211</v>
      </c>
      <c r="E120">
        <v>45702</v>
      </c>
      <c r="F120">
        <v>947462274</v>
      </c>
      <c r="G120" t="s">
        <v>1067</v>
      </c>
      <c r="H120">
        <v>50000012</v>
      </c>
      <c r="I120">
        <v>29</v>
      </c>
    </row>
    <row r="121" spans="1:9" x14ac:dyDescent="0.3">
      <c r="A121">
        <v>2431</v>
      </c>
      <c r="B121" t="s">
        <v>60</v>
      </c>
      <c r="C121" t="s">
        <v>61</v>
      </c>
      <c r="D121">
        <v>60104212</v>
      </c>
      <c r="E121">
        <v>45702</v>
      </c>
      <c r="F121">
        <v>947462275</v>
      </c>
      <c r="G121" t="s">
        <v>1067</v>
      </c>
      <c r="H121">
        <v>50001213</v>
      </c>
      <c r="I121">
        <v>29</v>
      </c>
    </row>
    <row r="122" spans="1:9" x14ac:dyDescent="0.3">
      <c r="A122">
        <v>2431</v>
      </c>
      <c r="B122" t="s">
        <v>60</v>
      </c>
      <c r="C122" t="s">
        <v>61</v>
      </c>
      <c r="D122">
        <v>60104214</v>
      </c>
      <c r="E122">
        <v>45702</v>
      </c>
      <c r="F122">
        <v>947462277</v>
      </c>
      <c r="G122" t="s">
        <v>1442</v>
      </c>
      <c r="H122">
        <v>2250005103</v>
      </c>
      <c r="I122">
        <v>149</v>
      </c>
    </row>
    <row r="123" spans="1:9" x14ac:dyDescent="0.3">
      <c r="A123">
        <v>2431</v>
      </c>
      <c r="B123" t="s">
        <v>60</v>
      </c>
      <c r="C123" t="s">
        <v>61</v>
      </c>
      <c r="D123">
        <v>60104210</v>
      </c>
      <c r="E123">
        <v>45702</v>
      </c>
      <c r="F123">
        <v>947462273</v>
      </c>
      <c r="G123" t="s">
        <v>1444</v>
      </c>
      <c r="H123">
        <v>2250005170</v>
      </c>
      <c r="I123">
        <v>68</v>
      </c>
    </row>
    <row r="124" spans="1:9" x14ac:dyDescent="0.3">
      <c r="A124">
        <v>2431</v>
      </c>
      <c r="B124" t="s">
        <v>60</v>
      </c>
      <c r="C124" t="s">
        <v>61</v>
      </c>
      <c r="D124">
        <v>60104215</v>
      </c>
      <c r="E124">
        <v>45702</v>
      </c>
      <c r="F124">
        <v>947462278</v>
      </c>
      <c r="G124" t="s">
        <v>1469</v>
      </c>
      <c r="H124">
        <v>2250005189</v>
      </c>
      <c r="I124">
        <v>68</v>
      </c>
    </row>
    <row r="125" spans="1:9" x14ac:dyDescent="0.3">
      <c r="A125">
        <v>2431</v>
      </c>
      <c r="B125" t="s">
        <v>60</v>
      </c>
      <c r="C125" t="s">
        <v>61</v>
      </c>
      <c r="D125">
        <v>60104213</v>
      </c>
      <c r="E125">
        <v>45702</v>
      </c>
      <c r="F125">
        <v>947462276</v>
      </c>
      <c r="G125" t="s">
        <v>1503</v>
      </c>
      <c r="H125">
        <v>2250005278</v>
      </c>
      <c r="I125">
        <v>71</v>
      </c>
    </row>
    <row r="126" spans="1:9" x14ac:dyDescent="0.3">
      <c r="A126">
        <v>3902</v>
      </c>
      <c r="B126" t="s">
        <v>1291</v>
      </c>
      <c r="C126" t="s">
        <v>1290</v>
      </c>
      <c r="D126">
        <v>60386492</v>
      </c>
      <c r="E126">
        <v>45713</v>
      </c>
      <c r="F126">
        <v>947724391</v>
      </c>
      <c r="G126" t="s">
        <v>642</v>
      </c>
      <c r="H126">
        <v>50000012</v>
      </c>
      <c r="I126">
        <v>44</v>
      </c>
    </row>
    <row r="127" spans="1:9" x14ac:dyDescent="0.3">
      <c r="A127">
        <v>3902</v>
      </c>
      <c r="B127" t="s">
        <v>1291</v>
      </c>
      <c r="C127" t="s">
        <v>1290</v>
      </c>
      <c r="D127">
        <v>60386493</v>
      </c>
      <c r="E127">
        <v>45713</v>
      </c>
      <c r="F127">
        <v>947724392</v>
      </c>
      <c r="G127" t="s">
        <v>1471</v>
      </c>
      <c r="H127">
        <v>50001213</v>
      </c>
      <c r="I127">
        <v>31</v>
      </c>
    </row>
    <row r="128" spans="1:9" x14ac:dyDescent="0.3">
      <c r="A128">
        <v>3902</v>
      </c>
      <c r="B128" t="s">
        <v>1291</v>
      </c>
      <c r="C128" t="s">
        <v>1290</v>
      </c>
      <c r="D128">
        <v>60386494</v>
      </c>
      <c r="E128">
        <v>45713</v>
      </c>
      <c r="F128">
        <v>947724393</v>
      </c>
      <c r="G128" t="s">
        <v>772</v>
      </c>
      <c r="H128">
        <v>2250005103</v>
      </c>
      <c r="I128">
        <v>75</v>
      </c>
    </row>
    <row r="129" spans="1:9" x14ac:dyDescent="0.3">
      <c r="A129">
        <v>3902</v>
      </c>
      <c r="B129" t="s">
        <v>1291</v>
      </c>
      <c r="C129" t="s">
        <v>1290</v>
      </c>
      <c r="D129">
        <v>60386491</v>
      </c>
      <c r="E129">
        <v>45713</v>
      </c>
      <c r="F129">
        <v>947724390</v>
      </c>
      <c r="G129" t="s">
        <v>772</v>
      </c>
      <c r="H129">
        <v>2250005170</v>
      </c>
      <c r="I129">
        <v>59</v>
      </c>
    </row>
    <row r="130" spans="1:9" x14ac:dyDescent="0.3">
      <c r="A130">
        <v>3902</v>
      </c>
      <c r="B130" t="s">
        <v>1291</v>
      </c>
      <c r="C130" t="s">
        <v>1290</v>
      </c>
      <c r="D130">
        <v>60386495</v>
      </c>
      <c r="E130">
        <v>45713</v>
      </c>
      <c r="F130">
        <v>947724394</v>
      </c>
      <c r="G130" t="s">
        <v>641</v>
      </c>
      <c r="H130">
        <v>2250005189</v>
      </c>
      <c r="I130">
        <v>61</v>
      </c>
    </row>
    <row r="131" spans="1:9" x14ac:dyDescent="0.3">
      <c r="A131">
        <v>4085</v>
      </c>
      <c r="B131" t="s">
        <v>740</v>
      </c>
      <c r="C131" t="s">
        <v>741</v>
      </c>
      <c r="D131">
        <v>58487493</v>
      </c>
      <c r="E131">
        <v>45637</v>
      </c>
      <c r="F131">
        <v>945969717</v>
      </c>
      <c r="G131" t="s">
        <v>656</v>
      </c>
      <c r="H131">
        <v>50000012</v>
      </c>
      <c r="I131">
        <v>39</v>
      </c>
    </row>
    <row r="132" spans="1:9" x14ac:dyDescent="0.3">
      <c r="A132">
        <v>4085</v>
      </c>
      <c r="B132" t="s">
        <v>740</v>
      </c>
      <c r="C132" t="s">
        <v>741</v>
      </c>
      <c r="D132">
        <v>58487495</v>
      </c>
      <c r="E132">
        <v>45637</v>
      </c>
      <c r="F132">
        <v>945969719</v>
      </c>
      <c r="G132" t="s">
        <v>668</v>
      </c>
      <c r="H132">
        <v>2250005103</v>
      </c>
      <c r="I132">
        <v>31</v>
      </c>
    </row>
    <row r="133" spans="1:9" x14ac:dyDescent="0.3">
      <c r="A133">
        <v>4085</v>
      </c>
      <c r="B133" t="s">
        <v>740</v>
      </c>
      <c r="C133" t="s">
        <v>741</v>
      </c>
      <c r="D133">
        <v>58487494</v>
      </c>
      <c r="E133">
        <v>45637</v>
      </c>
      <c r="F133">
        <v>945969718</v>
      </c>
      <c r="G133" t="s">
        <v>668</v>
      </c>
      <c r="H133">
        <v>2250005278</v>
      </c>
      <c r="I133">
        <v>31</v>
      </c>
    </row>
    <row r="134" spans="1:9" x14ac:dyDescent="0.3">
      <c r="A134">
        <v>4169</v>
      </c>
      <c r="B134" t="s">
        <v>622</v>
      </c>
      <c r="C134" t="s">
        <v>623</v>
      </c>
      <c r="D134">
        <v>60407313</v>
      </c>
      <c r="E134">
        <v>45714</v>
      </c>
      <c r="F134">
        <v>947743626</v>
      </c>
      <c r="G134" t="s">
        <v>1548</v>
      </c>
      <c r="H134">
        <v>2250005278</v>
      </c>
      <c r="I134">
        <v>32</v>
      </c>
    </row>
    <row r="135" spans="1:9" x14ac:dyDescent="0.3">
      <c r="A135">
        <v>4169</v>
      </c>
      <c r="B135" t="s">
        <v>622</v>
      </c>
      <c r="C135" t="s">
        <v>623</v>
      </c>
      <c r="D135">
        <v>58886816</v>
      </c>
      <c r="E135">
        <v>45660</v>
      </c>
      <c r="F135">
        <v>946334366</v>
      </c>
      <c r="G135" t="s">
        <v>225</v>
      </c>
      <c r="H135">
        <v>2250005103</v>
      </c>
      <c r="I135">
        <v>22</v>
      </c>
    </row>
    <row r="136" spans="1:9" x14ac:dyDescent="0.3">
      <c r="A136">
        <v>4169</v>
      </c>
      <c r="B136" t="s">
        <v>622</v>
      </c>
      <c r="C136" t="s">
        <v>623</v>
      </c>
      <c r="D136">
        <v>58886815</v>
      </c>
      <c r="E136">
        <v>45660</v>
      </c>
      <c r="F136">
        <v>946334364</v>
      </c>
      <c r="G136" t="s">
        <v>975</v>
      </c>
      <c r="H136">
        <v>2250005170</v>
      </c>
      <c r="I136">
        <v>30</v>
      </c>
    </row>
    <row r="137" spans="1:9" x14ac:dyDescent="0.3">
      <c r="A137">
        <v>4169</v>
      </c>
      <c r="B137" t="s">
        <v>622</v>
      </c>
      <c r="C137" t="s">
        <v>623</v>
      </c>
      <c r="D137">
        <v>58886817</v>
      </c>
      <c r="E137">
        <v>45660</v>
      </c>
      <c r="F137">
        <v>946334367</v>
      </c>
      <c r="G137" t="s">
        <v>227</v>
      </c>
      <c r="H137">
        <v>2250005189</v>
      </c>
      <c r="I137">
        <v>32</v>
      </c>
    </row>
    <row r="138" spans="1:9" x14ac:dyDescent="0.3">
      <c r="A138">
        <v>2673</v>
      </c>
      <c r="B138" t="s">
        <v>1023</v>
      </c>
      <c r="C138" t="s">
        <v>1024</v>
      </c>
      <c r="D138">
        <v>57386507</v>
      </c>
      <c r="E138">
        <v>45594</v>
      </c>
      <c r="F138">
        <v>944955650</v>
      </c>
      <c r="G138" t="s">
        <v>1025</v>
      </c>
      <c r="H138">
        <v>2250005103</v>
      </c>
      <c r="I138">
        <v>43</v>
      </c>
    </row>
    <row r="139" spans="1:9" x14ac:dyDescent="0.3">
      <c r="A139">
        <v>3163</v>
      </c>
      <c r="B139" t="s">
        <v>658</v>
      </c>
      <c r="C139" t="s">
        <v>659</v>
      </c>
      <c r="D139">
        <v>58475746</v>
      </c>
      <c r="E139">
        <v>45638</v>
      </c>
      <c r="F139">
        <v>945958791</v>
      </c>
      <c r="G139" t="s">
        <v>800</v>
      </c>
      <c r="H139">
        <v>2250005103</v>
      </c>
      <c r="I139">
        <v>21</v>
      </c>
    </row>
    <row r="140" spans="1:9" x14ac:dyDescent="0.3">
      <c r="A140">
        <v>3163</v>
      </c>
      <c r="B140" t="s">
        <v>658</v>
      </c>
      <c r="C140" t="s">
        <v>659</v>
      </c>
      <c r="D140">
        <v>58475744</v>
      </c>
      <c r="E140">
        <v>45638</v>
      </c>
      <c r="F140">
        <v>945958790</v>
      </c>
      <c r="G140" t="s">
        <v>414</v>
      </c>
      <c r="H140">
        <v>2250005278</v>
      </c>
      <c r="I140">
        <v>11</v>
      </c>
    </row>
    <row r="141" spans="1:9" x14ac:dyDescent="0.3">
      <c r="A141">
        <v>2610</v>
      </c>
      <c r="B141" t="s">
        <v>857</v>
      </c>
      <c r="C141" t="s">
        <v>858</v>
      </c>
      <c r="D141">
        <v>57495263</v>
      </c>
      <c r="E141">
        <v>45597</v>
      </c>
      <c r="F141">
        <v>945056148</v>
      </c>
      <c r="G141" t="s">
        <v>860</v>
      </c>
      <c r="H141">
        <v>2250005111</v>
      </c>
      <c r="I141">
        <v>9</v>
      </c>
    </row>
    <row r="142" spans="1:9" x14ac:dyDescent="0.3">
      <c r="A142">
        <v>2610</v>
      </c>
      <c r="B142" t="s">
        <v>857</v>
      </c>
      <c r="C142" t="s">
        <v>858</v>
      </c>
      <c r="D142">
        <v>57495265</v>
      </c>
      <c r="E142">
        <v>45597</v>
      </c>
      <c r="F142">
        <v>945056149</v>
      </c>
      <c r="G142" t="s">
        <v>859</v>
      </c>
      <c r="H142">
        <v>2250005170</v>
      </c>
      <c r="I142">
        <v>23</v>
      </c>
    </row>
    <row r="143" spans="1:9" x14ac:dyDescent="0.3">
      <c r="A143">
        <v>2610</v>
      </c>
      <c r="B143" t="s">
        <v>857</v>
      </c>
      <c r="C143" t="s">
        <v>858</v>
      </c>
      <c r="D143">
        <v>57495267</v>
      </c>
      <c r="E143">
        <v>45597</v>
      </c>
      <c r="F143">
        <v>945056151</v>
      </c>
      <c r="G143" t="s">
        <v>105</v>
      </c>
      <c r="H143">
        <v>2250005189</v>
      </c>
      <c r="I143">
        <v>31</v>
      </c>
    </row>
    <row r="144" spans="1:9" x14ac:dyDescent="0.3">
      <c r="A144">
        <v>1592</v>
      </c>
      <c r="B144" t="s">
        <v>583</v>
      </c>
      <c r="C144" t="s">
        <v>584</v>
      </c>
      <c r="D144">
        <v>58342503</v>
      </c>
      <c r="E144">
        <v>45631</v>
      </c>
      <c r="F144">
        <v>945835904</v>
      </c>
      <c r="G144" t="s">
        <v>1635</v>
      </c>
      <c r="H144">
        <v>50000012</v>
      </c>
      <c r="I144">
        <v>17</v>
      </c>
    </row>
    <row r="145" spans="1:9" x14ac:dyDescent="0.3">
      <c r="A145">
        <v>1592</v>
      </c>
      <c r="B145" t="s">
        <v>583</v>
      </c>
      <c r="C145" t="s">
        <v>584</v>
      </c>
      <c r="D145">
        <v>58342504</v>
      </c>
      <c r="E145">
        <v>45630</v>
      </c>
      <c r="F145">
        <v>945835905</v>
      </c>
      <c r="G145" t="s">
        <v>11</v>
      </c>
      <c r="H145">
        <v>50001213</v>
      </c>
      <c r="I145">
        <v>8</v>
      </c>
    </row>
    <row r="146" spans="1:9" x14ac:dyDescent="0.3">
      <c r="A146">
        <v>1592</v>
      </c>
      <c r="B146" t="s">
        <v>583</v>
      </c>
      <c r="C146" t="s">
        <v>584</v>
      </c>
      <c r="D146">
        <v>58342506</v>
      </c>
      <c r="E146">
        <v>45630</v>
      </c>
      <c r="F146">
        <v>945835907</v>
      </c>
      <c r="G146" t="s">
        <v>1633</v>
      </c>
      <c r="H146">
        <v>2250005103</v>
      </c>
      <c r="I146">
        <v>164</v>
      </c>
    </row>
    <row r="147" spans="1:9" x14ac:dyDescent="0.3">
      <c r="A147">
        <v>1592</v>
      </c>
      <c r="B147" t="s">
        <v>583</v>
      </c>
      <c r="C147" t="s">
        <v>584</v>
      </c>
      <c r="D147">
        <v>58342502</v>
      </c>
      <c r="E147">
        <v>45630</v>
      </c>
      <c r="F147">
        <v>945835903</v>
      </c>
      <c r="G147" t="s">
        <v>1496</v>
      </c>
      <c r="H147">
        <v>2250005170</v>
      </c>
      <c r="I147">
        <v>59</v>
      </c>
    </row>
    <row r="148" spans="1:9" x14ac:dyDescent="0.3">
      <c r="A148">
        <v>1592</v>
      </c>
      <c r="B148" t="s">
        <v>583</v>
      </c>
      <c r="C148" t="s">
        <v>584</v>
      </c>
      <c r="D148">
        <v>58342507</v>
      </c>
      <c r="E148">
        <v>45630</v>
      </c>
      <c r="F148">
        <v>945835908</v>
      </c>
      <c r="G148" t="s">
        <v>1465</v>
      </c>
      <c r="H148">
        <v>2250005189</v>
      </c>
      <c r="I148">
        <v>72</v>
      </c>
    </row>
    <row r="149" spans="1:9" x14ac:dyDescent="0.3">
      <c r="A149">
        <v>1592</v>
      </c>
      <c r="B149" t="s">
        <v>583</v>
      </c>
      <c r="C149" t="s">
        <v>584</v>
      </c>
      <c r="D149">
        <v>58342505</v>
      </c>
      <c r="E149">
        <v>45630</v>
      </c>
      <c r="F149">
        <v>945835906</v>
      </c>
      <c r="G149" t="s">
        <v>1634</v>
      </c>
      <c r="H149">
        <v>2250005278</v>
      </c>
      <c r="I149">
        <v>43</v>
      </c>
    </row>
    <row r="150" spans="1:9" x14ac:dyDescent="0.3">
      <c r="A150">
        <v>3037</v>
      </c>
      <c r="B150" t="s">
        <v>1119</v>
      </c>
      <c r="C150" t="s">
        <v>1120</v>
      </c>
      <c r="D150">
        <v>60135309</v>
      </c>
      <c r="E150">
        <v>45705</v>
      </c>
      <c r="F150">
        <v>947491046</v>
      </c>
      <c r="G150" t="s">
        <v>610</v>
      </c>
      <c r="H150">
        <v>50001213</v>
      </c>
      <c r="I150">
        <v>79</v>
      </c>
    </row>
    <row r="151" spans="1:9" x14ac:dyDescent="0.3">
      <c r="A151">
        <v>3037</v>
      </c>
      <c r="B151" t="s">
        <v>1119</v>
      </c>
      <c r="C151" t="s">
        <v>1120</v>
      </c>
      <c r="D151">
        <v>60135311</v>
      </c>
      <c r="E151">
        <v>45705</v>
      </c>
      <c r="F151">
        <v>947491048</v>
      </c>
      <c r="G151" t="s">
        <v>610</v>
      </c>
      <c r="H151">
        <v>2250005103</v>
      </c>
      <c r="I151">
        <v>78</v>
      </c>
    </row>
    <row r="152" spans="1:9" x14ac:dyDescent="0.3">
      <c r="A152">
        <v>3037</v>
      </c>
      <c r="B152" t="s">
        <v>1119</v>
      </c>
      <c r="C152" t="s">
        <v>1120</v>
      </c>
      <c r="D152">
        <v>60135306</v>
      </c>
      <c r="E152">
        <v>45705</v>
      </c>
      <c r="F152">
        <v>947491045</v>
      </c>
      <c r="G152" t="s">
        <v>588</v>
      </c>
      <c r="H152">
        <v>2250005170</v>
      </c>
      <c r="I152">
        <v>80</v>
      </c>
    </row>
    <row r="153" spans="1:9" x14ac:dyDescent="0.3">
      <c r="A153">
        <v>3037</v>
      </c>
      <c r="B153" t="s">
        <v>1119</v>
      </c>
      <c r="C153" t="s">
        <v>1120</v>
      </c>
      <c r="D153">
        <v>60135312</v>
      </c>
      <c r="E153">
        <v>45705</v>
      </c>
      <c r="F153">
        <v>947491049</v>
      </c>
      <c r="G153" t="s">
        <v>588</v>
      </c>
      <c r="H153">
        <v>2250005189</v>
      </c>
      <c r="I153">
        <v>80</v>
      </c>
    </row>
    <row r="154" spans="1:9" x14ac:dyDescent="0.3">
      <c r="A154">
        <v>3037</v>
      </c>
      <c r="B154" t="s">
        <v>1119</v>
      </c>
      <c r="C154" t="s">
        <v>1120</v>
      </c>
      <c r="D154">
        <v>60135310</v>
      </c>
      <c r="E154">
        <v>45705</v>
      </c>
      <c r="F154">
        <v>947491047</v>
      </c>
      <c r="G154" t="s">
        <v>588</v>
      </c>
      <c r="H154">
        <v>2250005278</v>
      </c>
      <c r="I154">
        <v>80</v>
      </c>
    </row>
    <row r="155" spans="1:9" x14ac:dyDescent="0.3">
      <c r="A155">
        <v>4389</v>
      </c>
      <c r="B155" t="s">
        <v>1145</v>
      </c>
      <c r="C155" t="s">
        <v>1146</v>
      </c>
      <c r="D155">
        <v>58812921</v>
      </c>
      <c r="E155">
        <v>45656</v>
      </c>
      <c r="F155">
        <v>946267985</v>
      </c>
      <c r="G155" t="s">
        <v>991</v>
      </c>
      <c r="H155">
        <v>50000012</v>
      </c>
      <c r="I155">
        <v>7</v>
      </c>
    </row>
    <row r="156" spans="1:9" x14ac:dyDescent="0.3">
      <c r="A156">
        <v>770</v>
      </c>
      <c r="B156" t="s">
        <v>493</v>
      </c>
      <c r="C156" t="s">
        <v>494</v>
      </c>
      <c r="D156">
        <v>60102639</v>
      </c>
      <c r="E156">
        <v>45702</v>
      </c>
      <c r="F156">
        <v>947460834</v>
      </c>
      <c r="G156" t="s">
        <v>634</v>
      </c>
      <c r="H156">
        <v>50001213</v>
      </c>
      <c r="I156">
        <v>14</v>
      </c>
    </row>
    <row r="157" spans="1:9" x14ac:dyDescent="0.3">
      <c r="A157">
        <v>770</v>
      </c>
      <c r="B157" t="s">
        <v>493</v>
      </c>
      <c r="C157" t="s">
        <v>494</v>
      </c>
      <c r="D157">
        <v>60102641</v>
      </c>
      <c r="E157">
        <v>45702</v>
      </c>
      <c r="F157">
        <v>947460836</v>
      </c>
      <c r="G157" t="s">
        <v>1503</v>
      </c>
      <c r="H157">
        <v>2250005103</v>
      </c>
      <c r="I157">
        <v>89</v>
      </c>
    </row>
    <row r="158" spans="1:9" x14ac:dyDescent="0.3">
      <c r="A158">
        <v>770</v>
      </c>
      <c r="B158" t="s">
        <v>493</v>
      </c>
      <c r="C158" t="s">
        <v>494</v>
      </c>
      <c r="D158">
        <v>60102637</v>
      </c>
      <c r="E158">
        <v>45702</v>
      </c>
      <c r="F158">
        <v>947460832</v>
      </c>
      <c r="G158" t="s">
        <v>1067</v>
      </c>
      <c r="H158">
        <v>2250005111</v>
      </c>
      <c r="I158">
        <v>13</v>
      </c>
    </row>
    <row r="159" spans="1:9" x14ac:dyDescent="0.3">
      <c r="A159">
        <v>770</v>
      </c>
      <c r="B159" t="s">
        <v>493</v>
      </c>
      <c r="C159" t="s">
        <v>494</v>
      </c>
      <c r="D159">
        <v>60102638</v>
      </c>
      <c r="E159">
        <v>45702</v>
      </c>
      <c r="F159">
        <v>947460833</v>
      </c>
      <c r="G159" t="s">
        <v>62</v>
      </c>
      <c r="H159">
        <v>2250005170</v>
      </c>
      <c r="I159">
        <v>32</v>
      </c>
    </row>
    <row r="160" spans="1:9" x14ac:dyDescent="0.3">
      <c r="A160">
        <v>770</v>
      </c>
      <c r="B160" t="s">
        <v>493</v>
      </c>
      <c r="C160" t="s">
        <v>494</v>
      </c>
      <c r="D160">
        <v>60102642</v>
      </c>
      <c r="E160">
        <v>45702</v>
      </c>
      <c r="F160">
        <v>947460837</v>
      </c>
      <c r="G160" t="s">
        <v>1121</v>
      </c>
      <c r="H160">
        <v>2250005189</v>
      </c>
      <c r="I160">
        <v>59</v>
      </c>
    </row>
    <row r="161" spans="1:9" x14ac:dyDescent="0.3">
      <c r="A161">
        <v>770</v>
      </c>
      <c r="B161" t="s">
        <v>493</v>
      </c>
      <c r="C161" t="s">
        <v>494</v>
      </c>
      <c r="D161">
        <v>60102640</v>
      </c>
      <c r="E161">
        <v>45702</v>
      </c>
      <c r="F161">
        <v>947460835</v>
      </c>
      <c r="G161" t="s">
        <v>1534</v>
      </c>
      <c r="H161">
        <v>2250005278</v>
      </c>
      <c r="I161">
        <v>28</v>
      </c>
    </row>
    <row r="162" spans="1:9" x14ac:dyDescent="0.3">
      <c r="A162">
        <v>4182</v>
      </c>
      <c r="B162" t="s">
        <v>1247</v>
      </c>
      <c r="C162" t="s">
        <v>1248</v>
      </c>
      <c r="D162">
        <v>59674898</v>
      </c>
      <c r="E162">
        <v>45687</v>
      </c>
      <c r="F162">
        <v>947064260</v>
      </c>
      <c r="G162" t="s">
        <v>1651</v>
      </c>
      <c r="H162">
        <v>2250005103</v>
      </c>
      <c r="I162">
        <v>35</v>
      </c>
    </row>
    <row r="163" spans="1:9" x14ac:dyDescent="0.3">
      <c r="A163">
        <v>4182</v>
      </c>
      <c r="B163" t="s">
        <v>1247</v>
      </c>
      <c r="C163" t="s">
        <v>1248</v>
      </c>
      <c r="D163">
        <v>59674896</v>
      </c>
      <c r="E163">
        <v>45687</v>
      </c>
      <c r="F163">
        <v>947064259</v>
      </c>
      <c r="G163" t="s">
        <v>1577</v>
      </c>
      <c r="H163">
        <v>2250005170</v>
      </c>
      <c r="I163">
        <v>25</v>
      </c>
    </row>
    <row r="164" spans="1:9" x14ac:dyDescent="0.3">
      <c r="A164">
        <v>4182</v>
      </c>
      <c r="B164" t="s">
        <v>1247</v>
      </c>
      <c r="C164" t="s">
        <v>1248</v>
      </c>
      <c r="D164">
        <v>59674899</v>
      </c>
      <c r="E164">
        <v>45687</v>
      </c>
      <c r="F164">
        <v>947064261</v>
      </c>
      <c r="G164" t="s">
        <v>284</v>
      </c>
      <c r="H164">
        <v>2250005189</v>
      </c>
      <c r="I164">
        <v>32</v>
      </c>
    </row>
    <row r="165" spans="1:9" x14ac:dyDescent="0.3">
      <c r="A165">
        <v>4298</v>
      </c>
      <c r="B165" t="s">
        <v>362</v>
      </c>
      <c r="C165" t="s">
        <v>363</v>
      </c>
      <c r="D165">
        <v>60142066</v>
      </c>
      <c r="E165">
        <v>45705</v>
      </c>
      <c r="F165">
        <v>947497350</v>
      </c>
      <c r="G165" t="s">
        <v>610</v>
      </c>
      <c r="H165">
        <v>50000012</v>
      </c>
      <c r="I165">
        <v>31</v>
      </c>
    </row>
    <row r="166" spans="1:9" x14ac:dyDescent="0.3">
      <c r="A166">
        <v>4298</v>
      </c>
      <c r="B166" t="s">
        <v>362</v>
      </c>
      <c r="C166" t="s">
        <v>363</v>
      </c>
      <c r="D166">
        <v>60142067</v>
      </c>
      <c r="E166">
        <v>45705</v>
      </c>
      <c r="F166">
        <v>947497351</v>
      </c>
      <c r="G166" t="s">
        <v>588</v>
      </c>
      <c r="H166">
        <v>50001213</v>
      </c>
      <c r="I166">
        <v>32</v>
      </c>
    </row>
    <row r="167" spans="1:9" x14ac:dyDescent="0.3">
      <c r="A167">
        <v>4298</v>
      </c>
      <c r="B167" t="s">
        <v>362</v>
      </c>
      <c r="C167" t="s">
        <v>363</v>
      </c>
      <c r="D167">
        <v>60142069</v>
      </c>
      <c r="E167">
        <v>45705</v>
      </c>
      <c r="F167">
        <v>947497353</v>
      </c>
      <c r="G167" t="s">
        <v>1718</v>
      </c>
      <c r="H167">
        <v>2250005103</v>
      </c>
      <c r="I167">
        <v>116</v>
      </c>
    </row>
    <row r="168" spans="1:9" x14ac:dyDescent="0.3">
      <c r="A168">
        <v>4298</v>
      </c>
      <c r="B168" t="s">
        <v>362</v>
      </c>
      <c r="C168" t="s">
        <v>363</v>
      </c>
      <c r="D168">
        <v>60142065</v>
      </c>
      <c r="E168">
        <v>45705</v>
      </c>
      <c r="F168">
        <v>947497349</v>
      </c>
      <c r="G168" t="s">
        <v>588</v>
      </c>
      <c r="H168">
        <v>2250005170</v>
      </c>
      <c r="I168">
        <v>64</v>
      </c>
    </row>
    <row r="169" spans="1:9" x14ac:dyDescent="0.3">
      <c r="A169">
        <v>4298</v>
      </c>
      <c r="B169" t="s">
        <v>362</v>
      </c>
      <c r="C169" t="s">
        <v>363</v>
      </c>
      <c r="D169">
        <v>60142072</v>
      </c>
      <c r="E169">
        <v>45705</v>
      </c>
      <c r="F169">
        <v>947497354</v>
      </c>
      <c r="G169" t="s">
        <v>748</v>
      </c>
      <c r="H169">
        <v>2250005189</v>
      </c>
      <c r="I169">
        <v>90</v>
      </c>
    </row>
    <row r="170" spans="1:9" x14ac:dyDescent="0.3">
      <c r="A170">
        <v>4298</v>
      </c>
      <c r="B170" t="s">
        <v>362</v>
      </c>
      <c r="C170" t="s">
        <v>363</v>
      </c>
      <c r="D170">
        <v>60142068</v>
      </c>
      <c r="E170">
        <v>45705</v>
      </c>
      <c r="F170">
        <v>947497352</v>
      </c>
      <c r="G170" t="s">
        <v>748</v>
      </c>
      <c r="H170">
        <v>2250005278</v>
      </c>
      <c r="I170">
        <v>58</v>
      </c>
    </row>
    <row r="171" spans="1:9" x14ac:dyDescent="0.3">
      <c r="A171">
        <v>3112</v>
      </c>
      <c r="B171" t="s">
        <v>1293</v>
      </c>
      <c r="C171" t="s">
        <v>1292</v>
      </c>
      <c r="D171">
        <v>60445488</v>
      </c>
      <c r="E171">
        <v>45715</v>
      </c>
      <c r="F171">
        <v>947778765</v>
      </c>
      <c r="G171" t="s">
        <v>1623</v>
      </c>
      <c r="H171">
        <v>50000012</v>
      </c>
      <c r="I171">
        <v>31</v>
      </c>
    </row>
    <row r="172" spans="1:9" x14ac:dyDescent="0.3">
      <c r="A172">
        <v>3112</v>
      </c>
      <c r="B172" t="s">
        <v>1293</v>
      </c>
      <c r="C172" t="s">
        <v>1292</v>
      </c>
      <c r="D172">
        <v>60445487</v>
      </c>
      <c r="E172">
        <v>45715</v>
      </c>
      <c r="F172">
        <v>947778764</v>
      </c>
      <c r="G172" t="s">
        <v>1623</v>
      </c>
      <c r="H172">
        <v>50001213</v>
      </c>
      <c r="I172">
        <v>15</v>
      </c>
    </row>
    <row r="173" spans="1:9" x14ac:dyDescent="0.3">
      <c r="A173">
        <v>3112</v>
      </c>
      <c r="B173" t="s">
        <v>1293</v>
      </c>
      <c r="C173" t="s">
        <v>1292</v>
      </c>
      <c r="D173">
        <v>60445489</v>
      </c>
      <c r="E173">
        <v>45715</v>
      </c>
      <c r="F173">
        <v>947778766</v>
      </c>
      <c r="G173" t="s">
        <v>1623</v>
      </c>
      <c r="H173">
        <v>2250005103</v>
      </c>
      <c r="I173">
        <v>63</v>
      </c>
    </row>
    <row r="174" spans="1:9" x14ac:dyDescent="0.3">
      <c r="A174">
        <v>3112</v>
      </c>
      <c r="B174" t="s">
        <v>1293</v>
      </c>
      <c r="C174" t="s">
        <v>1292</v>
      </c>
      <c r="D174">
        <v>60445490</v>
      </c>
      <c r="E174">
        <v>45715</v>
      </c>
      <c r="F174">
        <v>947778767</v>
      </c>
      <c r="G174" t="s">
        <v>1623</v>
      </c>
      <c r="H174">
        <v>2250005189</v>
      </c>
      <c r="I174">
        <v>31</v>
      </c>
    </row>
    <row r="175" spans="1:9" x14ac:dyDescent="0.3">
      <c r="A175">
        <v>4472</v>
      </c>
      <c r="B175" t="s">
        <v>282</v>
      </c>
      <c r="C175" t="s">
        <v>283</v>
      </c>
      <c r="D175">
        <v>59658114</v>
      </c>
      <c r="E175">
        <v>45687</v>
      </c>
      <c r="F175">
        <v>947048625</v>
      </c>
      <c r="G175" t="s">
        <v>1577</v>
      </c>
      <c r="H175">
        <v>50000012</v>
      </c>
      <c r="I175">
        <v>44</v>
      </c>
    </row>
    <row r="176" spans="1:9" x14ac:dyDescent="0.3">
      <c r="A176">
        <v>4472</v>
      </c>
      <c r="B176" t="s">
        <v>282</v>
      </c>
      <c r="C176" t="s">
        <v>283</v>
      </c>
      <c r="D176">
        <v>59658115</v>
      </c>
      <c r="E176">
        <v>45687</v>
      </c>
      <c r="F176">
        <v>947048626</v>
      </c>
      <c r="G176" t="s">
        <v>1576</v>
      </c>
      <c r="H176">
        <v>50001213</v>
      </c>
      <c r="I176">
        <v>25</v>
      </c>
    </row>
    <row r="177" spans="1:9" x14ac:dyDescent="0.3">
      <c r="A177">
        <v>4472</v>
      </c>
      <c r="B177" t="s">
        <v>282</v>
      </c>
      <c r="C177" t="s">
        <v>283</v>
      </c>
      <c r="D177">
        <v>59658116</v>
      </c>
      <c r="E177">
        <v>45687</v>
      </c>
      <c r="F177">
        <v>947048627</v>
      </c>
      <c r="G177" t="s">
        <v>1056</v>
      </c>
      <c r="H177">
        <v>2250005103</v>
      </c>
      <c r="I177">
        <v>107</v>
      </c>
    </row>
    <row r="178" spans="1:9" x14ac:dyDescent="0.3">
      <c r="A178">
        <v>4472</v>
      </c>
      <c r="B178" t="s">
        <v>282</v>
      </c>
      <c r="C178" t="s">
        <v>283</v>
      </c>
      <c r="D178">
        <v>59658113</v>
      </c>
      <c r="E178">
        <v>45687</v>
      </c>
      <c r="F178">
        <v>947048624</v>
      </c>
      <c r="G178" t="s">
        <v>284</v>
      </c>
      <c r="H178">
        <v>2250005170</v>
      </c>
      <c r="I178">
        <v>64</v>
      </c>
    </row>
    <row r="179" spans="1:9" x14ac:dyDescent="0.3">
      <c r="A179">
        <v>4472</v>
      </c>
      <c r="B179" t="s">
        <v>282</v>
      </c>
      <c r="C179" t="s">
        <v>283</v>
      </c>
      <c r="D179">
        <v>59658117</v>
      </c>
      <c r="E179">
        <v>45687</v>
      </c>
      <c r="F179">
        <v>947048628</v>
      </c>
      <c r="G179" t="s">
        <v>284</v>
      </c>
      <c r="H179">
        <v>2250005189</v>
      </c>
      <c r="I179">
        <v>80</v>
      </c>
    </row>
    <row r="180" spans="1:9" x14ac:dyDescent="0.3">
      <c r="A180">
        <v>3948</v>
      </c>
      <c r="B180" t="s">
        <v>877</v>
      </c>
      <c r="C180" t="s">
        <v>878</v>
      </c>
      <c r="D180">
        <v>58923594</v>
      </c>
      <c r="E180">
        <v>45663</v>
      </c>
      <c r="F180">
        <v>946367903</v>
      </c>
      <c r="G180" t="s">
        <v>797</v>
      </c>
      <c r="H180">
        <v>50000012</v>
      </c>
      <c r="I180">
        <v>10</v>
      </c>
    </row>
    <row r="181" spans="1:9" x14ac:dyDescent="0.3">
      <c r="A181">
        <v>3948</v>
      </c>
      <c r="B181" t="s">
        <v>877</v>
      </c>
      <c r="C181" t="s">
        <v>878</v>
      </c>
      <c r="D181">
        <v>58923595</v>
      </c>
      <c r="E181">
        <v>45663</v>
      </c>
      <c r="F181">
        <v>946367904</v>
      </c>
      <c r="G181" t="s">
        <v>65</v>
      </c>
      <c r="H181">
        <v>2250005103</v>
      </c>
      <c r="I181">
        <v>57</v>
      </c>
    </row>
    <row r="182" spans="1:9" x14ac:dyDescent="0.3">
      <c r="A182">
        <v>3948</v>
      </c>
      <c r="B182" t="s">
        <v>877</v>
      </c>
      <c r="C182" t="s">
        <v>878</v>
      </c>
      <c r="D182">
        <v>58923593</v>
      </c>
      <c r="E182">
        <v>45663</v>
      </c>
      <c r="F182">
        <v>946367902</v>
      </c>
      <c r="G182" t="s">
        <v>226</v>
      </c>
      <c r="H182">
        <v>2250005170</v>
      </c>
      <c r="I182">
        <v>8</v>
      </c>
    </row>
    <row r="183" spans="1:9" x14ac:dyDescent="0.3">
      <c r="A183">
        <v>3948</v>
      </c>
      <c r="B183" t="s">
        <v>877</v>
      </c>
      <c r="C183" t="s">
        <v>878</v>
      </c>
      <c r="D183">
        <v>58923596</v>
      </c>
      <c r="E183">
        <v>45663</v>
      </c>
      <c r="F183">
        <v>946367905</v>
      </c>
      <c r="G183" t="s">
        <v>400</v>
      </c>
      <c r="H183">
        <v>2250005189</v>
      </c>
      <c r="I183">
        <v>7</v>
      </c>
    </row>
    <row r="184" spans="1:9" x14ac:dyDescent="0.3">
      <c r="A184">
        <v>4382</v>
      </c>
      <c r="B184" t="s">
        <v>879</v>
      </c>
      <c r="C184" t="s">
        <v>880</v>
      </c>
      <c r="D184">
        <v>58702854</v>
      </c>
      <c r="E184">
        <v>45644</v>
      </c>
      <c r="F184">
        <v>946168165</v>
      </c>
      <c r="G184" t="s">
        <v>1645</v>
      </c>
      <c r="H184">
        <v>50000012</v>
      </c>
      <c r="I184">
        <v>14</v>
      </c>
    </row>
    <row r="185" spans="1:9" x14ac:dyDescent="0.3">
      <c r="A185">
        <v>4382</v>
      </c>
      <c r="B185" t="s">
        <v>879</v>
      </c>
      <c r="C185" t="s">
        <v>880</v>
      </c>
      <c r="D185">
        <v>58702855</v>
      </c>
      <c r="E185">
        <v>45644</v>
      </c>
      <c r="F185">
        <v>946168166</v>
      </c>
      <c r="G185" t="s">
        <v>1644</v>
      </c>
      <c r="H185">
        <v>50001213</v>
      </c>
      <c r="I185">
        <v>22</v>
      </c>
    </row>
    <row r="186" spans="1:9" x14ac:dyDescent="0.3">
      <c r="A186">
        <v>4382</v>
      </c>
      <c r="B186" t="s">
        <v>879</v>
      </c>
      <c r="C186" t="s">
        <v>880</v>
      </c>
      <c r="D186">
        <v>58702856</v>
      </c>
      <c r="E186">
        <v>45644</v>
      </c>
      <c r="F186">
        <v>946168167</v>
      </c>
      <c r="G186" t="s">
        <v>1643</v>
      </c>
      <c r="H186">
        <v>2250005103</v>
      </c>
      <c r="I186">
        <v>70</v>
      </c>
    </row>
    <row r="187" spans="1:9" x14ac:dyDescent="0.3">
      <c r="A187">
        <v>4382</v>
      </c>
      <c r="B187" t="s">
        <v>879</v>
      </c>
      <c r="C187" t="s">
        <v>880</v>
      </c>
      <c r="D187">
        <v>58702853</v>
      </c>
      <c r="E187">
        <v>45644</v>
      </c>
      <c r="F187">
        <v>946168164</v>
      </c>
      <c r="G187" t="s">
        <v>1646</v>
      </c>
      <c r="H187">
        <v>2250005170</v>
      </c>
      <c r="I187">
        <v>44</v>
      </c>
    </row>
    <row r="188" spans="1:9" x14ac:dyDescent="0.3">
      <c r="A188">
        <v>4382</v>
      </c>
      <c r="B188" t="s">
        <v>879</v>
      </c>
      <c r="C188" t="s">
        <v>880</v>
      </c>
      <c r="D188">
        <v>58702857</v>
      </c>
      <c r="E188">
        <v>45644</v>
      </c>
      <c r="F188">
        <v>946168168</v>
      </c>
      <c r="G188" t="s">
        <v>1642</v>
      </c>
      <c r="H188">
        <v>2250005189</v>
      </c>
      <c r="I188">
        <v>56</v>
      </c>
    </row>
    <row r="189" spans="1:9" x14ac:dyDescent="0.3">
      <c r="A189">
        <v>3979</v>
      </c>
      <c r="B189" t="s">
        <v>1206</v>
      </c>
      <c r="C189" t="s">
        <v>1207</v>
      </c>
      <c r="D189">
        <v>59244775</v>
      </c>
      <c r="E189">
        <v>45673</v>
      </c>
      <c r="F189">
        <v>946666066</v>
      </c>
      <c r="G189" t="s">
        <v>561</v>
      </c>
      <c r="H189">
        <v>2250005278</v>
      </c>
      <c r="I189">
        <v>13</v>
      </c>
    </row>
    <row r="190" spans="1:9" x14ac:dyDescent="0.3">
      <c r="A190">
        <v>4337</v>
      </c>
      <c r="B190" t="s">
        <v>29</v>
      </c>
      <c r="C190" t="s">
        <v>30</v>
      </c>
      <c r="D190">
        <v>60124014</v>
      </c>
      <c r="E190">
        <v>45705</v>
      </c>
      <c r="F190">
        <v>947480554</v>
      </c>
      <c r="G190" t="s">
        <v>588</v>
      </c>
      <c r="H190">
        <v>50000012</v>
      </c>
      <c r="I190">
        <v>32</v>
      </c>
    </row>
    <row r="191" spans="1:9" x14ac:dyDescent="0.3">
      <c r="A191">
        <v>4337</v>
      </c>
      <c r="B191" t="s">
        <v>29</v>
      </c>
      <c r="C191" t="s">
        <v>30</v>
      </c>
      <c r="D191">
        <v>60124015</v>
      </c>
      <c r="E191">
        <v>45705</v>
      </c>
      <c r="F191">
        <v>947480555</v>
      </c>
      <c r="G191" t="s">
        <v>316</v>
      </c>
      <c r="H191">
        <v>50001213</v>
      </c>
      <c r="I191">
        <v>43</v>
      </c>
    </row>
    <row r="192" spans="1:9" x14ac:dyDescent="0.3">
      <c r="A192">
        <v>4337</v>
      </c>
      <c r="B192" t="s">
        <v>29</v>
      </c>
      <c r="C192" t="s">
        <v>30</v>
      </c>
      <c r="D192">
        <v>60124017</v>
      </c>
      <c r="E192">
        <v>45705</v>
      </c>
      <c r="F192">
        <v>947480557</v>
      </c>
      <c r="G192" t="s">
        <v>1498</v>
      </c>
      <c r="H192">
        <v>2250005103</v>
      </c>
      <c r="I192">
        <v>66</v>
      </c>
    </row>
    <row r="193" spans="1:9" x14ac:dyDescent="0.3">
      <c r="A193">
        <v>4337</v>
      </c>
      <c r="B193" t="s">
        <v>29</v>
      </c>
      <c r="C193" t="s">
        <v>30</v>
      </c>
      <c r="D193">
        <v>60124008</v>
      </c>
      <c r="E193">
        <v>45705</v>
      </c>
      <c r="F193">
        <v>947480550</v>
      </c>
      <c r="G193" t="s">
        <v>441</v>
      </c>
      <c r="H193">
        <v>2250005111</v>
      </c>
      <c r="I193">
        <v>28</v>
      </c>
    </row>
    <row r="194" spans="1:9" x14ac:dyDescent="0.3">
      <c r="A194">
        <v>4337</v>
      </c>
      <c r="B194" t="s">
        <v>29</v>
      </c>
      <c r="C194" t="s">
        <v>30</v>
      </c>
      <c r="D194">
        <v>60124013</v>
      </c>
      <c r="E194">
        <v>45705</v>
      </c>
      <c r="F194">
        <v>947480553</v>
      </c>
      <c r="G194" t="s">
        <v>441</v>
      </c>
      <c r="H194">
        <v>2250005170</v>
      </c>
      <c r="I194">
        <v>76</v>
      </c>
    </row>
    <row r="195" spans="1:9" x14ac:dyDescent="0.3">
      <c r="A195">
        <v>4337</v>
      </c>
      <c r="B195" t="s">
        <v>29</v>
      </c>
      <c r="C195" t="s">
        <v>30</v>
      </c>
      <c r="D195">
        <v>60124018</v>
      </c>
      <c r="E195">
        <v>45705</v>
      </c>
      <c r="F195">
        <v>947480558</v>
      </c>
      <c r="G195" t="s">
        <v>317</v>
      </c>
      <c r="H195">
        <v>2250005189</v>
      </c>
      <c r="I195">
        <v>77</v>
      </c>
    </row>
    <row r="196" spans="1:9" x14ac:dyDescent="0.3">
      <c r="A196">
        <v>4337</v>
      </c>
      <c r="B196" t="s">
        <v>29</v>
      </c>
      <c r="C196" t="s">
        <v>30</v>
      </c>
      <c r="D196">
        <v>60124016</v>
      </c>
      <c r="E196">
        <v>45705</v>
      </c>
      <c r="F196">
        <v>947480556</v>
      </c>
      <c r="G196" t="s">
        <v>316</v>
      </c>
      <c r="H196">
        <v>2250005278</v>
      </c>
      <c r="I196">
        <v>43</v>
      </c>
    </row>
    <row r="197" spans="1:9" x14ac:dyDescent="0.3">
      <c r="A197">
        <v>3446</v>
      </c>
      <c r="B197" t="s">
        <v>465</v>
      </c>
      <c r="C197" t="s">
        <v>466</v>
      </c>
      <c r="D197">
        <v>57845573</v>
      </c>
      <c r="E197">
        <v>45610</v>
      </c>
      <c r="F197">
        <v>945376495</v>
      </c>
      <c r="G197" t="s">
        <v>1582</v>
      </c>
      <c r="H197">
        <v>50000012</v>
      </c>
      <c r="I197">
        <v>16</v>
      </c>
    </row>
    <row r="198" spans="1:9" x14ac:dyDescent="0.3">
      <c r="A198">
        <v>3446</v>
      </c>
      <c r="B198" t="s">
        <v>465</v>
      </c>
      <c r="C198" t="s">
        <v>466</v>
      </c>
      <c r="D198">
        <v>57845574</v>
      </c>
      <c r="E198">
        <v>45610</v>
      </c>
      <c r="F198">
        <v>945376496</v>
      </c>
      <c r="G198" t="s">
        <v>353</v>
      </c>
      <c r="H198">
        <v>50001213</v>
      </c>
      <c r="I198">
        <v>20</v>
      </c>
    </row>
    <row r="199" spans="1:9" x14ac:dyDescent="0.3">
      <c r="A199">
        <v>3446</v>
      </c>
      <c r="B199" t="s">
        <v>465</v>
      </c>
      <c r="C199" t="s">
        <v>466</v>
      </c>
      <c r="D199">
        <v>57845575</v>
      </c>
      <c r="E199">
        <v>45610</v>
      </c>
      <c r="F199">
        <v>945376497</v>
      </c>
      <c r="G199" t="s">
        <v>127</v>
      </c>
      <c r="H199">
        <v>2250005103</v>
      </c>
      <c r="I199">
        <v>84</v>
      </c>
    </row>
    <row r="200" spans="1:9" x14ac:dyDescent="0.3">
      <c r="A200">
        <v>3446</v>
      </c>
      <c r="B200" t="s">
        <v>465</v>
      </c>
      <c r="C200" t="s">
        <v>466</v>
      </c>
      <c r="D200">
        <v>57845572</v>
      </c>
      <c r="E200">
        <v>45610</v>
      </c>
      <c r="F200">
        <v>945376494</v>
      </c>
      <c r="G200" t="s">
        <v>125</v>
      </c>
      <c r="H200">
        <v>2250005170</v>
      </c>
      <c r="I200">
        <v>27</v>
      </c>
    </row>
    <row r="201" spans="1:9" x14ac:dyDescent="0.3">
      <c r="A201">
        <v>4338</v>
      </c>
      <c r="B201" t="s">
        <v>35</v>
      </c>
      <c r="C201" t="s">
        <v>36</v>
      </c>
      <c r="D201">
        <v>58471141</v>
      </c>
      <c r="E201">
        <v>45636</v>
      </c>
      <c r="F201">
        <v>945954642</v>
      </c>
      <c r="G201" t="s">
        <v>1510</v>
      </c>
      <c r="H201">
        <v>50000012</v>
      </c>
      <c r="I201">
        <v>24</v>
      </c>
    </row>
    <row r="202" spans="1:9" x14ac:dyDescent="0.3">
      <c r="A202">
        <v>4338</v>
      </c>
      <c r="B202" t="s">
        <v>35</v>
      </c>
      <c r="C202" t="s">
        <v>36</v>
      </c>
      <c r="D202">
        <v>58471142</v>
      </c>
      <c r="E202">
        <v>45636</v>
      </c>
      <c r="F202">
        <v>945954643</v>
      </c>
      <c r="G202" t="s">
        <v>45</v>
      </c>
      <c r="H202">
        <v>50001213</v>
      </c>
      <c r="I202">
        <v>36</v>
      </c>
    </row>
    <row r="203" spans="1:9" x14ac:dyDescent="0.3">
      <c r="A203">
        <v>4338</v>
      </c>
      <c r="B203" t="s">
        <v>35</v>
      </c>
      <c r="C203" t="s">
        <v>36</v>
      </c>
      <c r="D203">
        <v>58471144</v>
      </c>
      <c r="E203">
        <v>45636</v>
      </c>
      <c r="F203">
        <v>945954645</v>
      </c>
      <c r="G203" t="s">
        <v>1509</v>
      </c>
      <c r="H203">
        <v>2250005103</v>
      </c>
      <c r="I203">
        <v>28</v>
      </c>
    </row>
    <row r="204" spans="1:9" x14ac:dyDescent="0.3">
      <c r="A204">
        <v>4338</v>
      </c>
      <c r="B204" t="s">
        <v>35</v>
      </c>
      <c r="C204" t="s">
        <v>36</v>
      </c>
      <c r="D204">
        <v>58471139</v>
      </c>
      <c r="E204">
        <v>45636</v>
      </c>
      <c r="F204">
        <v>945954640</v>
      </c>
      <c r="G204" t="s">
        <v>46</v>
      </c>
      <c r="H204">
        <v>2250005111</v>
      </c>
      <c r="I204">
        <v>24</v>
      </c>
    </row>
    <row r="205" spans="1:9" x14ac:dyDescent="0.3">
      <c r="A205">
        <v>4338</v>
      </c>
      <c r="B205" t="s">
        <v>35</v>
      </c>
      <c r="C205" t="s">
        <v>36</v>
      </c>
      <c r="D205">
        <v>58471140</v>
      </c>
      <c r="E205">
        <v>45636</v>
      </c>
      <c r="F205">
        <v>945954641</v>
      </c>
      <c r="G205" t="s">
        <v>141</v>
      </c>
      <c r="H205">
        <v>2250005170</v>
      </c>
      <c r="I205">
        <v>41</v>
      </c>
    </row>
    <row r="206" spans="1:9" x14ac:dyDescent="0.3">
      <c r="A206">
        <v>4338</v>
      </c>
      <c r="B206" t="s">
        <v>35</v>
      </c>
      <c r="C206" t="s">
        <v>36</v>
      </c>
      <c r="D206">
        <v>58471145</v>
      </c>
      <c r="E206">
        <v>45636</v>
      </c>
      <c r="F206">
        <v>945954646</v>
      </c>
      <c r="G206" t="s">
        <v>1439</v>
      </c>
      <c r="H206">
        <v>2250005189</v>
      </c>
      <c r="I206">
        <v>35</v>
      </c>
    </row>
    <row r="207" spans="1:9" x14ac:dyDescent="0.3">
      <c r="A207">
        <v>4338</v>
      </c>
      <c r="B207" t="s">
        <v>35</v>
      </c>
      <c r="C207" t="s">
        <v>36</v>
      </c>
      <c r="D207">
        <v>58471143</v>
      </c>
      <c r="E207">
        <v>45636</v>
      </c>
      <c r="F207">
        <v>945954644</v>
      </c>
      <c r="G207" t="s">
        <v>39</v>
      </c>
      <c r="H207">
        <v>2250005278</v>
      </c>
      <c r="I207">
        <v>37</v>
      </c>
    </row>
    <row r="208" spans="1:9" x14ac:dyDescent="0.3">
      <c r="A208">
        <v>4180</v>
      </c>
      <c r="B208" t="s">
        <v>219</v>
      </c>
      <c r="C208" t="s">
        <v>220</v>
      </c>
      <c r="D208">
        <v>60276628</v>
      </c>
      <c r="E208">
        <v>45709</v>
      </c>
      <c r="F208">
        <v>947622862</v>
      </c>
      <c r="G208" t="s">
        <v>763</v>
      </c>
      <c r="H208">
        <v>2250005189</v>
      </c>
      <c r="I208">
        <v>57</v>
      </c>
    </row>
    <row r="209" spans="1:9" x14ac:dyDescent="0.3">
      <c r="A209">
        <v>4180</v>
      </c>
      <c r="B209" t="s">
        <v>219</v>
      </c>
      <c r="C209" t="s">
        <v>220</v>
      </c>
      <c r="D209">
        <v>59085328</v>
      </c>
      <c r="E209">
        <v>45667</v>
      </c>
      <c r="F209">
        <v>946518193</v>
      </c>
      <c r="G209" t="s">
        <v>1538</v>
      </c>
      <c r="H209">
        <v>50001213</v>
      </c>
      <c r="I209">
        <v>9</v>
      </c>
    </row>
    <row r="210" spans="1:9" x14ac:dyDescent="0.3">
      <c r="A210">
        <v>4180</v>
      </c>
      <c r="B210" t="s">
        <v>219</v>
      </c>
      <c r="C210" t="s">
        <v>220</v>
      </c>
      <c r="D210">
        <v>58859973</v>
      </c>
      <c r="E210">
        <v>45659</v>
      </c>
      <c r="F210">
        <v>946310121</v>
      </c>
      <c r="G210" t="s">
        <v>110</v>
      </c>
      <c r="H210">
        <v>50000012</v>
      </c>
      <c r="I210">
        <v>26</v>
      </c>
    </row>
    <row r="211" spans="1:9" x14ac:dyDescent="0.3">
      <c r="A211">
        <v>4180</v>
      </c>
      <c r="B211" t="s">
        <v>219</v>
      </c>
      <c r="C211" t="s">
        <v>220</v>
      </c>
      <c r="D211">
        <v>58859971</v>
      </c>
      <c r="E211">
        <v>45659</v>
      </c>
      <c r="F211">
        <v>946310119</v>
      </c>
      <c r="G211" t="s">
        <v>53</v>
      </c>
      <c r="H211">
        <v>2250005111</v>
      </c>
      <c r="I211">
        <v>16</v>
      </c>
    </row>
    <row r="212" spans="1:9" x14ac:dyDescent="0.3">
      <c r="A212">
        <v>4180</v>
      </c>
      <c r="B212" t="s">
        <v>219</v>
      </c>
      <c r="C212" t="s">
        <v>220</v>
      </c>
      <c r="D212">
        <v>58859972</v>
      </c>
      <c r="E212">
        <v>45659</v>
      </c>
      <c r="F212">
        <v>946310120</v>
      </c>
      <c r="G212" t="s">
        <v>222</v>
      </c>
      <c r="H212">
        <v>2250005170</v>
      </c>
      <c r="I212">
        <v>31</v>
      </c>
    </row>
    <row r="213" spans="1:9" x14ac:dyDescent="0.3">
      <c r="A213">
        <v>3117</v>
      </c>
      <c r="B213" t="s">
        <v>871</v>
      </c>
      <c r="C213" t="s">
        <v>872</v>
      </c>
      <c r="D213">
        <v>58877866</v>
      </c>
      <c r="E213">
        <v>45659</v>
      </c>
      <c r="F213">
        <v>946326143</v>
      </c>
      <c r="G213" t="s">
        <v>110</v>
      </c>
      <c r="H213">
        <v>2250005103</v>
      </c>
      <c r="I213">
        <v>9</v>
      </c>
    </row>
    <row r="214" spans="1:9" x14ac:dyDescent="0.3">
      <c r="A214">
        <v>3117</v>
      </c>
      <c r="B214" t="s">
        <v>871</v>
      </c>
      <c r="C214" t="s">
        <v>872</v>
      </c>
      <c r="D214">
        <v>58877867</v>
      </c>
      <c r="E214">
        <v>45659</v>
      </c>
      <c r="F214">
        <v>946326144</v>
      </c>
      <c r="G214" t="s">
        <v>110</v>
      </c>
      <c r="H214">
        <v>2250005189</v>
      </c>
      <c r="I214">
        <v>9</v>
      </c>
    </row>
    <row r="215" spans="1:9" x14ac:dyDescent="0.3">
      <c r="A215">
        <v>3098</v>
      </c>
      <c r="B215" t="s">
        <v>828</v>
      </c>
      <c r="C215" t="s">
        <v>829</v>
      </c>
      <c r="D215">
        <v>60546192</v>
      </c>
      <c r="E215">
        <v>45727</v>
      </c>
      <c r="F215">
        <v>947870654</v>
      </c>
      <c r="G215" t="s">
        <v>271</v>
      </c>
      <c r="H215">
        <v>2250005170</v>
      </c>
      <c r="I215">
        <v>16</v>
      </c>
    </row>
    <row r="216" spans="1:9" x14ac:dyDescent="0.3">
      <c r="A216">
        <v>3098</v>
      </c>
      <c r="B216" t="s">
        <v>828</v>
      </c>
      <c r="C216" t="s">
        <v>829</v>
      </c>
      <c r="D216">
        <v>57652330</v>
      </c>
      <c r="E216">
        <v>45603</v>
      </c>
      <c r="F216">
        <v>945198506</v>
      </c>
      <c r="G216" t="s">
        <v>715</v>
      </c>
      <c r="H216">
        <v>2250005103</v>
      </c>
      <c r="I216">
        <v>21</v>
      </c>
    </row>
    <row r="217" spans="1:9" x14ac:dyDescent="0.3">
      <c r="A217">
        <v>3098</v>
      </c>
      <c r="B217" t="s">
        <v>828</v>
      </c>
      <c r="C217" t="s">
        <v>829</v>
      </c>
      <c r="D217">
        <v>57652332</v>
      </c>
      <c r="E217">
        <v>45603</v>
      </c>
      <c r="F217">
        <v>945198507</v>
      </c>
      <c r="G217" t="s">
        <v>65</v>
      </c>
      <c r="H217">
        <v>2250005189</v>
      </c>
      <c r="I217">
        <v>24</v>
      </c>
    </row>
    <row r="218" spans="1:9" x14ac:dyDescent="0.3">
      <c r="A218">
        <v>4058</v>
      </c>
      <c r="B218" t="s">
        <v>611</v>
      </c>
      <c r="C218" t="s">
        <v>612</v>
      </c>
      <c r="D218">
        <v>58755034</v>
      </c>
      <c r="E218">
        <v>45646</v>
      </c>
      <c r="F218">
        <v>946216146</v>
      </c>
      <c r="G218" t="s">
        <v>516</v>
      </c>
      <c r="H218">
        <v>50000012</v>
      </c>
      <c r="I218">
        <v>26</v>
      </c>
    </row>
    <row r="219" spans="1:9" x14ac:dyDescent="0.3">
      <c r="A219">
        <v>4058</v>
      </c>
      <c r="B219" t="s">
        <v>611</v>
      </c>
      <c r="C219" t="s">
        <v>612</v>
      </c>
      <c r="D219">
        <v>58755035</v>
      </c>
      <c r="E219">
        <v>45646</v>
      </c>
      <c r="F219">
        <v>946216147</v>
      </c>
      <c r="G219" t="s">
        <v>516</v>
      </c>
      <c r="H219">
        <v>50001213</v>
      </c>
      <c r="I219">
        <v>22</v>
      </c>
    </row>
    <row r="220" spans="1:9" x14ac:dyDescent="0.3">
      <c r="A220">
        <v>4058</v>
      </c>
      <c r="B220" t="s">
        <v>611</v>
      </c>
      <c r="C220" t="s">
        <v>612</v>
      </c>
      <c r="D220">
        <v>58755036</v>
      </c>
      <c r="E220">
        <v>45646</v>
      </c>
      <c r="F220">
        <v>946216148</v>
      </c>
      <c r="G220" t="s">
        <v>1694</v>
      </c>
      <c r="H220">
        <v>2250005103</v>
      </c>
      <c r="I220">
        <v>74</v>
      </c>
    </row>
    <row r="221" spans="1:9" x14ac:dyDescent="0.3">
      <c r="A221">
        <v>4058</v>
      </c>
      <c r="B221" t="s">
        <v>611</v>
      </c>
      <c r="C221" t="s">
        <v>612</v>
      </c>
      <c r="D221">
        <v>58755033</v>
      </c>
      <c r="E221">
        <v>45646</v>
      </c>
      <c r="F221">
        <v>946216145</v>
      </c>
      <c r="G221" t="s">
        <v>1695</v>
      </c>
      <c r="H221">
        <v>2250005170</v>
      </c>
      <c r="I221">
        <v>42</v>
      </c>
    </row>
    <row r="222" spans="1:9" x14ac:dyDescent="0.3">
      <c r="A222">
        <v>4058</v>
      </c>
      <c r="B222" t="s">
        <v>611</v>
      </c>
      <c r="C222" t="s">
        <v>612</v>
      </c>
      <c r="D222">
        <v>58755037</v>
      </c>
      <c r="E222">
        <v>45646</v>
      </c>
      <c r="F222">
        <v>946216149</v>
      </c>
      <c r="G222" t="s">
        <v>613</v>
      </c>
      <c r="H222">
        <v>2250005189</v>
      </c>
      <c r="I222">
        <v>45</v>
      </c>
    </row>
    <row r="223" spans="1:9" x14ac:dyDescent="0.3">
      <c r="A223">
        <v>4348</v>
      </c>
      <c r="B223" t="s">
        <v>251</v>
      </c>
      <c r="C223" t="s">
        <v>252</v>
      </c>
      <c r="D223">
        <v>59195661</v>
      </c>
      <c r="E223">
        <v>45672</v>
      </c>
      <c r="F223">
        <v>946620328</v>
      </c>
      <c r="G223" t="s">
        <v>254</v>
      </c>
      <c r="H223">
        <v>50001213</v>
      </c>
      <c r="I223">
        <v>32</v>
      </c>
    </row>
    <row r="224" spans="1:9" x14ac:dyDescent="0.3">
      <c r="A224">
        <v>4348</v>
      </c>
      <c r="B224" t="s">
        <v>251</v>
      </c>
      <c r="C224" t="s">
        <v>252</v>
      </c>
      <c r="D224">
        <v>59195663</v>
      </c>
      <c r="E224">
        <v>45672</v>
      </c>
      <c r="F224">
        <v>946620330</v>
      </c>
      <c r="G224" t="s">
        <v>1554</v>
      </c>
      <c r="H224">
        <v>2250005103</v>
      </c>
      <c r="I224">
        <v>84</v>
      </c>
    </row>
    <row r="225" spans="1:9" x14ac:dyDescent="0.3">
      <c r="A225">
        <v>4348</v>
      </c>
      <c r="B225" t="s">
        <v>251</v>
      </c>
      <c r="C225" t="s">
        <v>252</v>
      </c>
      <c r="D225">
        <v>59195664</v>
      </c>
      <c r="E225">
        <v>45672</v>
      </c>
      <c r="F225">
        <v>946620331</v>
      </c>
      <c r="G225" t="s">
        <v>1553</v>
      </c>
      <c r="H225">
        <v>2250005189</v>
      </c>
      <c r="I225">
        <v>54</v>
      </c>
    </row>
    <row r="226" spans="1:9" x14ac:dyDescent="0.3">
      <c r="A226">
        <v>4348</v>
      </c>
      <c r="B226" t="s">
        <v>251</v>
      </c>
      <c r="C226" t="s">
        <v>252</v>
      </c>
      <c r="D226">
        <v>59195662</v>
      </c>
      <c r="E226">
        <v>45672</v>
      </c>
      <c r="F226">
        <v>946620329</v>
      </c>
      <c r="G226" t="s">
        <v>254</v>
      </c>
      <c r="H226">
        <v>2250005278</v>
      </c>
      <c r="I226">
        <v>32</v>
      </c>
    </row>
    <row r="227" spans="1:9" x14ac:dyDescent="0.3">
      <c r="A227">
        <v>4086</v>
      </c>
      <c r="B227" t="s">
        <v>1102</v>
      </c>
      <c r="C227" t="s">
        <v>1103</v>
      </c>
      <c r="D227">
        <v>59311337</v>
      </c>
      <c r="E227">
        <v>45676</v>
      </c>
      <c r="F227">
        <v>946727874</v>
      </c>
      <c r="G227" t="s">
        <v>1725</v>
      </c>
      <c r="H227">
        <v>2250005278</v>
      </c>
      <c r="I227">
        <v>52</v>
      </c>
    </row>
    <row r="228" spans="1:9" x14ac:dyDescent="0.3">
      <c r="A228">
        <v>4294</v>
      </c>
      <c r="B228" t="s">
        <v>774</v>
      </c>
      <c r="C228" t="s">
        <v>775</v>
      </c>
      <c r="D228">
        <v>59895290</v>
      </c>
      <c r="E228">
        <v>45695</v>
      </c>
      <c r="F228">
        <v>947268681</v>
      </c>
      <c r="G228" t="s">
        <v>776</v>
      </c>
      <c r="H228">
        <v>50000012</v>
      </c>
      <c r="I228">
        <v>32</v>
      </c>
    </row>
    <row r="229" spans="1:9" x14ac:dyDescent="0.3">
      <c r="A229">
        <v>4294</v>
      </c>
      <c r="B229" t="s">
        <v>774</v>
      </c>
      <c r="C229" t="s">
        <v>775</v>
      </c>
      <c r="D229">
        <v>59895291</v>
      </c>
      <c r="E229">
        <v>45695</v>
      </c>
      <c r="F229">
        <v>947268682</v>
      </c>
      <c r="G229" t="s">
        <v>776</v>
      </c>
      <c r="H229">
        <v>50001213</v>
      </c>
      <c r="I229">
        <v>16</v>
      </c>
    </row>
    <row r="230" spans="1:9" x14ac:dyDescent="0.3">
      <c r="A230">
        <v>4294</v>
      </c>
      <c r="B230" t="s">
        <v>774</v>
      </c>
      <c r="C230" t="s">
        <v>775</v>
      </c>
      <c r="D230">
        <v>59895293</v>
      </c>
      <c r="E230">
        <v>45695</v>
      </c>
      <c r="F230">
        <v>947268684</v>
      </c>
      <c r="G230" t="s">
        <v>1474</v>
      </c>
      <c r="H230">
        <v>2250005103</v>
      </c>
      <c r="I230">
        <v>68</v>
      </c>
    </row>
    <row r="231" spans="1:9" x14ac:dyDescent="0.3">
      <c r="A231">
        <v>4294</v>
      </c>
      <c r="B231" t="s">
        <v>774</v>
      </c>
      <c r="C231" t="s">
        <v>775</v>
      </c>
      <c r="D231">
        <v>59895289</v>
      </c>
      <c r="E231">
        <v>45695</v>
      </c>
      <c r="F231">
        <v>947268680</v>
      </c>
      <c r="G231" t="s">
        <v>776</v>
      </c>
      <c r="H231">
        <v>2250005170</v>
      </c>
      <c r="I231">
        <v>48</v>
      </c>
    </row>
    <row r="232" spans="1:9" x14ac:dyDescent="0.3">
      <c r="A232">
        <v>4294</v>
      </c>
      <c r="B232" t="s">
        <v>774</v>
      </c>
      <c r="C232" t="s">
        <v>775</v>
      </c>
      <c r="D232">
        <v>59895294</v>
      </c>
      <c r="E232">
        <v>45695</v>
      </c>
      <c r="F232">
        <v>947268685</v>
      </c>
      <c r="G232" t="s">
        <v>776</v>
      </c>
      <c r="H232">
        <v>2250005189</v>
      </c>
      <c r="I232">
        <v>32</v>
      </c>
    </row>
    <row r="233" spans="1:9" x14ac:dyDescent="0.3">
      <c r="A233">
        <v>4294</v>
      </c>
      <c r="B233" t="s">
        <v>774</v>
      </c>
      <c r="C233" t="s">
        <v>775</v>
      </c>
      <c r="D233">
        <v>59895292</v>
      </c>
      <c r="E233">
        <v>45695</v>
      </c>
      <c r="F233">
        <v>947268683</v>
      </c>
      <c r="G233" t="s">
        <v>777</v>
      </c>
      <c r="H233">
        <v>2250005278</v>
      </c>
      <c r="I233">
        <v>44</v>
      </c>
    </row>
    <row r="234" spans="1:9" x14ac:dyDescent="0.3">
      <c r="A234">
        <v>3482</v>
      </c>
      <c r="B234" t="s">
        <v>267</v>
      </c>
      <c r="C234" t="s">
        <v>268</v>
      </c>
      <c r="D234">
        <v>58396019</v>
      </c>
      <c r="E234">
        <v>45632</v>
      </c>
      <c r="F234">
        <v>945885556</v>
      </c>
      <c r="G234" t="s">
        <v>1560</v>
      </c>
      <c r="H234">
        <v>50001213</v>
      </c>
      <c r="I234">
        <v>18</v>
      </c>
    </row>
    <row r="235" spans="1:9" x14ac:dyDescent="0.3">
      <c r="A235">
        <v>3482</v>
      </c>
      <c r="B235" t="s">
        <v>267</v>
      </c>
      <c r="C235" t="s">
        <v>268</v>
      </c>
      <c r="D235">
        <v>58291394</v>
      </c>
      <c r="E235">
        <v>45629</v>
      </c>
      <c r="F235">
        <v>945788299</v>
      </c>
      <c r="G235" t="s">
        <v>259</v>
      </c>
      <c r="H235">
        <v>50000012</v>
      </c>
      <c r="I235">
        <v>4</v>
      </c>
    </row>
    <row r="236" spans="1:9" x14ac:dyDescent="0.3">
      <c r="A236">
        <v>3482</v>
      </c>
      <c r="B236" t="s">
        <v>267</v>
      </c>
      <c r="C236" t="s">
        <v>268</v>
      </c>
      <c r="D236">
        <v>58291396</v>
      </c>
      <c r="E236">
        <v>45629</v>
      </c>
      <c r="F236">
        <v>945788301</v>
      </c>
      <c r="G236" t="s">
        <v>1561</v>
      </c>
      <c r="H236">
        <v>2250005103</v>
      </c>
      <c r="I236">
        <v>33</v>
      </c>
    </row>
    <row r="237" spans="1:9" x14ac:dyDescent="0.3">
      <c r="A237">
        <v>3482</v>
      </c>
      <c r="B237" t="s">
        <v>267</v>
      </c>
      <c r="C237" t="s">
        <v>268</v>
      </c>
      <c r="D237">
        <v>58291393</v>
      </c>
      <c r="E237">
        <v>45629</v>
      </c>
      <c r="F237">
        <v>945788298</v>
      </c>
      <c r="G237" t="s">
        <v>99</v>
      </c>
      <c r="H237">
        <v>2250005170</v>
      </c>
      <c r="I237">
        <v>5</v>
      </c>
    </row>
    <row r="238" spans="1:9" x14ac:dyDescent="0.3">
      <c r="A238">
        <v>3482</v>
      </c>
      <c r="B238" t="s">
        <v>267</v>
      </c>
      <c r="C238" t="s">
        <v>268</v>
      </c>
      <c r="D238">
        <v>58291397</v>
      </c>
      <c r="E238">
        <v>45629</v>
      </c>
      <c r="F238">
        <v>945788302</v>
      </c>
      <c r="G238" t="s">
        <v>270</v>
      </c>
      <c r="H238">
        <v>2250005189</v>
      </c>
      <c r="I238">
        <v>16</v>
      </c>
    </row>
    <row r="239" spans="1:9" x14ac:dyDescent="0.3">
      <c r="A239">
        <v>3482</v>
      </c>
      <c r="B239" t="s">
        <v>267</v>
      </c>
      <c r="C239" t="s">
        <v>268</v>
      </c>
      <c r="D239">
        <v>58291395</v>
      </c>
      <c r="E239">
        <v>45629</v>
      </c>
      <c r="F239">
        <v>945788300</v>
      </c>
      <c r="G239" t="s">
        <v>1558</v>
      </c>
      <c r="H239">
        <v>2250005278</v>
      </c>
      <c r="I239">
        <v>28</v>
      </c>
    </row>
    <row r="240" spans="1:9" x14ac:dyDescent="0.3">
      <c r="A240">
        <v>4138</v>
      </c>
      <c r="B240" t="s">
        <v>1250</v>
      </c>
      <c r="C240" t="s">
        <v>1251</v>
      </c>
      <c r="D240">
        <v>59461860</v>
      </c>
      <c r="E240">
        <v>45681</v>
      </c>
      <c r="F240">
        <v>946867081</v>
      </c>
      <c r="G240" t="s">
        <v>1003</v>
      </c>
      <c r="H240">
        <v>50001213</v>
      </c>
      <c r="I240">
        <v>44</v>
      </c>
    </row>
    <row r="241" spans="1:9" x14ac:dyDescent="0.3">
      <c r="A241">
        <v>4138</v>
      </c>
      <c r="B241" t="s">
        <v>1250</v>
      </c>
      <c r="C241" t="s">
        <v>1251</v>
      </c>
      <c r="D241">
        <v>59461859</v>
      </c>
      <c r="E241">
        <v>45681</v>
      </c>
      <c r="F241">
        <v>946867080</v>
      </c>
      <c r="G241" t="s">
        <v>1654</v>
      </c>
      <c r="H241">
        <v>2250005170</v>
      </c>
      <c r="I241">
        <v>32</v>
      </c>
    </row>
    <row r="242" spans="1:9" x14ac:dyDescent="0.3">
      <c r="A242">
        <v>4138</v>
      </c>
      <c r="B242" t="s">
        <v>1250</v>
      </c>
      <c r="C242" t="s">
        <v>1251</v>
      </c>
      <c r="D242">
        <v>59461862</v>
      </c>
      <c r="E242">
        <v>45681</v>
      </c>
      <c r="F242">
        <v>946867083</v>
      </c>
      <c r="G242" t="s">
        <v>1653</v>
      </c>
      <c r="H242">
        <v>2250005189</v>
      </c>
      <c r="I242">
        <v>27</v>
      </c>
    </row>
    <row r="243" spans="1:9" x14ac:dyDescent="0.3">
      <c r="A243">
        <v>4138</v>
      </c>
      <c r="B243" t="s">
        <v>1250</v>
      </c>
      <c r="C243" t="s">
        <v>1251</v>
      </c>
      <c r="D243">
        <v>59461861</v>
      </c>
      <c r="E243">
        <v>45680</v>
      </c>
      <c r="F243">
        <v>946867082</v>
      </c>
      <c r="G243" t="s">
        <v>19</v>
      </c>
      <c r="H243">
        <v>50000012</v>
      </c>
      <c r="I243">
        <v>41</v>
      </c>
    </row>
    <row r="244" spans="1:9" x14ac:dyDescent="0.3">
      <c r="A244">
        <v>4138</v>
      </c>
      <c r="B244" t="s">
        <v>1250</v>
      </c>
      <c r="C244" t="s">
        <v>1251</v>
      </c>
      <c r="D244">
        <v>59461858</v>
      </c>
      <c r="E244">
        <v>45680</v>
      </c>
      <c r="F244">
        <v>946867079</v>
      </c>
      <c r="G244" t="s">
        <v>1655</v>
      </c>
      <c r="H244">
        <v>2250005111</v>
      </c>
      <c r="I244">
        <v>32</v>
      </c>
    </row>
    <row r="245" spans="1:9" x14ac:dyDescent="0.3">
      <c r="A245">
        <v>3458</v>
      </c>
      <c r="B245" t="s">
        <v>782</v>
      </c>
      <c r="C245" t="s">
        <v>783</v>
      </c>
      <c r="D245">
        <v>60104732</v>
      </c>
      <c r="E245">
        <v>45702</v>
      </c>
      <c r="F245">
        <v>947462752</v>
      </c>
      <c r="G245" t="s">
        <v>1444</v>
      </c>
      <c r="H245">
        <v>2250005103</v>
      </c>
      <c r="I245">
        <v>82</v>
      </c>
    </row>
    <row r="246" spans="1:9" x14ac:dyDescent="0.3">
      <c r="A246">
        <v>3458</v>
      </c>
      <c r="B246" t="s">
        <v>782</v>
      </c>
      <c r="C246" t="s">
        <v>783</v>
      </c>
      <c r="D246">
        <v>60104730</v>
      </c>
      <c r="E246">
        <v>45702</v>
      </c>
      <c r="F246">
        <v>947462750</v>
      </c>
      <c r="G246" t="s">
        <v>634</v>
      </c>
      <c r="H246">
        <v>2250005170</v>
      </c>
      <c r="I246">
        <v>60</v>
      </c>
    </row>
    <row r="247" spans="1:9" x14ac:dyDescent="0.3">
      <c r="A247">
        <v>3458</v>
      </c>
      <c r="B247" t="s">
        <v>782</v>
      </c>
      <c r="C247" t="s">
        <v>783</v>
      </c>
      <c r="D247">
        <v>60104733</v>
      </c>
      <c r="E247">
        <v>45702</v>
      </c>
      <c r="F247">
        <v>947462753</v>
      </c>
      <c r="G247" t="s">
        <v>1503</v>
      </c>
      <c r="H247">
        <v>2250005189</v>
      </c>
      <c r="I247">
        <v>55</v>
      </c>
    </row>
    <row r="248" spans="1:9" x14ac:dyDescent="0.3">
      <c r="A248">
        <v>3458</v>
      </c>
      <c r="B248" t="s">
        <v>782</v>
      </c>
      <c r="C248" t="s">
        <v>783</v>
      </c>
      <c r="D248">
        <v>60104731</v>
      </c>
      <c r="E248">
        <v>45702</v>
      </c>
      <c r="F248">
        <v>947462751</v>
      </c>
      <c r="G248" t="s">
        <v>1442</v>
      </c>
      <c r="H248">
        <v>2250005278</v>
      </c>
      <c r="I248">
        <v>83</v>
      </c>
    </row>
    <row r="249" spans="1:9" x14ac:dyDescent="0.3">
      <c r="A249">
        <v>3618</v>
      </c>
      <c r="B249" t="s">
        <v>288</v>
      </c>
      <c r="C249" t="s">
        <v>289</v>
      </c>
      <c r="D249">
        <v>60104384</v>
      </c>
      <c r="E249">
        <v>45702</v>
      </c>
      <c r="F249">
        <v>947462436</v>
      </c>
      <c r="G249" t="s">
        <v>634</v>
      </c>
      <c r="H249">
        <v>50000012</v>
      </c>
      <c r="I249">
        <v>46</v>
      </c>
    </row>
    <row r="250" spans="1:9" x14ac:dyDescent="0.3">
      <c r="A250">
        <v>3618</v>
      </c>
      <c r="B250" t="s">
        <v>288</v>
      </c>
      <c r="C250" t="s">
        <v>289</v>
      </c>
      <c r="D250">
        <v>60104385</v>
      </c>
      <c r="E250">
        <v>45702</v>
      </c>
      <c r="F250">
        <v>947462437</v>
      </c>
      <c r="G250" t="s">
        <v>1067</v>
      </c>
      <c r="H250">
        <v>50001213</v>
      </c>
      <c r="I250">
        <v>46</v>
      </c>
    </row>
    <row r="251" spans="1:9" x14ac:dyDescent="0.3">
      <c r="A251">
        <v>3618</v>
      </c>
      <c r="B251" t="s">
        <v>288</v>
      </c>
      <c r="C251" t="s">
        <v>289</v>
      </c>
      <c r="D251">
        <v>60104383</v>
      </c>
      <c r="E251">
        <v>45702</v>
      </c>
      <c r="F251">
        <v>947462435</v>
      </c>
      <c r="G251" t="s">
        <v>62</v>
      </c>
      <c r="H251">
        <v>2250005170</v>
      </c>
      <c r="I251">
        <v>64</v>
      </c>
    </row>
    <row r="252" spans="1:9" x14ac:dyDescent="0.3">
      <c r="A252">
        <v>3618</v>
      </c>
      <c r="B252" t="s">
        <v>288</v>
      </c>
      <c r="C252" t="s">
        <v>289</v>
      </c>
      <c r="D252">
        <v>60104387</v>
      </c>
      <c r="E252">
        <v>45702</v>
      </c>
      <c r="F252">
        <v>947462439</v>
      </c>
      <c r="G252" t="s">
        <v>634</v>
      </c>
      <c r="H252">
        <v>2250005189</v>
      </c>
      <c r="I252">
        <v>94</v>
      </c>
    </row>
    <row r="253" spans="1:9" x14ac:dyDescent="0.3">
      <c r="A253">
        <v>4538</v>
      </c>
      <c r="B253" t="s">
        <v>1480</v>
      </c>
      <c r="C253" t="s">
        <v>1481</v>
      </c>
      <c r="D253">
        <v>59922196</v>
      </c>
      <c r="E253">
        <v>45698</v>
      </c>
      <c r="F253">
        <v>947293305</v>
      </c>
      <c r="G253" t="s">
        <v>660</v>
      </c>
      <c r="H253">
        <v>50000012</v>
      </c>
      <c r="I253">
        <v>26</v>
      </c>
    </row>
    <row r="254" spans="1:9" x14ac:dyDescent="0.3">
      <c r="A254">
        <v>4538</v>
      </c>
      <c r="B254" t="s">
        <v>1480</v>
      </c>
      <c r="C254" t="s">
        <v>1481</v>
      </c>
      <c r="D254">
        <v>59922197</v>
      </c>
      <c r="E254">
        <v>45698</v>
      </c>
      <c r="F254">
        <v>947293306</v>
      </c>
      <c r="G254" t="s">
        <v>173</v>
      </c>
      <c r="H254">
        <v>50001213</v>
      </c>
      <c r="I254">
        <v>14</v>
      </c>
    </row>
    <row r="255" spans="1:9" x14ac:dyDescent="0.3">
      <c r="A255">
        <v>4538</v>
      </c>
      <c r="B255" t="s">
        <v>1480</v>
      </c>
      <c r="C255" t="s">
        <v>1481</v>
      </c>
      <c r="D255">
        <v>59922198</v>
      </c>
      <c r="E255">
        <v>45698</v>
      </c>
      <c r="F255">
        <v>947293307</v>
      </c>
      <c r="G255" t="s">
        <v>276</v>
      </c>
      <c r="H255">
        <v>2250005103</v>
      </c>
      <c r="I255">
        <v>27</v>
      </c>
    </row>
    <row r="256" spans="1:9" x14ac:dyDescent="0.3">
      <c r="A256">
        <v>4538</v>
      </c>
      <c r="B256" t="s">
        <v>1480</v>
      </c>
      <c r="C256" t="s">
        <v>1481</v>
      </c>
      <c r="D256">
        <v>59922199</v>
      </c>
      <c r="E256">
        <v>45698</v>
      </c>
      <c r="F256">
        <v>947293308</v>
      </c>
      <c r="G256" t="s">
        <v>276</v>
      </c>
      <c r="H256">
        <v>2250005189</v>
      </c>
      <c r="I256">
        <v>27</v>
      </c>
    </row>
    <row r="257" spans="1:9" x14ac:dyDescent="0.3">
      <c r="A257">
        <v>4324</v>
      </c>
      <c r="B257" t="s">
        <v>8</v>
      </c>
      <c r="C257" t="s">
        <v>9</v>
      </c>
      <c r="D257">
        <v>58338111</v>
      </c>
      <c r="E257">
        <v>45630</v>
      </c>
      <c r="F257">
        <v>945831758</v>
      </c>
      <c r="G257" t="s">
        <v>12</v>
      </c>
      <c r="H257">
        <v>50000012</v>
      </c>
      <c r="I257">
        <v>5</v>
      </c>
    </row>
    <row r="258" spans="1:9" x14ac:dyDescent="0.3">
      <c r="A258">
        <v>4324</v>
      </c>
      <c r="B258" t="s">
        <v>8</v>
      </c>
      <c r="C258" t="s">
        <v>9</v>
      </c>
      <c r="D258">
        <v>58338112</v>
      </c>
      <c r="E258">
        <v>45630</v>
      </c>
      <c r="F258">
        <v>945831759</v>
      </c>
      <c r="G258" t="s">
        <v>11</v>
      </c>
      <c r="H258">
        <v>50001213</v>
      </c>
      <c r="I258">
        <v>8</v>
      </c>
    </row>
    <row r="259" spans="1:9" x14ac:dyDescent="0.3">
      <c r="A259">
        <v>4324</v>
      </c>
      <c r="B259" t="s">
        <v>8</v>
      </c>
      <c r="C259" t="s">
        <v>9</v>
      </c>
      <c r="D259">
        <v>58338114</v>
      </c>
      <c r="E259">
        <v>45630</v>
      </c>
      <c r="F259">
        <v>945831761</v>
      </c>
      <c r="G259" t="s">
        <v>1497</v>
      </c>
      <c r="H259">
        <v>2250005103</v>
      </c>
      <c r="I259">
        <v>14</v>
      </c>
    </row>
    <row r="260" spans="1:9" x14ac:dyDescent="0.3">
      <c r="A260">
        <v>4324</v>
      </c>
      <c r="B260" t="s">
        <v>8</v>
      </c>
      <c r="C260" t="s">
        <v>9</v>
      </c>
      <c r="D260">
        <v>58338110</v>
      </c>
      <c r="E260">
        <v>45630</v>
      </c>
      <c r="F260">
        <v>945831757</v>
      </c>
      <c r="G260" t="s">
        <v>242</v>
      </c>
      <c r="H260">
        <v>2250005170</v>
      </c>
      <c r="I260">
        <v>12</v>
      </c>
    </row>
    <row r="261" spans="1:9" x14ac:dyDescent="0.3">
      <c r="A261">
        <v>4324</v>
      </c>
      <c r="B261" t="s">
        <v>8</v>
      </c>
      <c r="C261" t="s">
        <v>9</v>
      </c>
      <c r="D261">
        <v>58338115</v>
      </c>
      <c r="E261">
        <v>45630</v>
      </c>
      <c r="F261">
        <v>945831762</v>
      </c>
      <c r="G261" t="s">
        <v>1496</v>
      </c>
      <c r="H261">
        <v>2250005189</v>
      </c>
      <c r="I261">
        <v>24</v>
      </c>
    </row>
    <row r="262" spans="1:9" x14ac:dyDescent="0.3">
      <c r="A262">
        <v>4324</v>
      </c>
      <c r="B262" t="s">
        <v>8</v>
      </c>
      <c r="C262" t="s">
        <v>9</v>
      </c>
      <c r="D262">
        <v>58338113</v>
      </c>
      <c r="E262">
        <v>45630</v>
      </c>
      <c r="F262">
        <v>945831760</v>
      </c>
      <c r="G262" t="s">
        <v>242</v>
      </c>
      <c r="H262">
        <v>2250005278</v>
      </c>
      <c r="I262">
        <v>11</v>
      </c>
    </row>
    <row r="263" spans="1:9" x14ac:dyDescent="0.3">
      <c r="A263">
        <v>2088</v>
      </c>
      <c r="B263" t="s">
        <v>1187</v>
      </c>
      <c r="C263" t="s">
        <v>1188</v>
      </c>
      <c r="D263">
        <v>58878211</v>
      </c>
      <c r="E263">
        <v>45660</v>
      </c>
      <c r="F263">
        <v>946326475</v>
      </c>
      <c r="G263" t="s">
        <v>921</v>
      </c>
      <c r="H263">
        <v>2250005103</v>
      </c>
      <c r="I263">
        <v>86</v>
      </c>
    </row>
    <row r="264" spans="1:9" x14ac:dyDescent="0.3">
      <c r="A264">
        <v>2088</v>
      </c>
      <c r="B264" t="s">
        <v>1187</v>
      </c>
      <c r="C264" t="s">
        <v>1188</v>
      </c>
      <c r="D264">
        <v>58878210</v>
      </c>
      <c r="E264">
        <v>45660</v>
      </c>
      <c r="F264">
        <v>946326474</v>
      </c>
      <c r="G264" t="s">
        <v>225</v>
      </c>
      <c r="H264">
        <v>2250005278</v>
      </c>
      <c r="I264">
        <v>40</v>
      </c>
    </row>
    <row r="265" spans="1:9" x14ac:dyDescent="0.3">
      <c r="A265">
        <v>2722</v>
      </c>
      <c r="B265" t="s">
        <v>1148</v>
      </c>
      <c r="C265" t="s">
        <v>1149</v>
      </c>
      <c r="D265">
        <v>59395317</v>
      </c>
      <c r="E265">
        <v>45678</v>
      </c>
      <c r="F265">
        <v>946805609</v>
      </c>
      <c r="G265" t="s">
        <v>184</v>
      </c>
      <c r="H265">
        <v>50000012</v>
      </c>
      <c r="I265">
        <v>14</v>
      </c>
    </row>
    <row r="266" spans="1:9" x14ac:dyDescent="0.3">
      <c r="A266">
        <v>2722</v>
      </c>
      <c r="B266" t="s">
        <v>1148</v>
      </c>
      <c r="C266" t="s">
        <v>1149</v>
      </c>
      <c r="D266">
        <v>59395315</v>
      </c>
      <c r="E266">
        <v>45678</v>
      </c>
      <c r="F266">
        <v>946805607</v>
      </c>
      <c r="G266" t="s">
        <v>181</v>
      </c>
      <c r="H266">
        <v>2250005111</v>
      </c>
      <c r="I266">
        <v>28</v>
      </c>
    </row>
    <row r="267" spans="1:9" x14ac:dyDescent="0.3">
      <c r="A267">
        <v>2722</v>
      </c>
      <c r="B267" t="s">
        <v>1148</v>
      </c>
      <c r="C267" t="s">
        <v>1149</v>
      </c>
      <c r="D267">
        <v>59395316</v>
      </c>
      <c r="E267">
        <v>45678</v>
      </c>
      <c r="F267">
        <v>946805608</v>
      </c>
      <c r="G267" t="s">
        <v>104</v>
      </c>
      <c r="H267">
        <v>2250005170</v>
      </c>
      <c r="I267">
        <v>16</v>
      </c>
    </row>
    <row r="268" spans="1:9" x14ac:dyDescent="0.3">
      <c r="A268">
        <v>2722</v>
      </c>
      <c r="B268" t="s">
        <v>1148</v>
      </c>
      <c r="C268" t="s">
        <v>1149</v>
      </c>
      <c r="D268">
        <v>59395319</v>
      </c>
      <c r="E268">
        <v>45678</v>
      </c>
      <c r="F268">
        <v>946805611</v>
      </c>
      <c r="G268" t="s">
        <v>104</v>
      </c>
      <c r="H268">
        <v>2250005189</v>
      </c>
      <c r="I268">
        <v>16</v>
      </c>
    </row>
    <row r="269" spans="1:9" x14ac:dyDescent="0.3">
      <c r="A269">
        <v>2722</v>
      </c>
      <c r="B269" t="s">
        <v>1148</v>
      </c>
      <c r="C269" t="s">
        <v>1149</v>
      </c>
      <c r="D269">
        <v>59395318</v>
      </c>
      <c r="E269">
        <v>45678</v>
      </c>
      <c r="F269">
        <v>946805610</v>
      </c>
      <c r="G269" t="s">
        <v>104</v>
      </c>
      <c r="H269">
        <v>2250005278</v>
      </c>
      <c r="I269">
        <v>16</v>
      </c>
    </row>
    <row r="270" spans="1:9" x14ac:dyDescent="0.3">
      <c r="A270">
        <v>1455</v>
      </c>
      <c r="B270" t="s">
        <v>333</v>
      </c>
      <c r="C270" t="s">
        <v>334</v>
      </c>
      <c r="D270">
        <v>60185861</v>
      </c>
      <c r="E270">
        <v>45706</v>
      </c>
      <c r="F270">
        <v>947538232</v>
      </c>
      <c r="G270" t="s">
        <v>570</v>
      </c>
      <c r="H270">
        <v>50001213</v>
      </c>
      <c r="I270">
        <v>31</v>
      </c>
    </row>
    <row r="271" spans="1:9" x14ac:dyDescent="0.3">
      <c r="A271">
        <v>1455</v>
      </c>
      <c r="B271" t="s">
        <v>333</v>
      </c>
      <c r="C271" t="s">
        <v>334</v>
      </c>
      <c r="D271">
        <v>60185862</v>
      </c>
      <c r="E271">
        <v>45706</v>
      </c>
      <c r="F271">
        <v>947538233</v>
      </c>
      <c r="G271" t="s">
        <v>519</v>
      </c>
      <c r="H271">
        <v>2250005278</v>
      </c>
      <c r="I271">
        <v>86</v>
      </c>
    </row>
    <row r="272" spans="1:9" x14ac:dyDescent="0.3">
      <c r="A272">
        <v>2918</v>
      </c>
      <c r="B272" t="s">
        <v>751</v>
      </c>
      <c r="C272" t="s">
        <v>752</v>
      </c>
      <c r="D272">
        <v>60716975</v>
      </c>
      <c r="E272">
        <v>45728</v>
      </c>
      <c r="F272">
        <v>948028997</v>
      </c>
      <c r="G272" t="s">
        <v>1661</v>
      </c>
      <c r="H272">
        <v>50000012</v>
      </c>
      <c r="I272">
        <v>15</v>
      </c>
    </row>
    <row r="273" spans="1:9" x14ac:dyDescent="0.3">
      <c r="A273">
        <v>2918</v>
      </c>
      <c r="B273" t="s">
        <v>751</v>
      </c>
      <c r="C273" t="s">
        <v>752</v>
      </c>
      <c r="D273">
        <v>60716977</v>
      </c>
      <c r="E273">
        <v>45728</v>
      </c>
      <c r="F273">
        <v>948029000</v>
      </c>
      <c r="G273" t="s">
        <v>1661</v>
      </c>
      <c r="H273">
        <v>2250005103</v>
      </c>
      <c r="I273">
        <v>62</v>
      </c>
    </row>
    <row r="274" spans="1:9" x14ac:dyDescent="0.3">
      <c r="A274">
        <v>2918</v>
      </c>
      <c r="B274" t="s">
        <v>751</v>
      </c>
      <c r="C274" t="s">
        <v>752</v>
      </c>
      <c r="D274">
        <v>60716971</v>
      </c>
      <c r="E274">
        <v>45728</v>
      </c>
      <c r="F274">
        <v>948028995</v>
      </c>
      <c r="G274" t="s">
        <v>1661</v>
      </c>
      <c r="H274">
        <v>2250005111</v>
      </c>
      <c r="I274">
        <v>31</v>
      </c>
    </row>
    <row r="275" spans="1:9" x14ac:dyDescent="0.3">
      <c r="A275">
        <v>2918</v>
      </c>
      <c r="B275" t="s">
        <v>751</v>
      </c>
      <c r="C275" t="s">
        <v>752</v>
      </c>
      <c r="D275">
        <v>60716974</v>
      </c>
      <c r="E275">
        <v>45728</v>
      </c>
      <c r="F275">
        <v>948028996</v>
      </c>
      <c r="G275" t="s">
        <v>1662</v>
      </c>
      <c r="H275">
        <v>2250005170</v>
      </c>
      <c r="I275">
        <v>16</v>
      </c>
    </row>
    <row r="276" spans="1:9" x14ac:dyDescent="0.3">
      <c r="A276">
        <v>2918</v>
      </c>
      <c r="B276" t="s">
        <v>751</v>
      </c>
      <c r="C276" t="s">
        <v>752</v>
      </c>
      <c r="D276">
        <v>60716978</v>
      </c>
      <c r="E276">
        <v>45728</v>
      </c>
      <c r="F276">
        <v>948029001</v>
      </c>
      <c r="G276" t="s">
        <v>1662</v>
      </c>
      <c r="H276">
        <v>2250005189</v>
      </c>
      <c r="I276">
        <v>32</v>
      </c>
    </row>
    <row r="277" spans="1:9" x14ac:dyDescent="0.3">
      <c r="A277">
        <v>2918</v>
      </c>
      <c r="B277" t="s">
        <v>751</v>
      </c>
      <c r="C277" t="s">
        <v>752</v>
      </c>
      <c r="D277">
        <v>60716976</v>
      </c>
      <c r="E277">
        <v>45728</v>
      </c>
      <c r="F277">
        <v>948028998</v>
      </c>
      <c r="G277" t="s">
        <v>1661</v>
      </c>
      <c r="H277">
        <v>2250005278</v>
      </c>
      <c r="I277">
        <v>47</v>
      </c>
    </row>
    <row r="278" spans="1:9" x14ac:dyDescent="0.3">
      <c r="A278">
        <v>4461</v>
      </c>
      <c r="B278" t="s">
        <v>1264</v>
      </c>
      <c r="C278" t="s">
        <v>1265</v>
      </c>
      <c r="D278">
        <v>59512842</v>
      </c>
      <c r="E278">
        <v>45682</v>
      </c>
      <c r="F278">
        <v>946914183</v>
      </c>
      <c r="G278" t="s">
        <v>94</v>
      </c>
      <c r="H278">
        <v>50000012</v>
      </c>
      <c r="I278">
        <v>44</v>
      </c>
    </row>
    <row r="279" spans="1:9" x14ac:dyDescent="0.3">
      <c r="A279">
        <v>4461</v>
      </c>
      <c r="B279" t="s">
        <v>1264</v>
      </c>
      <c r="C279" t="s">
        <v>1265</v>
      </c>
      <c r="D279">
        <v>59512843</v>
      </c>
      <c r="E279">
        <v>45682</v>
      </c>
      <c r="F279">
        <v>946914184</v>
      </c>
      <c r="G279" t="s">
        <v>510</v>
      </c>
      <c r="H279">
        <v>50001213</v>
      </c>
      <c r="I279">
        <v>27</v>
      </c>
    </row>
    <row r="280" spans="1:9" x14ac:dyDescent="0.3">
      <c r="A280">
        <v>4461</v>
      </c>
      <c r="B280" t="s">
        <v>1264</v>
      </c>
      <c r="C280" t="s">
        <v>1265</v>
      </c>
      <c r="D280">
        <v>59512844</v>
      </c>
      <c r="E280">
        <v>45682</v>
      </c>
      <c r="F280">
        <v>946914185</v>
      </c>
      <c r="G280" t="s">
        <v>1035</v>
      </c>
      <c r="H280">
        <v>2250005103</v>
      </c>
      <c r="I280">
        <v>63</v>
      </c>
    </row>
    <row r="281" spans="1:9" x14ac:dyDescent="0.3">
      <c r="A281">
        <v>4461</v>
      </c>
      <c r="B281" t="s">
        <v>1264</v>
      </c>
      <c r="C281" t="s">
        <v>1265</v>
      </c>
      <c r="D281">
        <v>59512841</v>
      </c>
      <c r="E281">
        <v>45682</v>
      </c>
      <c r="F281">
        <v>946914181</v>
      </c>
      <c r="G281" t="s">
        <v>1038</v>
      </c>
      <c r="H281">
        <v>2250005170</v>
      </c>
      <c r="I281">
        <v>48</v>
      </c>
    </row>
    <row r="282" spans="1:9" x14ac:dyDescent="0.3">
      <c r="A282">
        <v>4461</v>
      </c>
      <c r="B282" t="s">
        <v>1264</v>
      </c>
      <c r="C282" t="s">
        <v>1265</v>
      </c>
      <c r="D282">
        <v>59512845</v>
      </c>
      <c r="E282">
        <v>45682</v>
      </c>
      <c r="F282">
        <v>946914186</v>
      </c>
      <c r="G282" t="s">
        <v>1034</v>
      </c>
      <c r="H282">
        <v>2250005189</v>
      </c>
      <c r="I282">
        <v>61</v>
      </c>
    </row>
    <row r="283" spans="1:9" x14ac:dyDescent="0.3">
      <c r="A283" t="s">
        <v>2159</v>
      </c>
      <c r="B283" t="s">
        <v>1735</v>
      </c>
      <c r="C283" t="s">
        <v>1736</v>
      </c>
      <c r="D283">
        <v>60105303</v>
      </c>
      <c r="E283">
        <v>45702</v>
      </c>
      <c r="F283">
        <v>947463278</v>
      </c>
      <c r="G283" t="s">
        <v>62</v>
      </c>
      <c r="H283">
        <v>50000012</v>
      </c>
      <c r="I283">
        <v>32</v>
      </c>
    </row>
    <row r="284" spans="1:9" x14ac:dyDescent="0.3">
      <c r="A284" t="s">
        <v>2159</v>
      </c>
      <c r="B284" t="s">
        <v>1735</v>
      </c>
      <c r="C284" t="s">
        <v>1736</v>
      </c>
      <c r="D284">
        <v>60105305</v>
      </c>
      <c r="E284">
        <v>45702</v>
      </c>
      <c r="F284">
        <v>947463280</v>
      </c>
      <c r="G284" t="s">
        <v>1503</v>
      </c>
      <c r="H284">
        <v>2250005103</v>
      </c>
      <c r="I284">
        <v>104</v>
      </c>
    </row>
    <row r="285" spans="1:9" x14ac:dyDescent="0.3">
      <c r="A285" t="s">
        <v>2159</v>
      </c>
      <c r="B285" t="s">
        <v>1735</v>
      </c>
      <c r="C285" t="s">
        <v>1736</v>
      </c>
      <c r="D285">
        <v>60105302</v>
      </c>
      <c r="E285">
        <v>45702</v>
      </c>
      <c r="F285">
        <v>947463277</v>
      </c>
      <c r="G285" t="s">
        <v>1067</v>
      </c>
      <c r="H285">
        <v>2250005170</v>
      </c>
      <c r="I285">
        <v>75</v>
      </c>
    </row>
    <row r="286" spans="1:9" x14ac:dyDescent="0.3">
      <c r="A286" t="s">
        <v>2159</v>
      </c>
      <c r="B286" t="s">
        <v>1735</v>
      </c>
      <c r="C286" t="s">
        <v>1736</v>
      </c>
      <c r="D286">
        <v>60105306</v>
      </c>
      <c r="E286">
        <v>45702</v>
      </c>
      <c r="F286">
        <v>947463281</v>
      </c>
      <c r="G286" t="s">
        <v>1121</v>
      </c>
      <c r="H286">
        <v>2250005189</v>
      </c>
      <c r="I286">
        <v>73</v>
      </c>
    </row>
    <row r="287" spans="1:9" x14ac:dyDescent="0.3">
      <c r="A287" t="s">
        <v>2159</v>
      </c>
      <c r="B287" t="s">
        <v>1735</v>
      </c>
      <c r="C287" t="s">
        <v>1736</v>
      </c>
      <c r="D287">
        <v>60105304</v>
      </c>
      <c r="E287">
        <v>45702</v>
      </c>
      <c r="F287">
        <v>947463279</v>
      </c>
      <c r="G287" t="s">
        <v>1067</v>
      </c>
      <c r="H287">
        <v>2250005278</v>
      </c>
      <c r="I287">
        <v>58</v>
      </c>
    </row>
    <row r="288" spans="1:9" x14ac:dyDescent="0.3">
      <c r="A288">
        <v>4470</v>
      </c>
      <c r="B288" t="s">
        <v>1110</v>
      </c>
      <c r="C288" t="s">
        <v>1111</v>
      </c>
      <c r="D288">
        <v>59689296</v>
      </c>
      <c r="E288">
        <v>45688</v>
      </c>
      <c r="F288">
        <v>947077612</v>
      </c>
      <c r="G288" t="s">
        <v>304</v>
      </c>
      <c r="H288">
        <v>2250005103</v>
      </c>
      <c r="I288">
        <v>77</v>
      </c>
    </row>
    <row r="289" spans="1:9" x14ac:dyDescent="0.3">
      <c r="A289">
        <v>4470</v>
      </c>
      <c r="B289" t="s">
        <v>1110</v>
      </c>
      <c r="C289" t="s">
        <v>1111</v>
      </c>
      <c r="D289">
        <v>59689294</v>
      </c>
      <c r="E289">
        <v>45688</v>
      </c>
      <c r="F289">
        <v>947077610</v>
      </c>
      <c r="G289" t="s">
        <v>137</v>
      </c>
      <c r="H289">
        <v>2250005170</v>
      </c>
      <c r="I289">
        <v>64</v>
      </c>
    </row>
    <row r="290" spans="1:9" x14ac:dyDescent="0.3">
      <c r="A290">
        <v>4470</v>
      </c>
      <c r="B290" t="s">
        <v>1110</v>
      </c>
      <c r="C290" t="s">
        <v>1111</v>
      </c>
      <c r="D290">
        <v>59689295</v>
      </c>
      <c r="E290">
        <v>45688</v>
      </c>
      <c r="F290">
        <v>947077611</v>
      </c>
      <c r="G290" t="s">
        <v>135</v>
      </c>
      <c r="H290">
        <v>2250005278</v>
      </c>
      <c r="I290">
        <v>62</v>
      </c>
    </row>
    <row r="291" spans="1:9" x14ac:dyDescent="0.3">
      <c r="A291">
        <v>4168</v>
      </c>
      <c r="B291" t="s">
        <v>1017</v>
      </c>
      <c r="C291" t="s">
        <v>1018</v>
      </c>
      <c r="D291">
        <v>59213907</v>
      </c>
      <c r="E291">
        <v>45673</v>
      </c>
      <c r="F291">
        <v>946637269</v>
      </c>
      <c r="G291" t="s">
        <v>367</v>
      </c>
      <c r="H291">
        <v>2250005189</v>
      </c>
      <c r="I291">
        <v>32</v>
      </c>
    </row>
    <row r="292" spans="1:9" x14ac:dyDescent="0.3">
      <c r="A292">
        <v>4168</v>
      </c>
      <c r="B292" t="s">
        <v>1017</v>
      </c>
      <c r="C292" t="s">
        <v>1018</v>
      </c>
      <c r="D292">
        <v>59213906</v>
      </c>
      <c r="E292">
        <v>45672</v>
      </c>
      <c r="F292">
        <v>946637268</v>
      </c>
      <c r="G292" t="s">
        <v>254</v>
      </c>
      <c r="H292">
        <v>2250005111</v>
      </c>
      <c r="I292">
        <v>32</v>
      </c>
    </row>
    <row r="293" spans="1:9" x14ac:dyDescent="0.3">
      <c r="A293">
        <v>4168</v>
      </c>
      <c r="B293" t="s">
        <v>1017</v>
      </c>
      <c r="C293" t="s">
        <v>1018</v>
      </c>
      <c r="D293">
        <v>58490037</v>
      </c>
      <c r="E293">
        <v>45637</v>
      </c>
      <c r="F293">
        <v>945972043</v>
      </c>
      <c r="G293" t="s">
        <v>657</v>
      </c>
      <c r="H293">
        <v>50000012</v>
      </c>
      <c r="I293">
        <v>24</v>
      </c>
    </row>
    <row r="294" spans="1:9" x14ac:dyDescent="0.3">
      <c r="A294">
        <v>4168</v>
      </c>
      <c r="B294" t="s">
        <v>1017</v>
      </c>
      <c r="C294" t="s">
        <v>1018</v>
      </c>
      <c r="D294">
        <v>58490039</v>
      </c>
      <c r="E294">
        <v>45637</v>
      </c>
      <c r="F294">
        <v>945972046</v>
      </c>
      <c r="G294" t="s">
        <v>648</v>
      </c>
      <c r="H294">
        <v>2250005103</v>
      </c>
      <c r="I294">
        <v>22</v>
      </c>
    </row>
    <row r="295" spans="1:9" x14ac:dyDescent="0.3">
      <c r="A295">
        <v>4168</v>
      </c>
      <c r="B295" t="s">
        <v>1017</v>
      </c>
      <c r="C295" t="s">
        <v>1018</v>
      </c>
      <c r="D295">
        <v>58490038</v>
      </c>
      <c r="E295">
        <v>45637</v>
      </c>
      <c r="F295">
        <v>945972044</v>
      </c>
      <c r="G295" t="s">
        <v>647</v>
      </c>
      <c r="H295">
        <v>2250005278</v>
      </c>
      <c r="I295">
        <v>30</v>
      </c>
    </row>
    <row r="296" spans="1:9" x14ac:dyDescent="0.3">
      <c r="A296">
        <v>1643</v>
      </c>
      <c r="B296" t="s">
        <v>401</v>
      </c>
      <c r="C296" t="s">
        <v>402</v>
      </c>
      <c r="D296">
        <v>58403727</v>
      </c>
      <c r="E296">
        <v>45636</v>
      </c>
      <c r="F296">
        <v>945892698</v>
      </c>
      <c r="G296" t="s">
        <v>1439</v>
      </c>
      <c r="H296">
        <v>2250005103</v>
      </c>
      <c r="I296">
        <v>37</v>
      </c>
    </row>
    <row r="297" spans="1:9" x14ac:dyDescent="0.3">
      <c r="A297">
        <v>4381</v>
      </c>
      <c r="B297" t="s">
        <v>314</v>
      </c>
      <c r="C297" t="s">
        <v>315</v>
      </c>
      <c r="D297">
        <v>58522137</v>
      </c>
      <c r="E297">
        <v>45645</v>
      </c>
      <c r="F297">
        <v>946001752</v>
      </c>
      <c r="G297" t="s">
        <v>1498</v>
      </c>
      <c r="H297">
        <v>50001213</v>
      </c>
      <c r="I297">
        <v>8</v>
      </c>
    </row>
    <row r="298" spans="1:9" x14ac:dyDescent="0.3">
      <c r="A298">
        <v>4381</v>
      </c>
      <c r="B298" t="s">
        <v>314</v>
      </c>
      <c r="C298" t="s">
        <v>315</v>
      </c>
      <c r="D298">
        <v>58522134</v>
      </c>
      <c r="E298">
        <v>45645</v>
      </c>
      <c r="F298">
        <v>946001750</v>
      </c>
      <c r="G298" t="s">
        <v>1564</v>
      </c>
      <c r="H298">
        <v>2250005111</v>
      </c>
      <c r="I298">
        <v>23</v>
      </c>
    </row>
    <row r="299" spans="1:9" x14ac:dyDescent="0.3">
      <c r="A299">
        <v>4381</v>
      </c>
      <c r="B299" t="s">
        <v>314</v>
      </c>
      <c r="C299" t="s">
        <v>315</v>
      </c>
      <c r="D299">
        <v>58522136</v>
      </c>
      <c r="E299">
        <v>45645</v>
      </c>
      <c r="F299">
        <v>946001751</v>
      </c>
      <c r="G299" t="s">
        <v>1517</v>
      </c>
      <c r="H299">
        <v>2250005170</v>
      </c>
      <c r="I299">
        <v>40</v>
      </c>
    </row>
    <row r="300" spans="1:9" x14ac:dyDescent="0.3">
      <c r="A300">
        <v>4381</v>
      </c>
      <c r="B300" t="s">
        <v>314</v>
      </c>
      <c r="C300" t="s">
        <v>315</v>
      </c>
      <c r="D300">
        <v>58522138</v>
      </c>
      <c r="E300">
        <v>45645</v>
      </c>
      <c r="F300">
        <v>946001753</v>
      </c>
      <c r="G300" t="s">
        <v>1498</v>
      </c>
      <c r="H300">
        <v>2250005189</v>
      </c>
      <c r="I300">
        <v>18</v>
      </c>
    </row>
    <row r="301" spans="1:9" x14ac:dyDescent="0.3">
      <c r="A301">
        <v>4268</v>
      </c>
      <c r="B301" t="s">
        <v>691</v>
      </c>
      <c r="C301" t="s">
        <v>692</v>
      </c>
      <c r="D301">
        <v>59028335</v>
      </c>
      <c r="E301">
        <v>45665</v>
      </c>
      <c r="F301">
        <v>946465337</v>
      </c>
      <c r="G301" t="s">
        <v>58</v>
      </c>
      <c r="H301">
        <v>2250005103</v>
      </c>
      <c r="I301">
        <v>23</v>
      </c>
    </row>
    <row r="302" spans="1:9" x14ac:dyDescent="0.3">
      <c r="A302">
        <v>4268</v>
      </c>
      <c r="B302" t="s">
        <v>691</v>
      </c>
      <c r="C302" t="s">
        <v>692</v>
      </c>
      <c r="D302">
        <v>59028336</v>
      </c>
      <c r="E302">
        <v>45665</v>
      </c>
      <c r="F302">
        <v>946465338</v>
      </c>
      <c r="G302" t="s">
        <v>58</v>
      </c>
      <c r="H302">
        <v>2250005189</v>
      </c>
      <c r="I302">
        <v>25</v>
      </c>
    </row>
    <row r="303" spans="1:9" x14ac:dyDescent="0.3">
      <c r="A303">
        <v>4419</v>
      </c>
      <c r="B303" t="s">
        <v>469</v>
      </c>
      <c r="C303" t="s">
        <v>470</v>
      </c>
      <c r="D303">
        <v>59215119</v>
      </c>
      <c r="E303">
        <v>45672</v>
      </c>
      <c r="F303">
        <v>946638401</v>
      </c>
      <c r="G303" t="s">
        <v>254</v>
      </c>
      <c r="H303">
        <v>50000012</v>
      </c>
      <c r="I303">
        <v>32</v>
      </c>
    </row>
    <row r="304" spans="1:9" x14ac:dyDescent="0.3">
      <c r="A304">
        <v>4419</v>
      </c>
      <c r="B304" t="s">
        <v>469</v>
      </c>
      <c r="C304" t="s">
        <v>470</v>
      </c>
      <c r="D304">
        <v>59215120</v>
      </c>
      <c r="E304">
        <v>45672</v>
      </c>
      <c r="F304">
        <v>946638402</v>
      </c>
      <c r="G304" t="s">
        <v>1605</v>
      </c>
      <c r="H304">
        <v>2250005103</v>
      </c>
      <c r="I304">
        <v>77</v>
      </c>
    </row>
    <row r="305" spans="1:9" x14ac:dyDescent="0.3">
      <c r="A305">
        <v>4419</v>
      </c>
      <c r="B305" t="s">
        <v>469</v>
      </c>
      <c r="C305" t="s">
        <v>470</v>
      </c>
      <c r="D305">
        <v>59215117</v>
      </c>
      <c r="E305">
        <v>45672</v>
      </c>
      <c r="F305">
        <v>946638399</v>
      </c>
      <c r="G305" t="s">
        <v>1606</v>
      </c>
      <c r="H305">
        <v>2250005111</v>
      </c>
      <c r="I305">
        <v>21</v>
      </c>
    </row>
    <row r="306" spans="1:9" x14ac:dyDescent="0.3">
      <c r="A306">
        <v>4419</v>
      </c>
      <c r="B306" t="s">
        <v>469</v>
      </c>
      <c r="C306" t="s">
        <v>470</v>
      </c>
      <c r="D306">
        <v>59215118</v>
      </c>
      <c r="E306">
        <v>45672</v>
      </c>
      <c r="F306">
        <v>946638400</v>
      </c>
      <c r="G306" t="s">
        <v>471</v>
      </c>
      <c r="H306">
        <v>2250005170</v>
      </c>
      <c r="I306">
        <v>95</v>
      </c>
    </row>
    <row r="307" spans="1:9" x14ac:dyDescent="0.3">
      <c r="A307">
        <v>4419</v>
      </c>
      <c r="B307" t="s">
        <v>469</v>
      </c>
      <c r="C307" t="s">
        <v>470</v>
      </c>
      <c r="D307">
        <v>59215121</v>
      </c>
      <c r="E307">
        <v>45672</v>
      </c>
      <c r="F307">
        <v>946638403</v>
      </c>
      <c r="G307" t="s">
        <v>254</v>
      </c>
      <c r="H307">
        <v>2250005189</v>
      </c>
      <c r="I307">
        <v>32</v>
      </c>
    </row>
    <row r="308" spans="1:9" x14ac:dyDescent="0.3">
      <c r="A308">
        <v>880</v>
      </c>
      <c r="B308" t="s">
        <v>488</v>
      </c>
      <c r="C308" t="s">
        <v>489</v>
      </c>
      <c r="D308">
        <v>60130300</v>
      </c>
      <c r="E308">
        <v>45705</v>
      </c>
      <c r="F308">
        <v>947486456</v>
      </c>
      <c r="G308" t="s">
        <v>1517</v>
      </c>
      <c r="H308">
        <v>50000012</v>
      </c>
      <c r="I308">
        <v>25</v>
      </c>
    </row>
    <row r="309" spans="1:9" x14ac:dyDescent="0.3">
      <c r="A309">
        <v>880</v>
      </c>
      <c r="B309" t="s">
        <v>488</v>
      </c>
      <c r="C309" t="s">
        <v>489</v>
      </c>
      <c r="D309">
        <v>60130665</v>
      </c>
      <c r="E309">
        <v>45705</v>
      </c>
      <c r="F309">
        <v>947486771</v>
      </c>
      <c r="G309" t="s">
        <v>441</v>
      </c>
      <c r="H309">
        <v>2250005103</v>
      </c>
      <c r="I309">
        <v>76</v>
      </c>
    </row>
    <row r="310" spans="1:9" x14ac:dyDescent="0.3">
      <c r="A310">
        <v>880</v>
      </c>
      <c r="B310" t="s">
        <v>488</v>
      </c>
      <c r="C310" t="s">
        <v>489</v>
      </c>
      <c r="D310">
        <v>60130299</v>
      </c>
      <c r="E310">
        <v>45705</v>
      </c>
      <c r="F310">
        <v>947486455</v>
      </c>
      <c r="G310" t="s">
        <v>588</v>
      </c>
      <c r="H310">
        <v>2250005170</v>
      </c>
      <c r="I310">
        <v>80</v>
      </c>
    </row>
    <row r="311" spans="1:9" x14ac:dyDescent="0.3">
      <c r="A311">
        <v>880</v>
      </c>
      <c r="B311" t="s">
        <v>488</v>
      </c>
      <c r="C311" t="s">
        <v>489</v>
      </c>
      <c r="D311">
        <v>60130302</v>
      </c>
      <c r="E311">
        <v>45705</v>
      </c>
      <c r="F311">
        <v>947486458</v>
      </c>
      <c r="G311" t="s">
        <v>1517</v>
      </c>
      <c r="H311">
        <v>2250005189</v>
      </c>
      <c r="I311">
        <v>73</v>
      </c>
    </row>
    <row r="312" spans="1:9" x14ac:dyDescent="0.3">
      <c r="A312">
        <v>880</v>
      </c>
      <c r="B312" t="s">
        <v>488</v>
      </c>
      <c r="C312" t="s">
        <v>489</v>
      </c>
      <c r="D312">
        <v>60130301</v>
      </c>
      <c r="E312">
        <v>45705</v>
      </c>
      <c r="F312">
        <v>947486457</v>
      </c>
      <c r="G312" t="s">
        <v>1517</v>
      </c>
      <c r="H312">
        <v>2250005278</v>
      </c>
      <c r="I312">
        <v>24</v>
      </c>
    </row>
    <row r="313" spans="1:9" x14ac:dyDescent="0.3">
      <c r="A313">
        <v>2661</v>
      </c>
      <c r="B313" t="s">
        <v>933</v>
      </c>
      <c r="C313" t="s">
        <v>934</v>
      </c>
      <c r="D313">
        <v>59562535</v>
      </c>
      <c r="E313">
        <v>45685</v>
      </c>
      <c r="F313">
        <v>946959971</v>
      </c>
      <c r="G313" t="s">
        <v>411</v>
      </c>
      <c r="H313">
        <v>2250005278</v>
      </c>
      <c r="I313">
        <v>28</v>
      </c>
    </row>
    <row r="314" spans="1:9" x14ac:dyDescent="0.3">
      <c r="A314">
        <v>4462</v>
      </c>
      <c r="B314" t="s">
        <v>599</v>
      </c>
      <c r="C314" t="s">
        <v>600</v>
      </c>
      <c r="D314">
        <v>59653035</v>
      </c>
      <c r="E314">
        <v>45687</v>
      </c>
      <c r="F314">
        <v>947043959</v>
      </c>
      <c r="G314" t="s">
        <v>285</v>
      </c>
      <c r="H314">
        <v>50000012</v>
      </c>
      <c r="I314">
        <v>30</v>
      </c>
    </row>
    <row r="315" spans="1:9" x14ac:dyDescent="0.3">
      <c r="A315">
        <v>4462</v>
      </c>
      <c r="B315" t="s">
        <v>599</v>
      </c>
      <c r="C315" t="s">
        <v>600</v>
      </c>
      <c r="D315">
        <v>59653039</v>
      </c>
      <c r="E315">
        <v>45687</v>
      </c>
      <c r="F315">
        <v>947043961</v>
      </c>
      <c r="G315" t="s">
        <v>1249</v>
      </c>
      <c r="H315">
        <v>2250005103</v>
      </c>
      <c r="I315">
        <v>33</v>
      </c>
    </row>
    <row r="316" spans="1:9" x14ac:dyDescent="0.3">
      <c r="A316">
        <v>4462</v>
      </c>
      <c r="B316" t="s">
        <v>599</v>
      </c>
      <c r="C316" t="s">
        <v>600</v>
      </c>
      <c r="D316">
        <v>59653034</v>
      </c>
      <c r="E316">
        <v>45687</v>
      </c>
      <c r="F316">
        <v>947043958</v>
      </c>
      <c r="G316" t="s">
        <v>285</v>
      </c>
      <c r="H316">
        <v>2250005170</v>
      </c>
      <c r="I316">
        <v>46</v>
      </c>
    </row>
    <row r="317" spans="1:9" x14ac:dyDescent="0.3">
      <c r="A317">
        <v>4462</v>
      </c>
      <c r="B317" t="s">
        <v>599</v>
      </c>
      <c r="C317" t="s">
        <v>600</v>
      </c>
      <c r="D317">
        <v>59653040</v>
      </c>
      <c r="E317">
        <v>45687</v>
      </c>
      <c r="F317">
        <v>947043962</v>
      </c>
      <c r="G317" t="s">
        <v>284</v>
      </c>
      <c r="H317">
        <v>2250005189</v>
      </c>
      <c r="I317">
        <v>32</v>
      </c>
    </row>
    <row r="318" spans="1:9" x14ac:dyDescent="0.3">
      <c r="A318">
        <v>4462</v>
      </c>
      <c r="B318" t="s">
        <v>599</v>
      </c>
      <c r="C318" t="s">
        <v>600</v>
      </c>
      <c r="D318">
        <v>59653036</v>
      </c>
      <c r="E318">
        <v>45687</v>
      </c>
      <c r="F318">
        <v>947043960</v>
      </c>
      <c r="G318" t="s">
        <v>1577</v>
      </c>
      <c r="H318">
        <v>2250005278</v>
      </c>
      <c r="I318">
        <v>36</v>
      </c>
    </row>
    <row r="319" spans="1:9" x14ac:dyDescent="0.3">
      <c r="A319">
        <v>4250</v>
      </c>
      <c r="B319" t="s">
        <v>941</v>
      </c>
      <c r="C319" t="s">
        <v>942</v>
      </c>
      <c r="D319">
        <v>58894128</v>
      </c>
      <c r="E319">
        <v>45660</v>
      </c>
      <c r="F319">
        <v>946340935</v>
      </c>
      <c r="G319" t="s">
        <v>225</v>
      </c>
      <c r="H319">
        <v>2250005103</v>
      </c>
      <c r="I319">
        <v>19</v>
      </c>
    </row>
    <row r="320" spans="1:9" x14ac:dyDescent="0.3">
      <c r="A320">
        <v>4250</v>
      </c>
      <c r="B320" t="s">
        <v>941</v>
      </c>
      <c r="C320" t="s">
        <v>942</v>
      </c>
      <c r="D320">
        <v>58894127</v>
      </c>
      <c r="E320">
        <v>45660</v>
      </c>
      <c r="F320">
        <v>946340934</v>
      </c>
      <c r="G320" t="s">
        <v>227</v>
      </c>
      <c r="H320">
        <v>2250005170</v>
      </c>
      <c r="I320">
        <v>16</v>
      </c>
    </row>
    <row r="321" spans="1:9" x14ac:dyDescent="0.3">
      <c r="A321">
        <v>4250</v>
      </c>
      <c r="B321" t="s">
        <v>941</v>
      </c>
      <c r="C321" t="s">
        <v>942</v>
      </c>
      <c r="D321">
        <v>58894129</v>
      </c>
      <c r="E321">
        <v>45660</v>
      </c>
      <c r="F321">
        <v>946340934</v>
      </c>
      <c r="G321" t="s">
        <v>227</v>
      </c>
      <c r="H321">
        <v>2250005189</v>
      </c>
      <c r="I321">
        <v>32</v>
      </c>
    </row>
    <row r="322" spans="1:9" x14ac:dyDescent="0.3">
      <c r="A322">
        <v>3816</v>
      </c>
      <c r="B322" t="s">
        <v>999</v>
      </c>
      <c r="C322" t="s">
        <v>1000</v>
      </c>
      <c r="D322">
        <v>58960163</v>
      </c>
      <c r="E322">
        <v>45664</v>
      </c>
      <c r="F322">
        <v>946401835</v>
      </c>
      <c r="G322" t="s">
        <v>162</v>
      </c>
      <c r="H322">
        <v>2250005278</v>
      </c>
      <c r="I322">
        <v>8</v>
      </c>
    </row>
    <row r="323" spans="1:9" x14ac:dyDescent="0.3">
      <c r="A323">
        <v>2663</v>
      </c>
      <c r="B323" t="s">
        <v>873</v>
      </c>
      <c r="C323" t="s">
        <v>874</v>
      </c>
      <c r="D323">
        <v>58697086</v>
      </c>
      <c r="E323">
        <v>45645</v>
      </c>
      <c r="F323">
        <v>946162851</v>
      </c>
      <c r="G323" t="s">
        <v>1517</v>
      </c>
      <c r="H323">
        <v>2250005103</v>
      </c>
      <c r="I323">
        <v>8</v>
      </c>
    </row>
    <row r="324" spans="1:9" x14ac:dyDescent="0.3">
      <c r="A324">
        <v>3696</v>
      </c>
      <c r="B324" t="s">
        <v>1228</v>
      </c>
      <c r="C324" t="s">
        <v>1229</v>
      </c>
      <c r="D324">
        <v>60454981</v>
      </c>
      <c r="E324">
        <v>45715</v>
      </c>
      <c r="F324">
        <v>947787530</v>
      </c>
      <c r="G324" t="s">
        <v>1623</v>
      </c>
      <c r="H324">
        <v>2250005103</v>
      </c>
      <c r="I324">
        <v>30</v>
      </c>
    </row>
    <row r="325" spans="1:9" x14ac:dyDescent="0.3">
      <c r="A325">
        <v>3696</v>
      </c>
      <c r="B325" t="s">
        <v>1228</v>
      </c>
      <c r="C325" t="s">
        <v>1229</v>
      </c>
      <c r="D325">
        <v>60454978</v>
      </c>
      <c r="E325">
        <v>45715</v>
      </c>
      <c r="F325">
        <v>947787526</v>
      </c>
      <c r="G325" t="s">
        <v>1632</v>
      </c>
      <c r="H325">
        <v>2250005170</v>
      </c>
      <c r="I325">
        <v>32</v>
      </c>
    </row>
    <row r="326" spans="1:9" x14ac:dyDescent="0.3">
      <c r="A326">
        <v>3696</v>
      </c>
      <c r="B326" t="s">
        <v>1228</v>
      </c>
      <c r="C326" t="s">
        <v>1229</v>
      </c>
      <c r="D326">
        <v>60454982</v>
      </c>
      <c r="E326">
        <v>45715</v>
      </c>
      <c r="F326">
        <v>947787531</v>
      </c>
      <c r="G326" t="s">
        <v>1632</v>
      </c>
      <c r="H326">
        <v>2250005189</v>
      </c>
      <c r="I326">
        <v>32</v>
      </c>
    </row>
    <row r="327" spans="1:9" x14ac:dyDescent="0.3">
      <c r="A327">
        <v>3696</v>
      </c>
      <c r="B327" t="s">
        <v>1228</v>
      </c>
      <c r="C327" t="s">
        <v>1229</v>
      </c>
      <c r="D327">
        <v>60454979</v>
      </c>
      <c r="E327">
        <v>45715</v>
      </c>
      <c r="F327">
        <v>947787528</v>
      </c>
      <c r="G327" t="s">
        <v>1623</v>
      </c>
      <c r="H327">
        <v>2250005278</v>
      </c>
      <c r="I327">
        <v>31</v>
      </c>
    </row>
    <row r="328" spans="1:9" x14ac:dyDescent="0.3">
      <c r="A328">
        <v>2958</v>
      </c>
      <c r="B328" t="s">
        <v>536</v>
      </c>
      <c r="C328" t="s">
        <v>537</v>
      </c>
      <c r="D328">
        <v>57670421</v>
      </c>
      <c r="E328">
        <v>45604</v>
      </c>
      <c r="F328">
        <v>945215286</v>
      </c>
      <c r="G328" t="s">
        <v>115</v>
      </c>
      <c r="H328">
        <v>50001213</v>
      </c>
      <c r="I328">
        <v>15</v>
      </c>
    </row>
    <row r="329" spans="1:9" x14ac:dyDescent="0.3">
      <c r="A329">
        <v>2958</v>
      </c>
      <c r="B329" t="s">
        <v>536</v>
      </c>
      <c r="C329" t="s">
        <v>537</v>
      </c>
      <c r="D329">
        <v>57670420</v>
      </c>
      <c r="E329">
        <v>45604</v>
      </c>
      <c r="F329">
        <v>945215285</v>
      </c>
      <c r="G329" t="s">
        <v>538</v>
      </c>
      <c r="H329">
        <v>2250005170</v>
      </c>
      <c r="I329">
        <v>28</v>
      </c>
    </row>
    <row r="330" spans="1:9" x14ac:dyDescent="0.3">
      <c r="A330">
        <v>2958</v>
      </c>
      <c r="B330" t="s">
        <v>536</v>
      </c>
      <c r="C330" t="s">
        <v>537</v>
      </c>
      <c r="D330">
        <v>57670424</v>
      </c>
      <c r="E330">
        <v>45604</v>
      </c>
      <c r="F330">
        <v>945215289</v>
      </c>
      <c r="G330" t="s">
        <v>178</v>
      </c>
      <c r="H330">
        <v>2250005189</v>
      </c>
      <c r="I330">
        <v>27</v>
      </c>
    </row>
    <row r="331" spans="1:9" x14ac:dyDescent="0.3">
      <c r="A331">
        <v>2958</v>
      </c>
      <c r="B331" t="s">
        <v>536</v>
      </c>
      <c r="C331" t="s">
        <v>537</v>
      </c>
      <c r="D331">
        <v>57670422</v>
      </c>
      <c r="E331">
        <v>45604</v>
      </c>
      <c r="F331">
        <v>945215287</v>
      </c>
      <c r="G331" t="s">
        <v>178</v>
      </c>
      <c r="H331">
        <v>2250005278</v>
      </c>
      <c r="I331">
        <v>12</v>
      </c>
    </row>
    <row r="332" spans="1:9" x14ac:dyDescent="0.3">
      <c r="A332">
        <v>932</v>
      </c>
      <c r="B332" t="s">
        <v>594</v>
      </c>
      <c r="C332" t="s">
        <v>595</v>
      </c>
      <c r="D332">
        <v>58008863</v>
      </c>
      <c r="E332">
        <v>45618</v>
      </c>
      <c r="F332">
        <v>945526882</v>
      </c>
      <c r="G332" t="s">
        <v>1663</v>
      </c>
      <c r="H332">
        <v>50000012</v>
      </c>
      <c r="I332">
        <v>37</v>
      </c>
    </row>
    <row r="333" spans="1:9" x14ac:dyDescent="0.3">
      <c r="A333">
        <v>932</v>
      </c>
      <c r="B333" t="s">
        <v>594</v>
      </c>
      <c r="C333" t="s">
        <v>595</v>
      </c>
      <c r="D333">
        <v>58008865</v>
      </c>
      <c r="E333">
        <v>45618</v>
      </c>
      <c r="F333">
        <v>945526884</v>
      </c>
      <c r="G333" t="s">
        <v>182</v>
      </c>
      <c r="H333">
        <v>2250005103</v>
      </c>
      <c r="I333">
        <v>47</v>
      </c>
    </row>
    <row r="334" spans="1:9" x14ac:dyDescent="0.3">
      <c r="A334">
        <v>1504</v>
      </c>
      <c r="B334" t="s">
        <v>961</v>
      </c>
      <c r="C334" t="s">
        <v>962</v>
      </c>
      <c r="D334">
        <v>58862698</v>
      </c>
      <c r="E334">
        <v>45660</v>
      </c>
      <c r="F334">
        <v>946312521</v>
      </c>
      <c r="G334" t="s">
        <v>225</v>
      </c>
      <c r="H334">
        <v>2250005189</v>
      </c>
      <c r="I334">
        <v>36</v>
      </c>
    </row>
    <row r="335" spans="1:9" x14ac:dyDescent="0.3">
      <c r="A335">
        <v>1504</v>
      </c>
      <c r="B335" t="s">
        <v>961</v>
      </c>
      <c r="C335" t="s">
        <v>962</v>
      </c>
      <c r="D335">
        <v>58862694</v>
      </c>
      <c r="E335">
        <v>45659</v>
      </c>
      <c r="F335">
        <v>946312517</v>
      </c>
      <c r="G335" t="s">
        <v>110</v>
      </c>
      <c r="H335">
        <v>50000012</v>
      </c>
      <c r="I335">
        <v>18</v>
      </c>
    </row>
    <row r="336" spans="1:9" x14ac:dyDescent="0.3">
      <c r="A336">
        <v>1504</v>
      </c>
      <c r="B336" t="s">
        <v>961</v>
      </c>
      <c r="C336" t="s">
        <v>962</v>
      </c>
      <c r="D336">
        <v>58862695</v>
      </c>
      <c r="E336">
        <v>45659</v>
      </c>
      <c r="F336">
        <v>946312518</v>
      </c>
      <c r="G336" t="s">
        <v>616</v>
      </c>
      <c r="H336">
        <v>50001213</v>
      </c>
      <c r="I336">
        <v>24</v>
      </c>
    </row>
    <row r="337" spans="1:9" x14ac:dyDescent="0.3">
      <c r="A337">
        <v>1504</v>
      </c>
      <c r="B337" t="s">
        <v>961</v>
      </c>
      <c r="C337" t="s">
        <v>962</v>
      </c>
      <c r="D337">
        <v>58862697</v>
      </c>
      <c r="E337">
        <v>45659</v>
      </c>
      <c r="F337">
        <v>946312520</v>
      </c>
      <c r="G337" t="s">
        <v>675</v>
      </c>
      <c r="H337">
        <v>2250005103</v>
      </c>
      <c r="I337">
        <v>19</v>
      </c>
    </row>
    <row r="338" spans="1:9" x14ac:dyDescent="0.3">
      <c r="A338">
        <v>1504</v>
      </c>
      <c r="B338" t="s">
        <v>961</v>
      </c>
      <c r="C338" t="s">
        <v>962</v>
      </c>
      <c r="D338">
        <v>58862692</v>
      </c>
      <c r="E338">
        <v>45659</v>
      </c>
      <c r="F338">
        <v>946312515</v>
      </c>
      <c r="G338" t="s">
        <v>52</v>
      </c>
      <c r="H338">
        <v>2250005111</v>
      </c>
      <c r="I338">
        <v>15</v>
      </c>
    </row>
    <row r="339" spans="1:9" x14ac:dyDescent="0.3">
      <c r="A339">
        <v>1504</v>
      </c>
      <c r="B339" t="s">
        <v>961</v>
      </c>
      <c r="C339" t="s">
        <v>962</v>
      </c>
      <c r="D339">
        <v>58862693</v>
      </c>
      <c r="E339">
        <v>45659</v>
      </c>
      <c r="F339">
        <v>946312516</v>
      </c>
      <c r="G339" t="s">
        <v>54</v>
      </c>
      <c r="H339">
        <v>2250005170</v>
      </c>
      <c r="I339">
        <v>20</v>
      </c>
    </row>
    <row r="340" spans="1:9" x14ac:dyDescent="0.3">
      <c r="A340">
        <v>1504</v>
      </c>
      <c r="B340" t="s">
        <v>961</v>
      </c>
      <c r="C340" t="s">
        <v>962</v>
      </c>
      <c r="D340">
        <v>58862696</v>
      </c>
      <c r="E340">
        <v>45659</v>
      </c>
      <c r="F340">
        <v>946312519</v>
      </c>
      <c r="G340" t="s">
        <v>108</v>
      </c>
      <c r="H340">
        <v>2250005278</v>
      </c>
      <c r="I340">
        <v>16</v>
      </c>
    </row>
    <row r="341" spans="1:9" x14ac:dyDescent="0.3">
      <c r="A341">
        <v>3684</v>
      </c>
      <c r="B341" t="s">
        <v>1615</v>
      </c>
      <c r="C341" t="s">
        <v>1304</v>
      </c>
      <c r="D341">
        <v>60286700</v>
      </c>
      <c r="E341">
        <v>45709</v>
      </c>
      <c r="F341">
        <v>947632172</v>
      </c>
      <c r="G341" t="s">
        <v>300</v>
      </c>
      <c r="H341">
        <v>50000012</v>
      </c>
      <c r="I341">
        <v>56</v>
      </c>
    </row>
    <row r="342" spans="1:9" x14ac:dyDescent="0.3">
      <c r="A342">
        <v>3273</v>
      </c>
      <c r="B342" t="s">
        <v>617</v>
      </c>
      <c r="C342" t="s">
        <v>618</v>
      </c>
      <c r="D342">
        <v>59678344</v>
      </c>
      <c r="E342">
        <v>45688</v>
      </c>
      <c r="F342">
        <v>947067476</v>
      </c>
      <c r="G342" t="s">
        <v>136</v>
      </c>
      <c r="H342">
        <v>50000012</v>
      </c>
      <c r="I342">
        <v>44</v>
      </c>
    </row>
    <row r="343" spans="1:9" x14ac:dyDescent="0.3">
      <c r="A343">
        <v>3273</v>
      </c>
      <c r="B343" t="s">
        <v>617</v>
      </c>
      <c r="C343" t="s">
        <v>618</v>
      </c>
      <c r="D343">
        <v>59678345</v>
      </c>
      <c r="E343">
        <v>45688</v>
      </c>
      <c r="F343">
        <v>947067477</v>
      </c>
      <c r="G343" t="s">
        <v>136</v>
      </c>
      <c r="H343">
        <v>50001213</v>
      </c>
      <c r="I343">
        <v>28</v>
      </c>
    </row>
    <row r="344" spans="1:9" x14ac:dyDescent="0.3">
      <c r="A344">
        <v>3273</v>
      </c>
      <c r="B344" t="s">
        <v>617</v>
      </c>
      <c r="C344" t="s">
        <v>618</v>
      </c>
      <c r="D344">
        <v>59678347</v>
      </c>
      <c r="E344">
        <v>45688</v>
      </c>
      <c r="F344">
        <v>947067479</v>
      </c>
      <c r="G344" t="s">
        <v>1699</v>
      </c>
      <c r="H344">
        <v>2250005103</v>
      </c>
      <c r="I344">
        <v>120</v>
      </c>
    </row>
    <row r="345" spans="1:9" x14ac:dyDescent="0.3">
      <c r="A345">
        <v>3273</v>
      </c>
      <c r="B345" t="s">
        <v>617</v>
      </c>
      <c r="C345" t="s">
        <v>618</v>
      </c>
      <c r="D345">
        <v>59678348</v>
      </c>
      <c r="E345">
        <v>45688</v>
      </c>
      <c r="F345">
        <v>947067480</v>
      </c>
      <c r="G345" t="s">
        <v>1699</v>
      </c>
      <c r="H345">
        <v>2250005189</v>
      </c>
      <c r="I345">
        <v>41</v>
      </c>
    </row>
    <row r="346" spans="1:9" x14ac:dyDescent="0.3">
      <c r="A346">
        <v>3273</v>
      </c>
      <c r="B346" t="s">
        <v>617</v>
      </c>
      <c r="C346" t="s">
        <v>618</v>
      </c>
      <c r="D346">
        <v>59678346</v>
      </c>
      <c r="E346">
        <v>45688</v>
      </c>
      <c r="F346">
        <v>947067478</v>
      </c>
      <c r="G346" t="s">
        <v>135</v>
      </c>
      <c r="H346">
        <v>2250005278</v>
      </c>
      <c r="I346">
        <v>44</v>
      </c>
    </row>
    <row r="347" spans="1:9" x14ac:dyDescent="0.3">
      <c r="A347">
        <v>4127</v>
      </c>
      <c r="B347" t="s">
        <v>1260</v>
      </c>
      <c r="C347" t="s">
        <v>1261</v>
      </c>
      <c r="D347">
        <v>60097266</v>
      </c>
      <c r="E347">
        <v>45702</v>
      </c>
      <c r="F347">
        <v>947455931</v>
      </c>
      <c r="G347" t="s">
        <v>1067</v>
      </c>
      <c r="H347">
        <v>2250005103</v>
      </c>
      <c r="I347">
        <v>29</v>
      </c>
    </row>
    <row r="348" spans="1:9" x14ac:dyDescent="0.3">
      <c r="A348">
        <v>942</v>
      </c>
      <c r="B348" t="s">
        <v>1009</v>
      </c>
      <c r="C348" t="s">
        <v>1010</v>
      </c>
      <c r="D348">
        <v>58887600</v>
      </c>
      <c r="E348">
        <v>45660</v>
      </c>
      <c r="F348">
        <v>946335084</v>
      </c>
      <c r="G348" t="s">
        <v>921</v>
      </c>
      <c r="H348">
        <v>50000012</v>
      </c>
      <c r="I348">
        <v>24</v>
      </c>
    </row>
    <row r="349" spans="1:9" x14ac:dyDescent="0.3">
      <c r="A349">
        <v>942</v>
      </c>
      <c r="B349" t="s">
        <v>1009</v>
      </c>
      <c r="C349" t="s">
        <v>1010</v>
      </c>
      <c r="D349">
        <v>58887602</v>
      </c>
      <c r="E349">
        <v>45660</v>
      </c>
      <c r="F349">
        <v>946335087</v>
      </c>
      <c r="G349" t="s">
        <v>921</v>
      </c>
      <c r="H349">
        <v>2250005103</v>
      </c>
      <c r="I349">
        <v>33</v>
      </c>
    </row>
    <row r="350" spans="1:9" x14ac:dyDescent="0.3">
      <c r="A350">
        <v>942</v>
      </c>
      <c r="B350" t="s">
        <v>1009</v>
      </c>
      <c r="C350" t="s">
        <v>1010</v>
      </c>
      <c r="D350">
        <v>58887597</v>
      </c>
      <c r="E350">
        <v>45660</v>
      </c>
      <c r="F350">
        <v>946335081</v>
      </c>
      <c r="G350" t="s">
        <v>227</v>
      </c>
      <c r="H350">
        <v>2250005111</v>
      </c>
      <c r="I350">
        <v>32</v>
      </c>
    </row>
    <row r="351" spans="1:9" x14ac:dyDescent="0.3">
      <c r="A351">
        <v>942</v>
      </c>
      <c r="B351" t="s">
        <v>1009</v>
      </c>
      <c r="C351" t="s">
        <v>1010</v>
      </c>
      <c r="D351">
        <v>58887599</v>
      </c>
      <c r="E351">
        <v>45660</v>
      </c>
      <c r="F351">
        <v>946335083</v>
      </c>
      <c r="G351" t="s">
        <v>227</v>
      </c>
      <c r="H351">
        <v>2250005170</v>
      </c>
      <c r="I351">
        <v>32</v>
      </c>
    </row>
    <row r="352" spans="1:9" x14ac:dyDescent="0.3">
      <c r="A352">
        <v>942</v>
      </c>
      <c r="B352" t="s">
        <v>1009</v>
      </c>
      <c r="C352" t="s">
        <v>1010</v>
      </c>
      <c r="D352">
        <v>58887601</v>
      </c>
      <c r="E352">
        <v>45660</v>
      </c>
      <c r="F352">
        <v>946335085</v>
      </c>
      <c r="G352" t="s">
        <v>921</v>
      </c>
      <c r="H352">
        <v>2250005278</v>
      </c>
      <c r="I352">
        <v>8</v>
      </c>
    </row>
    <row r="353" spans="1:9" x14ac:dyDescent="0.3">
      <c r="A353">
        <v>4244</v>
      </c>
      <c r="B353" t="s">
        <v>1208</v>
      </c>
      <c r="C353" t="s">
        <v>1209</v>
      </c>
      <c r="D353">
        <v>60155124</v>
      </c>
      <c r="E353">
        <v>45706</v>
      </c>
      <c r="F353">
        <v>947509622</v>
      </c>
      <c r="G353" t="s">
        <v>571</v>
      </c>
      <c r="H353">
        <v>50000012</v>
      </c>
      <c r="I353">
        <v>32</v>
      </c>
    </row>
    <row r="354" spans="1:9" x14ac:dyDescent="0.3">
      <c r="A354">
        <v>4244</v>
      </c>
      <c r="B354" t="s">
        <v>1208</v>
      </c>
      <c r="C354" t="s">
        <v>1209</v>
      </c>
      <c r="D354">
        <v>60155125</v>
      </c>
      <c r="E354">
        <v>45706</v>
      </c>
      <c r="F354">
        <v>947509623</v>
      </c>
      <c r="G354" t="s">
        <v>571</v>
      </c>
      <c r="H354">
        <v>50001213</v>
      </c>
      <c r="I354">
        <v>32</v>
      </c>
    </row>
    <row r="355" spans="1:9" x14ac:dyDescent="0.3">
      <c r="A355">
        <v>4244</v>
      </c>
      <c r="B355" t="s">
        <v>1208</v>
      </c>
      <c r="C355" t="s">
        <v>1209</v>
      </c>
      <c r="D355">
        <v>60155127</v>
      </c>
      <c r="E355">
        <v>45706</v>
      </c>
      <c r="F355">
        <v>947509625</v>
      </c>
      <c r="G355" t="s">
        <v>570</v>
      </c>
      <c r="H355">
        <v>2250005103</v>
      </c>
      <c r="I355">
        <v>63</v>
      </c>
    </row>
    <row r="356" spans="1:9" x14ac:dyDescent="0.3">
      <c r="A356">
        <v>4244</v>
      </c>
      <c r="B356" t="s">
        <v>1208</v>
      </c>
      <c r="C356" t="s">
        <v>1209</v>
      </c>
      <c r="D356">
        <v>60155123</v>
      </c>
      <c r="E356">
        <v>45706</v>
      </c>
      <c r="F356">
        <v>947509620</v>
      </c>
      <c r="G356" t="s">
        <v>571</v>
      </c>
      <c r="H356">
        <v>2250005170</v>
      </c>
      <c r="I356">
        <v>48</v>
      </c>
    </row>
    <row r="357" spans="1:9" x14ac:dyDescent="0.3">
      <c r="A357">
        <v>4244</v>
      </c>
      <c r="B357" t="s">
        <v>1208</v>
      </c>
      <c r="C357" t="s">
        <v>1209</v>
      </c>
      <c r="D357">
        <v>60155128</v>
      </c>
      <c r="E357">
        <v>45706</v>
      </c>
      <c r="F357">
        <v>947509626</v>
      </c>
      <c r="G357" t="s">
        <v>571</v>
      </c>
      <c r="H357">
        <v>2250005189</v>
      </c>
      <c r="I357">
        <v>64</v>
      </c>
    </row>
    <row r="358" spans="1:9" x14ac:dyDescent="0.3">
      <c r="A358">
        <v>4244</v>
      </c>
      <c r="B358" t="s">
        <v>1208</v>
      </c>
      <c r="C358" t="s">
        <v>1209</v>
      </c>
      <c r="D358">
        <v>60155126</v>
      </c>
      <c r="E358">
        <v>45706</v>
      </c>
      <c r="F358">
        <v>947509624</v>
      </c>
      <c r="G358" t="s">
        <v>571</v>
      </c>
      <c r="H358">
        <v>2250005278</v>
      </c>
      <c r="I358">
        <v>32</v>
      </c>
    </row>
    <row r="359" spans="1:9" x14ac:dyDescent="0.3">
      <c r="A359">
        <v>155</v>
      </c>
      <c r="B359" t="s">
        <v>639</v>
      </c>
      <c r="C359" t="s">
        <v>640</v>
      </c>
      <c r="D359">
        <v>58751923</v>
      </c>
      <c r="E359">
        <v>45653</v>
      </c>
      <c r="F359">
        <v>946213329</v>
      </c>
      <c r="G359" t="s">
        <v>1071</v>
      </c>
      <c r="H359">
        <v>2250005103</v>
      </c>
      <c r="I359">
        <v>21</v>
      </c>
    </row>
    <row r="360" spans="1:9" x14ac:dyDescent="0.3">
      <c r="A360">
        <v>155</v>
      </c>
      <c r="B360" t="s">
        <v>639</v>
      </c>
      <c r="C360" t="s">
        <v>640</v>
      </c>
      <c r="D360">
        <v>58751922</v>
      </c>
      <c r="E360">
        <v>45653</v>
      </c>
      <c r="F360">
        <v>946213328</v>
      </c>
      <c r="G360" t="s">
        <v>773</v>
      </c>
      <c r="H360">
        <v>2250005278</v>
      </c>
      <c r="I360">
        <v>10</v>
      </c>
    </row>
    <row r="361" spans="1:9" x14ac:dyDescent="0.3">
      <c r="A361">
        <v>1751</v>
      </c>
      <c r="B361" t="s">
        <v>424</v>
      </c>
      <c r="C361" t="s">
        <v>425</v>
      </c>
      <c r="D361">
        <v>57910713</v>
      </c>
      <c r="E361">
        <v>45621</v>
      </c>
      <c r="F361">
        <v>945436407</v>
      </c>
      <c r="G361" t="s">
        <v>1583</v>
      </c>
      <c r="H361">
        <v>2250005103</v>
      </c>
      <c r="I361">
        <v>39</v>
      </c>
    </row>
    <row r="362" spans="1:9" x14ac:dyDescent="0.3">
      <c r="A362">
        <v>1751</v>
      </c>
      <c r="B362" t="s">
        <v>424</v>
      </c>
      <c r="C362" t="s">
        <v>425</v>
      </c>
      <c r="D362">
        <v>57910712</v>
      </c>
      <c r="E362">
        <v>45621</v>
      </c>
      <c r="F362">
        <v>945436406</v>
      </c>
      <c r="G362" t="s">
        <v>1583</v>
      </c>
      <c r="H362">
        <v>2250005278</v>
      </c>
      <c r="I362">
        <v>23</v>
      </c>
    </row>
    <row r="363" spans="1:9" x14ac:dyDescent="0.3">
      <c r="A363">
        <v>4290</v>
      </c>
      <c r="B363" t="s">
        <v>937</v>
      </c>
      <c r="C363" t="s">
        <v>938</v>
      </c>
      <c r="D363">
        <v>59178038</v>
      </c>
      <c r="E363">
        <v>45671</v>
      </c>
      <c r="F363">
        <v>946603782</v>
      </c>
      <c r="G363" t="s">
        <v>1656</v>
      </c>
      <c r="H363">
        <v>2250005103</v>
      </c>
      <c r="I363">
        <v>26</v>
      </c>
    </row>
    <row r="364" spans="1:9" x14ac:dyDescent="0.3">
      <c r="A364">
        <v>2687</v>
      </c>
      <c r="B364" t="s">
        <v>325</v>
      </c>
      <c r="C364" t="s">
        <v>326</v>
      </c>
      <c r="D364">
        <v>59601649</v>
      </c>
      <c r="E364">
        <v>45687</v>
      </c>
      <c r="F364">
        <v>946996301</v>
      </c>
      <c r="G364" t="s">
        <v>601</v>
      </c>
      <c r="H364">
        <v>2250005103</v>
      </c>
      <c r="I364">
        <v>12</v>
      </c>
    </row>
    <row r="365" spans="1:9" x14ac:dyDescent="0.3">
      <c r="A365">
        <v>2687</v>
      </c>
      <c r="B365" t="s">
        <v>325</v>
      </c>
      <c r="C365" t="s">
        <v>326</v>
      </c>
      <c r="D365">
        <v>59601650</v>
      </c>
      <c r="E365">
        <v>45687</v>
      </c>
      <c r="F365">
        <v>946996302</v>
      </c>
      <c r="G365" t="s">
        <v>284</v>
      </c>
      <c r="H365">
        <v>2250005189</v>
      </c>
      <c r="I365">
        <v>16</v>
      </c>
    </row>
    <row r="366" spans="1:9" x14ac:dyDescent="0.3">
      <c r="A366">
        <v>2687</v>
      </c>
      <c r="B366" t="s">
        <v>325</v>
      </c>
      <c r="C366" t="s">
        <v>326</v>
      </c>
      <c r="D366">
        <v>59601647</v>
      </c>
      <c r="E366">
        <v>45687</v>
      </c>
      <c r="F366">
        <v>946996300</v>
      </c>
      <c r="G366" t="s">
        <v>1056</v>
      </c>
      <c r="H366">
        <v>2250005278</v>
      </c>
      <c r="I366">
        <v>42</v>
      </c>
    </row>
    <row r="367" spans="1:9" x14ac:dyDescent="0.3">
      <c r="A367">
        <v>2959</v>
      </c>
      <c r="B367" t="s">
        <v>318</v>
      </c>
      <c r="C367" t="s">
        <v>319</v>
      </c>
      <c r="D367">
        <v>58989923</v>
      </c>
      <c r="E367">
        <v>45664</v>
      </c>
      <c r="F367">
        <v>946429489</v>
      </c>
      <c r="G367" t="s">
        <v>1572</v>
      </c>
      <c r="H367">
        <v>2250005103</v>
      </c>
      <c r="I367">
        <v>99</v>
      </c>
    </row>
    <row r="368" spans="1:9" x14ac:dyDescent="0.3">
      <c r="A368">
        <v>2959</v>
      </c>
      <c r="B368" t="s">
        <v>318</v>
      </c>
      <c r="C368" t="s">
        <v>319</v>
      </c>
      <c r="D368">
        <v>58989921</v>
      </c>
      <c r="E368">
        <v>45664</v>
      </c>
      <c r="F368">
        <v>946429487</v>
      </c>
      <c r="G368" t="s">
        <v>163</v>
      </c>
      <c r="H368">
        <v>2250005111</v>
      </c>
      <c r="I368">
        <v>7</v>
      </c>
    </row>
    <row r="369" spans="1:9" x14ac:dyDescent="0.3">
      <c r="A369">
        <v>2959</v>
      </c>
      <c r="B369" t="s">
        <v>318</v>
      </c>
      <c r="C369" t="s">
        <v>319</v>
      </c>
      <c r="D369">
        <v>58989922</v>
      </c>
      <c r="E369">
        <v>45664</v>
      </c>
      <c r="F369">
        <v>946429488</v>
      </c>
      <c r="G369" t="s">
        <v>693</v>
      </c>
      <c r="H369">
        <v>2250005170</v>
      </c>
      <c r="I369">
        <v>22</v>
      </c>
    </row>
    <row r="370" spans="1:9" x14ac:dyDescent="0.3">
      <c r="A370">
        <v>2959</v>
      </c>
      <c r="B370" t="s">
        <v>318</v>
      </c>
      <c r="C370" t="s">
        <v>319</v>
      </c>
      <c r="D370">
        <v>58989924</v>
      </c>
      <c r="E370">
        <v>45664</v>
      </c>
      <c r="F370">
        <v>946429490</v>
      </c>
      <c r="G370" t="s">
        <v>116</v>
      </c>
      <c r="H370">
        <v>2250005189</v>
      </c>
      <c r="I370">
        <v>25</v>
      </c>
    </row>
    <row r="371" spans="1:9" x14ac:dyDescent="0.3">
      <c r="A371">
        <v>3064</v>
      </c>
      <c r="B371" t="s">
        <v>368</v>
      </c>
      <c r="C371" t="s">
        <v>369</v>
      </c>
      <c r="D371">
        <v>59418775</v>
      </c>
      <c r="E371">
        <v>45679</v>
      </c>
      <c r="F371">
        <v>946827387</v>
      </c>
      <c r="G371" t="s">
        <v>198</v>
      </c>
      <c r="H371">
        <v>2250005103</v>
      </c>
      <c r="I371">
        <v>11</v>
      </c>
    </row>
    <row r="372" spans="1:9" x14ac:dyDescent="0.3">
      <c r="A372">
        <v>3064</v>
      </c>
      <c r="B372" t="s">
        <v>368</v>
      </c>
      <c r="C372" t="s">
        <v>369</v>
      </c>
      <c r="D372">
        <v>59418774</v>
      </c>
      <c r="E372">
        <v>45679</v>
      </c>
      <c r="F372">
        <v>946827386</v>
      </c>
      <c r="G372" t="s">
        <v>198</v>
      </c>
      <c r="H372">
        <v>2250005278</v>
      </c>
      <c r="I372">
        <v>11</v>
      </c>
    </row>
    <row r="373" spans="1:9" x14ac:dyDescent="0.3">
      <c r="A373">
        <v>3872</v>
      </c>
      <c r="B373" t="s">
        <v>949</v>
      </c>
      <c r="C373" t="s">
        <v>950</v>
      </c>
      <c r="D373">
        <v>58435800</v>
      </c>
      <c r="E373">
        <v>45635</v>
      </c>
      <c r="F373">
        <v>945922002</v>
      </c>
      <c r="G373" t="s">
        <v>1474</v>
      </c>
      <c r="H373">
        <v>2250005103</v>
      </c>
      <c r="I373">
        <v>22</v>
      </c>
    </row>
    <row r="374" spans="1:9" x14ac:dyDescent="0.3">
      <c r="A374">
        <v>3872</v>
      </c>
      <c r="B374" t="s">
        <v>949</v>
      </c>
      <c r="C374" t="s">
        <v>950</v>
      </c>
      <c r="D374">
        <v>58435799</v>
      </c>
      <c r="E374">
        <v>45635</v>
      </c>
      <c r="F374">
        <v>945922002</v>
      </c>
      <c r="G374" t="s">
        <v>1474</v>
      </c>
      <c r="H374">
        <v>2250005170</v>
      </c>
      <c r="I374">
        <v>22</v>
      </c>
    </row>
    <row r="375" spans="1:9" x14ac:dyDescent="0.3">
      <c r="A375">
        <v>1918</v>
      </c>
      <c r="B375" t="s">
        <v>541</v>
      </c>
      <c r="C375" t="s">
        <v>542</v>
      </c>
      <c r="D375">
        <v>59259823</v>
      </c>
      <c r="E375">
        <v>45673</v>
      </c>
      <c r="F375">
        <v>946680100</v>
      </c>
      <c r="G375" t="s">
        <v>543</v>
      </c>
      <c r="H375">
        <v>2250005103</v>
      </c>
      <c r="I375">
        <v>14</v>
      </c>
    </row>
    <row r="376" spans="1:9" x14ac:dyDescent="0.3">
      <c r="A376">
        <v>1918</v>
      </c>
      <c r="B376" t="s">
        <v>541</v>
      </c>
      <c r="C376" t="s">
        <v>542</v>
      </c>
      <c r="D376">
        <v>59259822</v>
      </c>
      <c r="E376">
        <v>45673</v>
      </c>
      <c r="F376">
        <v>946680099</v>
      </c>
      <c r="G376" t="s">
        <v>543</v>
      </c>
      <c r="H376">
        <v>2250005170</v>
      </c>
      <c r="I376">
        <v>14</v>
      </c>
    </row>
    <row r="377" spans="1:9" x14ac:dyDescent="0.3">
      <c r="A377">
        <v>3580</v>
      </c>
      <c r="B377" t="s">
        <v>943</v>
      </c>
      <c r="C377" t="s">
        <v>944</v>
      </c>
      <c r="D377">
        <v>58267322</v>
      </c>
      <c r="E377">
        <v>45629</v>
      </c>
      <c r="F377">
        <v>945765811</v>
      </c>
      <c r="G377" t="s">
        <v>99</v>
      </c>
      <c r="H377">
        <v>2250005278</v>
      </c>
      <c r="I377">
        <v>21</v>
      </c>
    </row>
    <row r="378" spans="1:9" x14ac:dyDescent="0.3">
      <c r="A378">
        <v>4299</v>
      </c>
      <c r="B378" t="s">
        <v>891</v>
      </c>
      <c r="C378" t="s">
        <v>892</v>
      </c>
      <c r="D378">
        <v>60121011</v>
      </c>
      <c r="E378">
        <v>45705</v>
      </c>
      <c r="F378">
        <v>947477738</v>
      </c>
      <c r="G378" t="s">
        <v>442</v>
      </c>
      <c r="H378">
        <v>50000012</v>
      </c>
      <c r="I378">
        <v>30</v>
      </c>
    </row>
    <row r="379" spans="1:9" x14ac:dyDescent="0.3">
      <c r="A379">
        <v>4299</v>
      </c>
      <c r="B379" t="s">
        <v>891</v>
      </c>
      <c r="C379" t="s">
        <v>892</v>
      </c>
      <c r="D379">
        <v>60121012</v>
      </c>
      <c r="E379">
        <v>45705</v>
      </c>
      <c r="F379">
        <v>947477739</v>
      </c>
      <c r="G379" t="s">
        <v>1498</v>
      </c>
      <c r="H379">
        <v>2250005103</v>
      </c>
      <c r="I379">
        <v>142</v>
      </c>
    </row>
    <row r="380" spans="1:9" x14ac:dyDescent="0.3">
      <c r="A380">
        <v>4299</v>
      </c>
      <c r="B380" t="s">
        <v>891</v>
      </c>
      <c r="C380" t="s">
        <v>892</v>
      </c>
      <c r="D380">
        <v>60121010</v>
      </c>
      <c r="E380">
        <v>45705</v>
      </c>
      <c r="F380">
        <v>947477736</v>
      </c>
      <c r="G380" t="s">
        <v>441</v>
      </c>
      <c r="H380">
        <v>2250005170</v>
      </c>
      <c r="I380">
        <v>87</v>
      </c>
    </row>
    <row r="381" spans="1:9" x14ac:dyDescent="0.3">
      <c r="A381">
        <v>4299</v>
      </c>
      <c r="B381" t="s">
        <v>891</v>
      </c>
      <c r="C381" t="s">
        <v>892</v>
      </c>
      <c r="D381">
        <v>60121013</v>
      </c>
      <c r="E381">
        <v>45705</v>
      </c>
      <c r="F381">
        <v>947477740</v>
      </c>
      <c r="G381" t="s">
        <v>1498</v>
      </c>
      <c r="H381">
        <v>2250005189</v>
      </c>
      <c r="I381">
        <v>84</v>
      </c>
    </row>
    <row r="382" spans="1:9" x14ac:dyDescent="0.3">
      <c r="A382">
        <v>2264</v>
      </c>
      <c r="B382" t="s">
        <v>1173</v>
      </c>
      <c r="C382" t="s">
        <v>1174</v>
      </c>
      <c r="D382">
        <v>59388082</v>
      </c>
      <c r="E382">
        <v>45678</v>
      </c>
      <c r="F382">
        <v>946798867</v>
      </c>
      <c r="G382" t="s">
        <v>686</v>
      </c>
      <c r="H382">
        <v>2250005103</v>
      </c>
      <c r="I382">
        <v>27</v>
      </c>
    </row>
    <row r="383" spans="1:9" x14ac:dyDescent="0.3">
      <c r="A383">
        <v>2944</v>
      </c>
      <c r="B383" t="s">
        <v>260</v>
      </c>
      <c r="C383" t="s">
        <v>261</v>
      </c>
      <c r="D383">
        <v>59726538</v>
      </c>
      <c r="E383">
        <v>45691</v>
      </c>
      <c r="F383">
        <v>947111825</v>
      </c>
      <c r="G383" t="s">
        <v>1555</v>
      </c>
      <c r="H383">
        <v>50000012</v>
      </c>
      <c r="I383">
        <v>12</v>
      </c>
    </row>
    <row r="384" spans="1:9" x14ac:dyDescent="0.3">
      <c r="A384">
        <v>2944</v>
      </c>
      <c r="B384" t="s">
        <v>260</v>
      </c>
      <c r="C384" t="s">
        <v>261</v>
      </c>
      <c r="D384">
        <v>59726539</v>
      </c>
      <c r="E384">
        <v>45691</v>
      </c>
      <c r="F384">
        <v>947111826</v>
      </c>
      <c r="G384" t="s">
        <v>1555</v>
      </c>
      <c r="H384">
        <v>50001213</v>
      </c>
      <c r="I384">
        <v>12</v>
      </c>
    </row>
    <row r="385" spans="1:9" x14ac:dyDescent="0.3">
      <c r="A385">
        <v>2944</v>
      </c>
      <c r="B385" t="s">
        <v>260</v>
      </c>
      <c r="C385" t="s">
        <v>261</v>
      </c>
      <c r="D385">
        <v>59726542</v>
      </c>
      <c r="E385">
        <v>45691</v>
      </c>
      <c r="F385">
        <v>947111828</v>
      </c>
      <c r="G385" t="s">
        <v>778</v>
      </c>
      <c r="H385">
        <v>2250005103</v>
      </c>
      <c r="I385">
        <v>57</v>
      </c>
    </row>
    <row r="386" spans="1:9" x14ac:dyDescent="0.3">
      <c r="A386">
        <v>2944</v>
      </c>
      <c r="B386" t="s">
        <v>260</v>
      </c>
      <c r="C386" t="s">
        <v>261</v>
      </c>
      <c r="D386">
        <v>59726536</v>
      </c>
      <c r="E386">
        <v>45691</v>
      </c>
      <c r="F386">
        <v>947111821</v>
      </c>
      <c r="G386" t="s">
        <v>1556</v>
      </c>
      <c r="H386">
        <v>2250005170</v>
      </c>
      <c r="I386">
        <v>45</v>
      </c>
    </row>
    <row r="387" spans="1:9" x14ac:dyDescent="0.3">
      <c r="A387">
        <v>2944</v>
      </c>
      <c r="B387" t="s">
        <v>260</v>
      </c>
      <c r="C387" t="s">
        <v>261</v>
      </c>
      <c r="D387">
        <v>59726543</v>
      </c>
      <c r="E387">
        <v>45691</v>
      </c>
      <c r="F387">
        <v>947111829</v>
      </c>
      <c r="G387" t="s">
        <v>15</v>
      </c>
      <c r="H387">
        <v>2250005189</v>
      </c>
      <c r="I387">
        <v>16</v>
      </c>
    </row>
    <row r="388" spans="1:9" x14ac:dyDescent="0.3">
      <c r="A388">
        <v>2944</v>
      </c>
      <c r="B388" t="s">
        <v>260</v>
      </c>
      <c r="C388" t="s">
        <v>261</v>
      </c>
      <c r="D388">
        <v>59726541</v>
      </c>
      <c r="E388">
        <v>45691</v>
      </c>
      <c r="F388">
        <v>947111827</v>
      </c>
      <c r="G388" t="s">
        <v>778</v>
      </c>
      <c r="H388">
        <v>2250005278</v>
      </c>
      <c r="I388">
        <v>10</v>
      </c>
    </row>
    <row r="389" spans="1:9" x14ac:dyDescent="0.3">
      <c r="A389">
        <v>2910</v>
      </c>
      <c r="B389" t="s">
        <v>1130</v>
      </c>
      <c r="C389" t="s">
        <v>1131</v>
      </c>
      <c r="D389">
        <v>59210581</v>
      </c>
      <c r="E389">
        <v>45672</v>
      </c>
      <c r="F389">
        <v>946634166</v>
      </c>
      <c r="G389" t="s">
        <v>472</v>
      </c>
      <c r="H389">
        <v>2250005103</v>
      </c>
      <c r="I389">
        <v>22</v>
      </c>
    </row>
    <row r="390" spans="1:9" x14ac:dyDescent="0.3">
      <c r="A390">
        <v>2910</v>
      </c>
      <c r="B390" t="s">
        <v>1130</v>
      </c>
      <c r="C390" t="s">
        <v>1131</v>
      </c>
      <c r="D390">
        <v>59210580</v>
      </c>
      <c r="E390">
        <v>45672</v>
      </c>
      <c r="F390">
        <v>946634165</v>
      </c>
      <c r="G390" t="s">
        <v>472</v>
      </c>
      <c r="H390">
        <v>2250005278</v>
      </c>
      <c r="I390">
        <v>27</v>
      </c>
    </row>
    <row r="391" spans="1:9" x14ac:dyDescent="0.3">
      <c r="A391">
        <v>4438</v>
      </c>
      <c r="B391" t="s">
        <v>1114</v>
      </c>
      <c r="C391" t="s">
        <v>1115</v>
      </c>
      <c r="D391">
        <v>60168641</v>
      </c>
      <c r="E391">
        <v>45706</v>
      </c>
      <c r="F391">
        <v>947522225</v>
      </c>
      <c r="G391" t="s">
        <v>570</v>
      </c>
      <c r="H391">
        <v>50001213</v>
      </c>
      <c r="I391">
        <v>31</v>
      </c>
    </row>
    <row r="392" spans="1:9" x14ac:dyDescent="0.3">
      <c r="A392">
        <v>4438</v>
      </c>
      <c r="B392" t="s">
        <v>1114</v>
      </c>
      <c r="C392" t="s">
        <v>1115</v>
      </c>
      <c r="D392">
        <v>60168644</v>
      </c>
      <c r="E392">
        <v>45706</v>
      </c>
      <c r="F392">
        <v>947522232</v>
      </c>
      <c r="G392" t="s">
        <v>928</v>
      </c>
      <c r="H392">
        <v>2250005103</v>
      </c>
      <c r="I392">
        <v>29</v>
      </c>
    </row>
    <row r="393" spans="1:9" x14ac:dyDescent="0.3">
      <c r="A393">
        <v>4438</v>
      </c>
      <c r="B393" t="s">
        <v>1114</v>
      </c>
      <c r="C393" t="s">
        <v>1115</v>
      </c>
      <c r="D393">
        <v>60168638</v>
      </c>
      <c r="E393">
        <v>45706</v>
      </c>
      <c r="F393">
        <v>947522223</v>
      </c>
      <c r="G393" t="s">
        <v>571</v>
      </c>
      <c r="H393">
        <v>2250005170</v>
      </c>
      <c r="I393">
        <v>32</v>
      </c>
    </row>
    <row r="394" spans="1:9" x14ac:dyDescent="0.3">
      <c r="A394">
        <v>4438</v>
      </c>
      <c r="B394" t="s">
        <v>1114</v>
      </c>
      <c r="C394" t="s">
        <v>1115</v>
      </c>
      <c r="D394">
        <v>60168645</v>
      </c>
      <c r="E394">
        <v>45706</v>
      </c>
      <c r="F394">
        <v>947522234</v>
      </c>
      <c r="G394" t="s">
        <v>571</v>
      </c>
      <c r="H394">
        <v>2250005189</v>
      </c>
      <c r="I394">
        <v>32</v>
      </c>
    </row>
    <row r="395" spans="1:9" x14ac:dyDescent="0.3">
      <c r="A395">
        <v>4438</v>
      </c>
      <c r="B395" t="s">
        <v>1114</v>
      </c>
      <c r="C395" t="s">
        <v>1115</v>
      </c>
      <c r="D395">
        <v>60168642</v>
      </c>
      <c r="E395">
        <v>45706</v>
      </c>
      <c r="F395">
        <v>947522230</v>
      </c>
      <c r="G395" t="s">
        <v>516</v>
      </c>
      <c r="H395">
        <v>2250005278</v>
      </c>
      <c r="I395">
        <v>27</v>
      </c>
    </row>
    <row r="396" spans="1:9" x14ac:dyDescent="0.3">
      <c r="A396">
        <v>3256</v>
      </c>
      <c r="B396" t="s">
        <v>512</v>
      </c>
      <c r="C396" t="s">
        <v>513</v>
      </c>
      <c r="D396">
        <v>57901094</v>
      </c>
      <c r="E396">
        <v>45615</v>
      </c>
      <c r="F396">
        <v>945427531</v>
      </c>
      <c r="G396" t="s">
        <v>1622</v>
      </c>
      <c r="H396">
        <v>50000012</v>
      </c>
      <c r="I396">
        <v>43</v>
      </c>
    </row>
    <row r="397" spans="1:9" x14ac:dyDescent="0.3">
      <c r="A397">
        <v>3256</v>
      </c>
      <c r="B397" t="s">
        <v>512</v>
      </c>
      <c r="C397" t="s">
        <v>513</v>
      </c>
      <c r="D397">
        <v>57901097</v>
      </c>
      <c r="E397">
        <v>45615</v>
      </c>
      <c r="F397">
        <v>945427534</v>
      </c>
      <c r="G397" t="s">
        <v>1621</v>
      </c>
      <c r="H397">
        <v>2250005103</v>
      </c>
      <c r="I397">
        <v>70</v>
      </c>
    </row>
    <row r="398" spans="1:9" x14ac:dyDescent="0.3">
      <c r="A398">
        <v>3256</v>
      </c>
      <c r="B398" t="s">
        <v>512</v>
      </c>
      <c r="C398" t="s">
        <v>513</v>
      </c>
      <c r="D398">
        <v>57901098</v>
      </c>
      <c r="E398">
        <v>45615</v>
      </c>
      <c r="F398">
        <v>945427535</v>
      </c>
      <c r="G398" t="s">
        <v>193</v>
      </c>
      <c r="H398">
        <v>2250005189</v>
      </c>
      <c r="I398">
        <v>55</v>
      </c>
    </row>
    <row r="399" spans="1:9" x14ac:dyDescent="0.3">
      <c r="A399">
        <v>3256</v>
      </c>
      <c r="B399" t="s">
        <v>512</v>
      </c>
      <c r="C399" t="s">
        <v>513</v>
      </c>
      <c r="D399">
        <v>57901096</v>
      </c>
      <c r="E399">
        <v>45615</v>
      </c>
      <c r="F399">
        <v>945427533</v>
      </c>
      <c r="G399" t="s">
        <v>194</v>
      </c>
      <c r="H399">
        <v>2250005278</v>
      </c>
      <c r="I399">
        <v>12</v>
      </c>
    </row>
    <row r="400" spans="1:9" x14ac:dyDescent="0.3">
      <c r="A400">
        <v>4063</v>
      </c>
      <c r="B400" t="s">
        <v>1309</v>
      </c>
      <c r="C400" t="s">
        <v>1308</v>
      </c>
      <c r="D400">
        <v>57105927</v>
      </c>
      <c r="E400">
        <v>45581</v>
      </c>
      <c r="F400">
        <v>944696058</v>
      </c>
      <c r="G400" t="s">
        <v>1462</v>
      </c>
      <c r="H400">
        <v>2250005278</v>
      </c>
      <c r="I400">
        <v>9</v>
      </c>
    </row>
    <row r="401" spans="1:9" x14ac:dyDescent="0.3">
      <c r="A401">
        <v>4321</v>
      </c>
      <c r="B401" t="s">
        <v>350</v>
      </c>
      <c r="C401" t="s">
        <v>351</v>
      </c>
      <c r="D401">
        <v>60426293</v>
      </c>
      <c r="E401">
        <v>45714</v>
      </c>
      <c r="F401">
        <v>947761131</v>
      </c>
      <c r="G401" t="s">
        <v>1563</v>
      </c>
      <c r="H401">
        <v>50000012</v>
      </c>
      <c r="I401">
        <v>15</v>
      </c>
    </row>
    <row r="402" spans="1:9" x14ac:dyDescent="0.3">
      <c r="A402">
        <v>4321</v>
      </c>
      <c r="B402" t="s">
        <v>350</v>
      </c>
      <c r="C402" t="s">
        <v>351</v>
      </c>
      <c r="D402">
        <v>60426295</v>
      </c>
      <c r="E402">
        <v>45714</v>
      </c>
      <c r="F402">
        <v>947761133</v>
      </c>
      <c r="G402" t="s">
        <v>1562</v>
      </c>
      <c r="H402">
        <v>2250005103</v>
      </c>
      <c r="I402">
        <v>28</v>
      </c>
    </row>
    <row r="403" spans="1:9" x14ac:dyDescent="0.3">
      <c r="A403">
        <v>4321</v>
      </c>
      <c r="B403" t="s">
        <v>350</v>
      </c>
      <c r="C403" t="s">
        <v>351</v>
      </c>
      <c r="D403">
        <v>60426292</v>
      </c>
      <c r="E403">
        <v>45714</v>
      </c>
      <c r="F403">
        <v>947761130</v>
      </c>
      <c r="G403" t="s">
        <v>1563</v>
      </c>
      <c r="H403">
        <v>2250005170</v>
      </c>
      <c r="I403">
        <v>15</v>
      </c>
    </row>
    <row r="404" spans="1:9" x14ac:dyDescent="0.3">
      <c r="A404">
        <v>4321</v>
      </c>
      <c r="B404" t="s">
        <v>350</v>
      </c>
      <c r="C404" t="s">
        <v>351</v>
      </c>
      <c r="D404">
        <v>60426296</v>
      </c>
      <c r="E404">
        <v>45714</v>
      </c>
      <c r="F404">
        <v>947761134</v>
      </c>
      <c r="G404" t="s">
        <v>1563</v>
      </c>
      <c r="H404">
        <v>2250005189</v>
      </c>
      <c r="I404">
        <v>15</v>
      </c>
    </row>
    <row r="405" spans="1:9" x14ac:dyDescent="0.3">
      <c r="A405">
        <v>4321</v>
      </c>
      <c r="B405" t="s">
        <v>350</v>
      </c>
      <c r="C405" t="s">
        <v>351</v>
      </c>
      <c r="D405">
        <v>60426294</v>
      </c>
      <c r="E405">
        <v>45714</v>
      </c>
      <c r="F405">
        <v>947761132</v>
      </c>
      <c r="G405" t="s">
        <v>1205</v>
      </c>
      <c r="H405">
        <v>2250005278</v>
      </c>
      <c r="I405">
        <v>13</v>
      </c>
    </row>
    <row r="406" spans="1:9" x14ac:dyDescent="0.3">
      <c r="A406">
        <v>4488</v>
      </c>
      <c r="B406" t="s">
        <v>1030</v>
      </c>
      <c r="C406" t="s">
        <v>1031</v>
      </c>
      <c r="D406">
        <v>60145563</v>
      </c>
      <c r="E406">
        <v>45705</v>
      </c>
      <c r="F406">
        <v>947500650</v>
      </c>
      <c r="G406" t="s">
        <v>588</v>
      </c>
      <c r="H406">
        <v>50000012</v>
      </c>
      <c r="I406">
        <v>48</v>
      </c>
    </row>
    <row r="407" spans="1:9" x14ac:dyDescent="0.3">
      <c r="A407">
        <v>4488</v>
      </c>
      <c r="B407" t="s">
        <v>1030</v>
      </c>
      <c r="C407" t="s">
        <v>1031</v>
      </c>
      <c r="D407">
        <v>60145565</v>
      </c>
      <c r="E407">
        <v>45705</v>
      </c>
      <c r="F407">
        <v>947500652</v>
      </c>
      <c r="G407" t="s">
        <v>442</v>
      </c>
      <c r="H407">
        <v>2250005103</v>
      </c>
      <c r="I407">
        <v>398</v>
      </c>
    </row>
    <row r="408" spans="1:9" x14ac:dyDescent="0.3">
      <c r="A408">
        <v>4488</v>
      </c>
      <c r="B408" t="s">
        <v>1030</v>
      </c>
      <c r="C408" t="s">
        <v>1031</v>
      </c>
      <c r="D408">
        <v>60145561</v>
      </c>
      <c r="E408">
        <v>45705</v>
      </c>
      <c r="F408">
        <v>947500649</v>
      </c>
      <c r="G408" t="s">
        <v>588</v>
      </c>
      <c r="H408">
        <v>2250005170</v>
      </c>
      <c r="I408">
        <v>48</v>
      </c>
    </row>
    <row r="409" spans="1:9" x14ac:dyDescent="0.3">
      <c r="A409">
        <v>4488</v>
      </c>
      <c r="B409" t="s">
        <v>1030</v>
      </c>
      <c r="C409" t="s">
        <v>1031</v>
      </c>
      <c r="D409">
        <v>60145566</v>
      </c>
      <c r="E409">
        <v>45705</v>
      </c>
      <c r="F409">
        <v>947500653</v>
      </c>
      <c r="G409" t="s">
        <v>442</v>
      </c>
      <c r="H409">
        <v>2250005189</v>
      </c>
      <c r="I409">
        <v>78</v>
      </c>
    </row>
    <row r="410" spans="1:9" x14ac:dyDescent="0.3">
      <c r="A410">
        <v>4488</v>
      </c>
      <c r="B410" t="s">
        <v>1030</v>
      </c>
      <c r="C410" t="s">
        <v>1031</v>
      </c>
      <c r="D410">
        <v>60145564</v>
      </c>
      <c r="E410">
        <v>45705</v>
      </c>
      <c r="F410">
        <v>947500651</v>
      </c>
      <c r="G410" t="s">
        <v>610</v>
      </c>
      <c r="H410">
        <v>2250005278</v>
      </c>
      <c r="I410">
        <v>63</v>
      </c>
    </row>
    <row r="411" spans="1:9" x14ac:dyDescent="0.3">
      <c r="A411">
        <v>3721</v>
      </c>
      <c r="B411" t="s">
        <v>779</v>
      </c>
      <c r="C411" t="s">
        <v>780</v>
      </c>
      <c r="D411">
        <v>57803526</v>
      </c>
      <c r="E411">
        <v>45609</v>
      </c>
      <c r="F411">
        <v>945337657</v>
      </c>
      <c r="G411" t="s">
        <v>1675</v>
      </c>
      <c r="H411">
        <v>2250005103</v>
      </c>
      <c r="I411">
        <v>12</v>
      </c>
    </row>
    <row r="412" spans="1:9" x14ac:dyDescent="0.3">
      <c r="A412">
        <v>4328</v>
      </c>
      <c r="B412" t="s">
        <v>1083</v>
      </c>
      <c r="C412" t="s">
        <v>1084</v>
      </c>
      <c r="D412">
        <v>57859552</v>
      </c>
      <c r="E412">
        <v>45613</v>
      </c>
      <c r="F412">
        <v>945389479</v>
      </c>
      <c r="G412" t="s">
        <v>562</v>
      </c>
      <c r="H412">
        <v>2250005278</v>
      </c>
      <c r="I412">
        <v>15</v>
      </c>
    </row>
    <row r="413" spans="1:9" x14ac:dyDescent="0.3">
      <c r="A413">
        <v>950</v>
      </c>
      <c r="B413" t="s">
        <v>305</v>
      </c>
      <c r="C413" t="s">
        <v>306</v>
      </c>
      <c r="D413">
        <v>60121545</v>
      </c>
      <c r="E413">
        <v>45705</v>
      </c>
      <c r="F413">
        <v>947478227</v>
      </c>
      <c r="G413" t="s">
        <v>748</v>
      </c>
      <c r="H413">
        <v>2250005103</v>
      </c>
      <c r="I413">
        <v>150</v>
      </c>
    </row>
    <row r="414" spans="1:9" x14ac:dyDescent="0.3">
      <c r="A414">
        <v>950</v>
      </c>
      <c r="B414" t="s">
        <v>305</v>
      </c>
      <c r="C414" t="s">
        <v>306</v>
      </c>
      <c r="D414">
        <v>60121539</v>
      </c>
      <c r="E414">
        <v>45705</v>
      </c>
      <c r="F414">
        <v>947478225</v>
      </c>
      <c r="G414" t="s">
        <v>588</v>
      </c>
      <c r="H414">
        <v>2250005170</v>
      </c>
      <c r="I414">
        <v>96</v>
      </c>
    </row>
    <row r="415" spans="1:9" x14ac:dyDescent="0.3">
      <c r="A415">
        <v>950</v>
      </c>
      <c r="B415" t="s">
        <v>305</v>
      </c>
      <c r="C415" t="s">
        <v>306</v>
      </c>
      <c r="D415">
        <v>60121544</v>
      </c>
      <c r="E415">
        <v>45705</v>
      </c>
      <c r="F415">
        <v>947478226</v>
      </c>
      <c r="G415" t="s">
        <v>317</v>
      </c>
      <c r="H415">
        <v>2250005278</v>
      </c>
      <c r="I415">
        <v>92</v>
      </c>
    </row>
    <row r="416" spans="1:9" x14ac:dyDescent="0.3">
      <c r="A416">
        <v>2559</v>
      </c>
      <c r="B416" t="s">
        <v>88</v>
      </c>
      <c r="C416" t="s">
        <v>89</v>
      </c>
      <c r="D416">
        <v>58875778</v>
      </c>
      <c r="E416">
        <v>45659</v>
      </c>
      <c r="F416">
        <v>946324271</v>
      </c>
      <c r="G416" t="s">
        <v>110</v>
      </c>
      <c r="H416">
        <v>50000012</v>
      </c>
      <c r="I416">
        <v>26</v>
      </c>
    </row>
    <row r="417" spans="1:9" x14ac:dyDescent="0.3">
      <c r="A417">
        <v>2559</v>
      </c>
      <c r="B417" t="s">
        <v>88</v>
      </c>
      <c r="C417" t="s">
        <v>89</v>
      </c>
      <c r="D417">
        <v>58875779</v>
      </c>
      <c r="E417">
        <v>45659</v>
      </c>
      <c r="F417">
        <v>946324272</v>
      </c>
      <c r="G417" t="s">
        <v>616</v>
      </c>
      <c r="H417">
        <v>50001213</v>
      </c>
      <c r="I417">
        <v>8</v>
      </c>
    </row>
    <row r="418" spans="1:9" x14ac:dyDescent="0.3">
      <c r="A418">
        <v>2559</v>
      </c>
      <c r="B418" t="s">
        <v>88</v>
      </c>
      <c r="C418" t="s">
        <v>89</v>
      </c>
      <c r="D418">
        <v>58875781</v>
      </c>
      <c r="E418">
        <v>45659</v>
      </c>
      <c r="F418">
        <v>946324274</v>
      </c>
      <c r="G418" t="s">
        <v>1533</v>
      </c>
      <c r="H418">
        <v>2250005103</v>
      </c>
      <c r="I418">
        <v>47</v>
      </c>
    </row>
    <row r="419" spans="1:9" x14ac:dyDescent="0.3">
      <c r="A419">
        <v>2559</v>
      </c>
      <c r="B419" t="s">
        <v>88</v>
      </c>
      <c r="C419" t="s">
        <v>89</v>
      </c>
      <c r="D419">
        <v>58875775</v>
      </c>
      <c r="E419">
        <v>45659</v>
      </c>
      <c r="F419">
        <v>946324269</v>
      </c>
      <c r="G419" t="s">
        <v>616</v>
      </c>
      <c r="H419">
        <v>2250005111</v>
      </c>
      <c r="I419">
        <v>8</v>
      </c>
    </row>
    <row r="420" spans="1:9" x14ac:dyDescent="0.3">
      <c r="A420">
        <v>2559</v>
      </c>
      <c r="B420" t="s">
        <v>88</v>
      </c>
      <c r="C420" t="s">
        <v>89</v>
      </c>
      <c r="D420">
        <v>58875777</v>
      </c>
      <c r="E420">
        <v>45659</v>
      </c>
      <c r="F420">
        <v>946324270</v>
      </c>
      <c r="G420" t="s">
        <v>111</v>
      </c>
      <c r="H420">
        <v>2250005170</v>
      </c>
      <c r="I420">
        <v>18</v>
      </c>
    </row>
    <row r="421" spans="1:9" x14ac:dyDescent="0.3">
      <c r="A421">
        <v>2559</v>
      </c>
      <c r="B421" t="s">
        <v>88</v>
      </c>
      <c r="C421" t="s">
        <v>89</v>
      </c>
      <c r="D421">
        <v>58875782</v>
      </c>
      <c r="E421">
        <v>45659</v>
      </c>
      <c r="F421">
        <v>946324275</v>
      </c>
      <c r="G421" t="s">
        <v>53</v>
      </c>
      <c r="H421">
        <v>2250005189</v>
      </c>
      <c r="I421">
        <v>16</v>
      </c>
    </row>
    <row r="422" spans="1:9" x14ac:dyDescent="0.3">
      <c r="A422">
        <v>2559</v>
      </c>
      <c r="B422" t="s">
        <v>88</v>
      </c>
      <c r="C422" t="s">
        <v>89</v>
      </c>
      <c r="D422">
        <v>58875780</v>
      </c>
      <c r="E422">
        <v>45659</v>
      </c>
      <c r="F422">
        <v>946324273</v>
      </c>
      <c r="G422" t="s">
        <v>108</v>
      </c>
      <c r="H422">
        <v>2250005278</v>
      </c>
      <c r="I422">
        <v>17</v>
      </c>
    </row>
    <row r="423" spans="1:9" x14ac:dyDescent="0.3">
      <c r="A423">
        <v>4448</v>
      </c>
      <c r="B423" t="s">
        <v>738</v>
      </c>
      <c r="C423" t="s">
        <v>739</v>
      </c>
      <c r="D423">
        <v>59543117</v>
      </c>
      <c r="E423">
        <v>45684</v>
      </c>
      <c r="F423">
        <v>946941933</v>
      </c>
      <c r="G423" t="s">
        <v>258</v>
      </c>
      <c r="H423">
        <v>2250005278</v>
      </c>
      <c r="I423">
        <v>10</v>
      </c>
    </row>
    <row r="424" spans="1:9" x14ac:dyDescent="0.3">
      <c r="A424">
        <v>4019</v>
      </c>
      <c r="B424" t="s">
        <v>744</v>
      </c>
      <c r="C424" t="s">
        <v>745</v>
      </c>
      <c r="D424">
        <v>58971051</v>
      </c>
      <c r="E424">
        <v>45664</v>
      </c>
      <c r="F424">
        <v>946411948</v>
      </c>
      <c r="G424" t="s">
        <v>115</v>
      </c>
      <c r="H424">
        <v>2250005278</v>
      </c>
      <c r="I424">
        <v>15</v>
      </c>
    </row>
    <row r="425" spans="1:9" x14ac:dyDescent="0.3">
      <c r="A425">
        <v>4517</v>
      </c>
      <c r="B425" t="s">
        <v>150</v>
      </c>
      <c r="C425" t="s">
        <v>151</v>
      </c>
      <c r="D425">
        <v>59380192</v>
      </c>
      <c r="E425">
        <v>45678</v>
      </c>
      <c r="F425">
        <v>946791511</v>
      </c>
      <c r="G425" t="s">
        <v>1522</v>
      </c>
      <c r="H425">
        <v>50000012</v>
      </c>
      <c r="I425">
        <v>42</v>
      </c>
    </row>
    <row r="426" spans="1:9" x14ac:dyDescent="0.3">
      <c r="A426">
        <v>4517</v>
      </c>
      <c r="B426" t="s">
        <v>150</v>
      </c>
      <c r="C426" t="s">
        <v>151</v>
      </c>
      <c r="D426">
        <v>59380193</v>
      </c>
      <c r="E426">
        <v>45678</v>
      </c>
      <c r="F426">
        <v>946791512</v>
      </c>
      <c r="G426" t="s">
        <v>686</v>
      </c>
      <c r="H426">
        <v>50001213</v>
      </c>
      <c r="I426">
        <v>27</v>
      </c>
    </row>
    <row r="427" spans="1:9" x14ac:dyDescent="0.3">
      <c r="A427">
        <v>4517</v>
      </c>
      <c r="B427" t="s">
        <v>150</v>
      </c>
      <c r="C427" t="s">
        <v>151</v>
      </c>
      <c r="D427">
        <v>59380194</v>
      </c>
      <c r="E427">
        <v>45678</v>
      </c>
      <c r="F427">
        <v>946791513</v>
      </c>
      <c r="G427" t="s">
        <v>183</v>
      </c>
      <c r="H427">
        <v>2250005103</v>
      </c>
      <c r="I427">
        <v>79</v>
      </c>
    </row>
    <row r="428" spans="1:9" x14ac:dyDescent="0.3">
      <c r="A428">
        <v>4517</v>
      </c>
      <c r="B428" t="s">
        <v>150</v>
      </c>
      <c r="C428" t="s">
        <v>151</v>
      </c>
      <c r="D428">
        <v>59380189</v>
      </c>
      <c r="E428">
        <v>45678</v>
      </c>
      <c r="F428">
        <v>946791509</v>
      </c>
      <c r="G428" t="s">
        <v>152</v>
      </c>
      <c r="H428">
        <v>2250005170</v>
      </c>
      <c r="I428">
        <v>63</v>
      </c>
    </row>
    <row r="429" spans="1:9" x14ac:dyDescent="0.3">
      <c r="A429">
        <v>4517</v>
      </c>
      <c r="B429" t="s">
        <v>150</v>
      </c>
      <c r="C429" t="s">
        <v>151</v>
      </c>
      <c r="D429">
        <v>59380195</v>
      </c>
      <c r="E429">
        <v>45678</v>
      </c>
      <c r="F429">
        <v>946791514</v>
      </c>
      <c r="G429" t="s">
        <v>686</v>
      </c>
      <c r="H429">
        <v>2250005189</v>
      </c>
      <c r="I429">
        <v>59</v>
      </c>
    </row>
    <row r="430" spans="1:9" x14ac:dyDescent="0.3">
      <c r="A430">
        <v>2391</v>
      </c>
      <c r="B430" t="s">
        <v>926</v>
      </c>
      <c r="C430" t="s">
        <v>927</v>
      </c>
      <c r="D430">
        <v>59862740</v>
      </c>
      <c r="E430">
        <v>45705</v>
      </c>
      <c r="F430">
        <v>2500544957</v>
      </c>
      <c r="G430" t="s">
        <v>588</v>
      </c>
      <c r="H430">
        <v>2250005103</v>
      </c>
      <c r="I430">
        <v>8</v>
      </c>
    </row>
    <row r="431" spans="1:9" x14ac:dyDescent="0.3">
      <c r="A431">
        <v>2391</v>
      </c>
      <c r="B431" t="s">
        <v>926</v>
      </c>
      <c r="C431" t="s">
        <v>927</v>
      </c>
      <c r="D431">
        <v>59862741</v>
      </c>
      <c r="E431">
        <v>45705</v>
      </c>
      <c r="F431">
        <v>2500544989</v>
      </c>
      <c r="G431" t="s">
        <v>588</v>
      </c>
      <c r="H431">
        <v>2250005189</v>
      </c>
      <c r="I431">
        <v>8</v>
      </c>
    </row>
    <row r="432" spans="1:9" x14ac:dyDescent="0.3">
      <c r="A432">
        <v>2391</v>
      </c>
      <c r="B432" t="s">
        <v>926</v>
      </c>
      <c r="C432" t="s">
        <v>927</v>
      </c>
      <c r="D432">
        <v>59862739</v>
      </c>
      <c r="E432">
        <v>45705</v>
      </c>
      <c r="F432">
        <v>2500544914</v>
      </c>
      <c r="G432" t="s">
        <v>588</v>
      </c>
      <c r="H432">
        <v>2250005278</v>
      </c>
      <c r="I432">
        <v>8</v>
      </c>
    </row>
    <row r="433" spans="1:9" x14ac:dyDescent="0.3">
      <c r="A433">
        <v>4204</v>
      </c>
      <c r="B433" t="s">
        <v>500</v>
      </c>
      <c r="C433" t="s">
        <v>501</v>
      </c>
      <c r="D433">
        <v>59380810</v>
      </c>
      <c r="E433">
        <v>45679</v>
      </c>
      <c r="F433">
        <v>946792065</v>
      </c>
      <c r="G433" t="s">
        <v>198</v>
      </c>
      <c r="H433">
        <v>2250005103</v>
      </c>
      <c r="I433">
        <v>27</v>
      </c>
    </row>
    <row r="434" spans="1:9" x14ac:dyDescent="0.3">
      <c r="A434">
        <v>3327</v>
      </c>
      <c r="B434" t="s">
        <v>390</v>
      </c>
      <c r="C434" t="s">
        <v>391</v>
      </c>
      <c r="D434">
        <v>59162445</v>
      </c>
      <c r="E434">
        <v>45671</v>
      </c>
      <c r="F434">
        <v>946589321</v>
      </c>
      <c r="G434" t="s">
        <v>324</v>
      </c>
      <c r="H434">
        <v>50000012</v>
      </c>
      <c r="I434">
        <v>25</v>
      </c>
    </row>
    <row r="435" spans="1:9" x14ac:dyDescent="0.3">
      <c r="A435">
        <v>3327</v>
      </c>
      <c r="B435" t="s">
        <v>390</v>
      </c>
      <c r="C435" t="s">
        <v>391</v>
      </c>
      <c r="D435">
        <v>59162446</v>
      </c>
      <c r="E435">
        <v>45671</v>
      </c>
      <c r="F435">
        <v>946589322</v>
      </c>
      <c r="G435" t="s">
        <v>1590</v>
      </c>
      <c r="H435">
        <v>50001213</v>
      </c>
      <c r="I435">
        <v>18</v>
      </c>
    </row>
    <row r="436" spans="1:9" x14ac:dyDescent="0.3">
      <c r="A436">
        <v>3327</v>
      </c>
      <c r="B436" t="s">
        <v>390</v>
      </c>
      <c r="C436" t="s">
        <v>391</v>
      </c>
      <c r="D436">
        <v>59162448</v>
      </c>
      <c r="E436">
        <v>45671</v>
      </c>
      <c r="F436">
        <v>946589324</v>
      </c>
      <c r="G436" t="s">
        <v>1589</v>
      </c>
      <c r="H436">
        <v>2250005103</v>
      </c>
      <c r="I436">
        <v>67</v>
      </c>
    </row>
    <row r="437" spans="1:9" x14ac:dyDescent="0.3">
      <c r="A437">
        <v>3327</v>
      </c>
      <c r="B437" t="s">
        <v>390</v>
      </c>
      <c r="C437" t="s">
        <v>391</v>
      </c>
      <c r="D437">
        <v>59162449</v>
      </c>
      <c r="E437">
        <v>45671</v>
      </c>
      <c r="F437">
        <v>946589325</v>
      </c>
      <c r="G437" t="s">
        <v>378</v>
      </c>
      <c r="H437">
        <v>2250005189</v>
      </c>
      <c r="I437">
        <v>48</v>
      </c>
    </row>
    <row r="438" spans="1:9" x14ac:dyDescent="0.3">
      <c r="A438">
        <v>3327</v>
      </c>
      <c r="B438" t="s">
        <v>390</v>
      </c>
      <c r="C438" t="s">
        <v>391</v>
      </c>
      <c r="D438">
        <v>59162447</v>
      </c>
      <c r="E438">
        <v>45671</v>
      </c>
      <c r="F438">
        <v>946589323</v>
      </c>
      <c r="G438" t="s">
        <v>324</v>
      </c>
      <c r="H438">
        <v>2250005278</v>
      </c>
      <c r="I438">
        <v>36</v>
      </c>
    </row>
    <row r="439" spans="1:9" x14ac:dyDescent="0.3">
      <c r="A439">
        <v>4526</v>
      </c>
      <c r="B439" t="s">
        <v>436</v>
      </c>
      <c r="C439" t="s">
        <v>437</v>
      </c>
      <c r="D439">
        <v>59586662</v>
      </c>
      <c r="E439">
        <v>45685</v>
      </c>
      <c r="F439">
        <v>946982360</v>
      </c>
      <c r="G439" t="s">
        <v>526</v>
      </c>
      <c r="H439">
        <v>2250005278</v>
      </c>
      <c r="I439">
        <v>29</v>
      </c>
    </row>
    <row r="440" spans="1:9" x14ac:dyDescent="0.3">
      <c r="A440">
        <v>4135</v>
      </c>
      <c r="B440" t="s">
        <v>1076</v>
      </c>
      <c r="C440" t="s">
        <v>1077</v>
      </c>
      <c r="D440">
        <v>58897827</v>
      </c>
      <c r="E440">
        <v>45660</v>
      </c>
      <c r="F440">
        <v>946344256</v>
      </c>
      <c r="G440" t="s">
        <v>921</v>
      </c>
      <c r="H440">
        <v>50001213</v>
      </c>
      <c r="I440">
        <v>9</v>
      </c>
    </row>
    <row r="441" spans="1:9" x14ac:dyDescent="0.3">
      <c r="A441">
        <v>4135</v>
      </c>
      <c r="B441" t="s">
        <v>1076</v>
      </c>
      <c r="C441" t="s">
        <v>1077</v>
      </c>
      <c r="D441">
        <v>58897828</v>
      </c>
      <c r="E441">
        <v>45660</v>
      </c>
      <c r="F441">
        <v>946344257</v>
      </c>
      <c r="G441" t="s">
        <v>921</v>
      </c>
      <c r="H441">
        <v>2250005103</v>
      </c>
      <c r="I441">
        <v>32</v>
      </c>
    </row>
    <row r="442" spans="1:9" x14ac:dyDescent="0.3">
      <c r="A442">
        <v>4135</v>
      </c>
      <c r="B442" t="s">
        <v>1076</v>
      </c>
      <c r="C442" t="s">
        <v>1077</v>
      </c>
      <c r="D442">
        <v>58897826</v>
      </c>
      <c r="E442">
        <v>45660</v>
      </c>
      <c r="F442">
        <v>946344255</v>
      </c>
      <c r="G442" t="s">
        <v>227</v>
      </c>
      <c r="H442">
        <v>2250005170</v>
      </c>
      <c r="I442">
        <v>16</v>
      </c>
    </row>
    <row r="443" spans="1:9" x14ac:dyDescent="0.3">
      <c r="A443">
        <v>4135</v>
      </c>
      <c r="B443" t="s">
        <v>1076</v>
      </c>
      <c r="C443" t="s">
        <v>1077</v>
      </c>
      <c r="D443">
        <v>58897829</v>
      </c>
      <c r="E443">
        <v>45660</v>
      </c>
      <c r="F443">
        <v>946344258</v>
      </c>
      <c r="G443" t="s">
        <v>1674</v>
      </c>
      <c r="H443">
        <v>2250005189</v>
      </c>
      <c r="I443">
        <v>44</v>
      </c>
    </row>
    <row r="444" spans="1:9" x14ac:dyDescent="0.3">
      <c r="A444">
        <v>2764</v>
      </c>
      <c r="B444" t="s">
        <v>881</v>
      </c>
      <c r="C444" t="s">
        <v>882</v>
      </c>
      <c r="D444">
        <v>57683679</v>
      </c>
      <c r="E444">
        <v>45604</v>
      </c>
      <c r="F444">
        <v>945227482</v>
      </c>
      <c r="G444" t="s">
        <v>233</v>
      </c>
      <c r="H444">
        <v>2250005103</v>
      </c>
      <c r="I444">
        <v>11</v>
      </c>
    </row>
    <row r="445" spans="1:9" x14ac:dyDescent="0.3">
      <c r="A445">
        <v>2764</v>
      </c>
      <c r="B445" t="s">
        <v>881</v>
      </c>
      <c r="C445" t="s">
        <v>882</v>
      </c>
      <c r="D445">
        <v>57683680</v>
      </c>
      <c r="E445">
        <v>45604</v>
      </c>
      <c r="F445">
        <v>945227483</v>
      </c>
      <c r="G445" t="s">
        <v>163</v>
      </c>
      <c r="H445">
        <v>2250005189</v>
      </c>
      <c r="I445">
        <v>22</v>
      </c>
    </row>
    <row r="446" spans="1:9" x14ac:dyDescent="0.3">
      <c r="A446">
        <v>2764</v>
      </c>
      <c r="B446" t="s">
        <v>881</v>
      </c>
      <c r="C446" t="s">
        <v>882</v>
      </c>
      <c r="D446">
        <v>57683678</v>
      </c>
      <c r="E446">
        <v>45604</v>
      </c>
      <c r="F446">
        <v>945227481</v>
      </c>
      <c r="G446" t="s">
        <v>163</v>
      </c>
      <c r="H446">
        <v>2250005278</v>
      </c>
      <c r="I446">
        <v>22</v>
      </c>
    </row>
    <row r="447" spans="1:9" x14ac:dyDescent="0.3">
      <c r="A447">
        <v>2857</v>
      </c>
      <c r="B447" t="s">
        <v>1161</v>
      </c>
      <c r="C447" t="s">
        <v>1162</v>
      </c>
      <c r="D447">
        <v>57386901</v>
      </c>
      <c r="E447">
        <v>45601</v>
      </c>
      <c r="F447">
        <v>944956013</v>
      </c>
      <c r="G447" t="s">
        <v>1095</v>
      </c>
      <c r="H447">
        <v>2250005278</v>
      </c>
      <c r="I447">
        <v>25</v>
      </c>
    </row>
    <row r="448" spans="1:9" x14ac:dyDescent="0.3">
      <c r="A448">
        <v>4548</v>
      </c>
      <c r="B448" t="s">
        <v>1478</v>
      </c>
      <c r="C448" t="s">
        <v>1479</v>
      </c>
      <c r="D448">
        <v>60178379</v>
      </c>
      <c r="E448">
        <v>45706</v>
      </c>
      <c r="F448">
        <v>947531268</v>
      </c>
      <c r="G448" t="s">
        <v>519</v>
      </c>
      <c r="H448">
        <v>50000012</v>
      </c>
      <c r="I448">
        <v>44</v>
      </c>
    </row>
    <row r="449" spans="1:9" x14ac:dyDescent="0.3">
      <c r="A449">
        <v>4548</v>
      </c>
      <c r="B449" t="s">
        <v>1478</v>
      </c>
      <c r="C449" t="s">
        <v>1479</v>
      </c>
      <c r="D449">
        <v>60178381</v>
      </c>
      <c r="E449">
        <v>45706</v>
      </c>
      <c r="F449">
        <v>947531270</v>
      </c>
      <c r="G449" t="s">
        <v>1559</v>
      </c>
      <c r="H449">
        <v>2250005103</v>
      </c>
      <c r="I449">
        <v>131</v>
      </c>
    </row>
    <row r="450" spans="1:9" x14ac:dyDescent="0.3">
      <c r="A450">
        <v>4548</v>
      </c>
      <c r="B450" t="s">
        <v>1478</v>
      </c>
      <c r="C450" t="s">
        <v>1479</v>
      </c>
      <c r="D450">
        <v>60178378</v>
      </c>
      <c r="E450">
        <v>45706</v>
      </c>
      <c r="F450">
        <v>947531266</v>
      </c>
      <c r="G450" t="s">
        <v>516</v>
      </c>
      <c r="H450">
        <v>2250005170</v>
      </c>
      <c r="I450">
        <v>57</v>
      </c>
    </row>
    <row r="451" spans="1:9" x14ac:dyDescent="0.3">
      <c r="A451">
        <v>4548</v>
      </c>
      <c r="B451" t="s">
        <v>1478</v>
      </c>
      <c r="C451" t="s">
        <v>1479</v>
      </c>
      <c r="D451">
        <v>60178382</v>
      </c>
      <c r="E451">
        <v>45706</v>
      </c>
      <c r="F451">
        <v>947531271</v>
      </c>
      <c r="G451" t="s">
        <v>1514</v>
      </c>
      <c r="H451">
        <v>2250005189</v>
      </c>
      <c r="I451">
        <v>55</v>
      </c>
    </row>
    <row r="452" spans="1:9" x14ac:dyDescent="0.3">
      <c r="A452">
        <v>4548</v>
      </c>
      <c r="B452" t="s">
        <v>1478</v>
      </c>
      <c r="C452" t="s">
        <v>1479</v>
      </c>
      <c r="D452">
        <v>60178380</v>
      </c>
      <c r="E452">
        <v>45706</v>
      </c>
      <c r="F452">
        <v>947531269</v>
      </c>
      <c r="G452" t="s">
        <v>519</v>
      </c>
      <c r="H452">
        <v>2250005278</v>
      </c>
      <c r="I452">
        <v>26</v>
      </c>
    </row>
    <row r="453" spans="1:9" x14ac:dyDescent="0.3">
      <c r="A453" t="s">
        <v>2160</v>
      </c>
      <c r="B453" t="s">
        <v>1519</v>
      </c>
      <c r="C453" t="s">
        <v>1520</v>
      </c>
      <c r="D453">
        <v>60686170</v>
      </c>
      <c r="E453">
        <v>45727</v>
      </c>
      <c r="F453">
        <v>948000292</v>
      </c>
      <c r="G453" t="s">
        <v>271</v>
      </c>
      <c r="H453">
        <v>50001213</v>
      </c>
      <c r="I453">
        <v>16</v>
      </c>
    </row>
    <row r="454" spans="1:9" x14ac:dyDescent="0.3">
      <c r="A454" t="s">
        <v>2160</v>
      </c>
      <c r="B454" t="s">
        <v>1519</v>
      </c>
      <c r="C454" t="s">
        <v>1520</v>
      </c>
      <c r="D454">
        <v>60686171</v>
      </c>
      <c r="E454">
        <v>45727</v>
      </c>
      <c r="F454">
        <v>948000294</v>
      </c>
      <c r="G454" t="s">
        <v>271</v>
      </c>
      <c r="H454">
        <v>2250005103</v>
      </c>
      <c r="I454">
        <v>48</v>
      </c>
    </row>
    <row r="455" spans="1:9" x14ac:dyDescent="0.3">
      <c r="A455" t="s">
        <v>2160</v>
      </c>
      <c r="B455" t="s">
        <v>1519</v>
      </c>
      <c r="C455" t="s">
        <v>1520</v>
      </c>
      <c r="D455">
        <v>60686169</v>
      </c>
      <c r="E455">
        <v>45727</v>
      </c>
      <c r="F455">
        <v>948000291</v>
      </c>
      <c r="G455" t="s">
        <v>271</v>
      </c>
      <c r="H455">
        <v>2250005170</v>
      </c>
      <c r="I455">
        <v>32</v>
      </c>
    </row>
    <row r="456" spans="1:9" x14ac:dyDescent="0.3">
      <c r="A456" t="s">
        <v>2160</v>
      </c>
      <c r="B456" t="s">
        <v>1519</v>
      </c>
      <c r="C456" t="s">
        <v>1520</v>
      </c>
      <c r="D456">
        <v>60429565</v>
      </c>
      <c r="E456">
        <v>45723</v>
      </c>
      <c r="F456">
        <v>947764170</v>
      </c>
      <c r="G456" t="s">
        <v>1521</v>
      </c>
      <c r="H456">
        <v>2250005111</v>
      </c>
      <c r="I456">
        <v>32</v>
      </c>
    </row>
    <row r="457" spans="1:9" x14ac:dyDescent="0.3">
      <c r="A457" t="s">
        <v>2160</v>
      </c>
      <c r="B457" t="s">
        <v>1519</v>
      </c>
      <c r="C457" t="s">
        <v>1520</v>
      </c>
      <c r="D457">
        <v>60429567</v>
      </c>
      <c r="E457">
        <v>45723</v>
      </c>
      <c r="F457">
        <v>947764172</v>
      </c>
      <c r="G457" t="s">
        <v>1521</v>
      </c>
      <c r="H457">
        <v>2250005189</v>
      </c>
      <c r="I457">
        <v>32</v>
      </c>
    </row>
    <row r="458" spans="1:9" x14ac:dyDescent="0.3">
      <c r="A458">
        <v>4150</v>
      </c>
      <c r="B458" t="s">
        <v>1214</v>
      </c>
      <c r="C458" t="s">
        <v>1215</v>
      </c>
      <c r="D458">
        <v>60167389</v>
      </c>
      <c r="E458">
        <v>45706</v>
      </c>
      <c r="F458">
        <v>947521054</v>
      </c>
      <c r="G458" t="s">
        <v>571</v>
      </c>
      <c r="H458">
        <v>2250005278</v>
      </c>
      <c r="I458">
        <v>32</v>
      </c>
    </row>
    <row r="459" spans="1:9" x14ac:dyDescent="0.3">
      <c r="A459">
        <v>3987</v>
      </c>
      <c r="B459" t="s">
        <v>589</v>
      </c>
      <c r="C459" t="s">
        <v>590</v>
      </c>
      <c r="D459">
        <v>58545821</v>
      </c>
      <c r="E459">
        <v>45638</v>
      </c>
      <c r="F459">
        <v>946023566</v>
      </c>
      <c r="G459" t="s">
        <v>1693</v>
      </c>
      <c r="H459">
        <v>2250005278</v>
      </c>
      <c r="I459">
        <v>22</v>
      </c>
    </row>
    <row r="460" spans="1:9" x14ac:dyDescent="0.3">
      <c r="A460">
        <v>2954</v>
      </c>
      <c r="B460" t="s">
        <v>210</v>
      </c>
      <c r="C460" t="s">
        <v>211</v>
      </c>
      <c r="D460">
        <v>59214480</v>
      </c>
      <c r="E460">
        <v>45672</v>
      </c>
      <c r="F460">
        <v>946637807</v>
      </c>
      <c r="G460" t="s">
        <v>472</v>
      </c>
      <c r="H460">
        <v>50001213</v>
      </c>
      <c r="I460">
        <v>11</v>
      </c>
    </row>
    <row r="461" spans="1:9" x14ac:dyDescent="0.3">
      <c r="A461">
        <v>2954</v>
      </c>
      <c r="B461" t="s">
        <v>210</v>
      </c>
      <c r="C461" t="s">
        <v>211</v>
      </c>
      <c r="D461">
        <v>59214481</v>
      </c>
      <c r="E461">
        <v>45672</v>
      </c>
      <c r="F461">
        <v>946637808</v>
      </c>
      <c r="G461" t="s">
        <v>253</v>
      </c>
      <c r="H461">
        <v>2250005103</v>
      </c>
      <c r="I461">
        <v>10</v>
      </c>
    </row>
    <row r="462" spans="1:9" x14ac:dyDescent="0.3">
      <c r="A462">
        <v>3874</v>
      </c>
      <c r="B462" t="s">
        <v>171</v>
      </c>
      <c r="C462" t="s">
        <v>172</v>
      </c>
      <c r="D462">
        <v>59905709</v>
      </c>
      <c r="E462">
        <v>45698</v>
      </c>
      <c r="F462">
        <v>947278342</v>
      </c>
      <c r="G462" t="s">
        <v>114</v>
      </c>
      <c r="H462">
        <v>2250005103</v>
      </c>
      <c r="I462">
        <v>13</v>
      </c>
    </row>
    <row r="463" spans="1:9" x14ac:dyDescent="0.3">
      <c r="A463">
        <v>3874</v>
      </c>
      <c r="B463" t="s">
        <v>171</v>
      </c>
      <c r="C463" t="s">
        <v>172</v>
      </c>
      <c r="D463">
        <v>59905710</v>
      </c>
      <c r="E463">
        <v>45698</v>
      </c>
      <c r="F463">
        <v>947278343</v>
      </c>
      <c r="G463" t="s">
        <v>414</v>
      </c>
      <c r="H463">
        <v>2250005189</v>
      </c>
      <c r="I463">
        <v>29</v>
      </c>
    </row>
    <row r="464" spans="1:9" x14ac:dyDescent="0.3">
      <c r="A464">
        <v>3874</v>
      </c>
      <c r="B464" t="s">
        <v>171</v>
      </c>
      <c r="C464" t="s">
        <v>172</v>
      </c>
      <c r="D464">
        <v>59905708</v>
      </c>
      <c r="E464">
        <v>45698</v>
      </c>
      <c r="F464">
        <v>947278341</v>
      </c>
      <c r="G464" t="s">
        <v>114</v>
      </c>
      <c r="H464">
        <v>2250005278</v>
      </c>
      <c r="I464">
        <v>29</v>
      </c>
    </row>
    <row r="465" spans="1:9" x14ac:dyDescent="0.3">
      <c r="A465">
        <v>3849</v>
      </c>
      <c r="B465" t="s">
        <v>1311</v>
      </c>
      <c r="C465" t="s">
        <v>1310</v>
      </c>
      <c r="D465">
        <v>60537498</v>
      </c>
      <c r="E465">
        <v>45721</v>
      </c>
      <c r="F465">
        <v>947862537</v>
      </c>
      <c r="G465" t="s">
        <v>1567</v>
      </c>
      <c r="H465">
        <v>2250005103</v>
      </c>
      <c r="I465">
        <v>16</v>
      </c>
    </row>
    <row r="466" spans="1:9" x14ac:dyDescent="0.3">
      <c r="A466">
        <v>3849</v>
      </c>
      <c r="B466" t="s">
        <v>1311</v>
      </c>
      <c r="C466" t="s">
        <v>1310</v>
      </c>
      <c r="D466">
        <v>60537499</v>
      </c>
      <c r="E466">
        <v>45721</v>
      </c>
      <c r="F466">
        <v>947862538</v>
      </c>
      <c r="G466" t="s">
        <v>1587</v>
      </c>
      <c r="H466">
        <v>2250005189</v>
      </c>
      <c r="I466">
        <v>15</v>
      </c>
    </row>
    <row r="467" spans="1:9" x14ac:dyDescent="0.3">
      <c r="A467">
        <v>3849</v>
      </c>
      <c r="B467" t="s">
        <v>1311</v>
      </c>
      <c r="C467" t="s">
        <v>1310</v>
      </c>
      <c r="D467">
        <v>60537494</v>
      </c>
      <c r="E467">
        <v>45721</v>
      </c>
      <c r="F467">
        <v>947862534</v>
      </c>
      <c r="G467" t="s">
        <v>1587</v>
      </c>
      <c r="H467">
        <v>2250005278</v>
      </c>
      <c r="I467">
        <v>15</v>
      </c>
    </row>
    <row r="468" spans="1:9" x14ac:dyDescent="0.3">
      <c r="A468">
        <v>1416</v>
      </c>
      <c r="B468" t="s">
        <v>908</v>
      </c>
      <c r="C468" t="s">
        <v>909</v>
      </c>
      <c r="D468">
        <v>57475982</v>
      </c>
      <c r="E468">
        <v>45597</v>
      </c>
      <c r="F468">
        <v>945038910</v>
      </c>
      <c r="G468" t="s">
        <v>910</v>
      </c>
      <c r="H468">
        <v>50001213</v>
      </c>
      <c r="I468">
        <v>20</v>
      </c>
    </row>
    <row r="469" spans="1:9" x14ac:dyDescent="0.3">
      <c r="A469">
        <v>1416</v>
      </c>
      <c r="B469" t="s">
        <v>908</v>
      </c>
      <c r="C469" t="s">
        <v>909</v>
      </c>
      <c r="D469">
        <v>57475984</v>
      </c>
      <c r="E469">
        <v>45597</v>
      </c>
      <c r="F469">
        <v>945038912</v>
      </c>
      <c r="G469" t="s">
        <v>911</v>
      </c>
      <c r="H469">
        <v>2250005103</v>
      </c>
      <c r="I469">
        <v>59</v>
      </c>
    </row>
    <row r="470" spans="1:9" x14ac:dyDescent="0.3">
      <c r="A470">
        <v>1416</v>
      </c>
      <c r="B470" t="s">
        <v>908</v>
      </c>
      <c r="C470" t="s">
        <v>909</v>
      </c>
      <c r="D470">
        <v>57475981</v>
      </c>
      <c r="E470">
        <v>45597</v>
      </c>
      <c r="F470">
        <v>945038909</v>
      </c>
      <c r="G470" t="s">
        <v>913</v>
      </c>
      <c r="H470">
        <v>2250005170</v>
      </c>
      <c r="I470">
        <v>28</v>
      </c>
    </row>
    <row r="471" spans="1:9" x14ac:dyDescent="0.3">
      <c r="A471">
        <v>1416</v>
      </c>
      <c r="B471" t="s">
        <v>908</v>
      </c>
      <c r="C471" t="s">
        <v>909</v>
      </c>
      <c r="D471">
        <v>57475985</v>
      </c>
      <c r="E471">
        <v>45597</v>
      </c>
      <c r="F471">
        <v>945038913</v>
      </c>
      <c r="G471" t="s">
        <v>910</v>
      </c>
      <c r="H471">
        <v>2250005189</v>
      </c>
      <c r="I471">
        <v>15</v>
      </c>
    </row>
    <row r="472" spans="1:9" x14ac:dyDescent="0.3">
      <c r="A472">
        <v>1416</v>
      </c>
      <c r="B472" t="s">
        <v>908</v>
      </c>
      <c r="C472" t="s">
        <v>909</v>
      </c>
      <c r="D472">
        <v>57475983</v>
      </c>
      <c r="E472">
        <v>45597</v>
      </c>
      <c r="F472">
        <v>945038911</v>
      </c>
      <c r="G472" t="s">
        <v>912</v>
      </c>
      <c r="H472">
        <v>2250005278</v>
      </c>
      <c r="I472">
        <v>15</v>
      </c>
    </row>
    <row r="473" spans="1:9" x14ac:dyDescent="0.3">
      <c r="A473">
        <v>1204</v>
      </c>
      <c r="B473" t="s">
        <v>416</v>
      </c>
      <c r="C473" t="s">
        <v>417</v>
      </c>
      <c r="D473">
        <v>58941279</v>
      </c>
      <c r="E473">
        <v>45663</v>
      </c>
      <c r="F473">
        <v>946384329</v>
      </c>
      <c r="G473" t="s">
        <v>66</v>
      </c>
      <c r="H473">
        <v>2250005103</v>
      </c>
      <c r="I473">
        <v>11</v>
      </c>
    </row>
    <row r="474" spans="1:9" x14ac:dyDescent="0.3">
      <c r="A474">
        <v>1204</v>
      </c>
      <c r="B474" t="s">
        <v>416</v>
      </c>
      <c r="C474" t="s">
        <v>417</v>
      </c>
      <c r="D474">
        <v>58941281</v>
      </c>
      <c r="E474">
        <v>45663</v>
      </c>
      <c r="F474">
        <v>946384330</v>
      </c>
      <c r="G474" t="s">
        <v>797</v>
      </c>
      <c r="H474">
        <v>2250005189</v>
      </c>
      <c r="I474">
        <v>10</v>
      </c>
    </row>
    <row r="475" spans="1:9" x14ac:dyDescent="0.3">
      <c r="A475">
        <v>1543</v>
      </c>
      <c r="B475" t="s">
        <v>816</v>
      </c>
      <c r="C475" t="s">
        <v>817</v>
      </c>
      <c r="D475">
        <v>60120720</v>
      </c>
      <c r="E475">
        <v>45705</v>
      </c>
      <c r="F475">
        <v>947477471</v>
      </c>
      <c r="G475" t="s">
        <v>317</v>
      </c>
      <c r="H475">
        <v>50001213</v>
      </c>
      <c r="I475">
        <v>13</v>
      </c>
    </row>
    <row r="476" spans="1:9" x14ac:dyDescent="0.3">
      <c r="A476">
        <v>1543</v>
      </c>
      <c r="B476" t="s">
        <v>816</v>
      </c>
      <c r="C476" t="s">
        <v>817</v>
      </c>
      <c r="D476">
        <v>60120717</v>
      </c>
      <c r="E476">
        <v>45705</v>
      </c>
      <c r="F476">
        <v>947477468</v>
      </c>
      <c r="G476" t="s">
        <v>317</v>
      </c>
      <c r="H476">
        <v>2250005111</v>
      </c>
      <c r="I476">
        <v>13</v>
      </c>
    </row>
    <row r="477" spans="1:9" x14ac:dyDescent="0.3">
      <c r="A477">
        <v>1543</v>
      </c>
      <c r="B477" t="s">
        <v>816</v>
      </c>
      <c r="C477" t="s">
        <v>817</v>
      </c>
      <c r="D477">
        <v>60120723</v>
      </c>
      <c r="E477">
        <v>45705</v>
      </c>
      <c r="F477">
        <v>947477474</v>
      </c>
      <c r="G477" t="s">
        <v>317</v>
      </c>
      <c r="H477">
        <v>2250005189</v>
      </c>
      <c r="I477">
        <v>61</v>
      </c>
    </row>
    <row r="478" spans="1:9" x14ac:dyDescent="0.3">
      <c r="A478">
        <v>1543</v>
      </c>
      <c r="B478" t="s">
        <v>816</v>
      </c>
      <c r="C478" t="s">
        <v>817</v>
      </c>
      <c r="D478">
        <v>60120722</v>
      </c>
      <c r="E478">
        <v>45705</v>
      </c>
      <c r="F478">
        <v>947477473</v>
      </c>
      <c r="G478" t="s">
        <v>317</v>
      </c>
      <c r="H478">
        <v>2250005278</v>
      </c>
      <c r="I478">
        <v>59</v>
      </c>
    </row>
    <row r="479" spans="1:9" x14ac:dyDescent="0.3">
      <c r="A479">
        <v>1495</v>
      </c>
      <c r="B479" t="s">
        <v>1212</v>
      </c>
      <c r="C479" t="s">
        <v>1213</v>
      </c>
      <c r="D479">
        <v>60537009</v>
      </c>
      <c r="E479">
        <v>45721</v>
      </c>
      <c r="F479">
        <v>947862089</v>
      </c>
      <c r="G479" t="s">
        <v>1586</v>
      </c>
      <c r="H479">
        <v>50000012</v>
      </c>
      <c r="I479">
        <v>30</v>
      </c>
    </row>
    <row r="480" spans="1:9" x14ac:dyDescent="0.3">
      <c r="A480">
        <v>1495</v>
      </c>
      <c r="B480" t="s">
        <v>1212</v>
      </c>
      <c r="C480" t="s">
        <v>1213</v>
      </c>
      <c r="D480">
        <v>60537013</v>
      </c>
      <c r="E480">
        <v>45721</v>
      </c>
      <c r="F480">
        <v>947862092</v>
      </c>
      <c r="G480" t="s">
        <v>1586</v>
      </c>
      <c r="H480">
        <v>2250005103</v>
      </c>
      <c r="I480">
        <v>78</v>
      </c>
    </row>
    <row r="481" spans="1:9" x14ac:dyDescent="0.3">
      <c r="A481">
        <v>1495</v>
      </c>
      <c r="B481" t="s">
        <v>1212</v>
      </c>
      <c r="C481" t="s">
        <v>1213</v>
      </c>
      <c r="D481">
        <v>60537011</v>
      </c>
      <c r="E481">
        <v>45721</v>
      </c>
      <c r="F481">
        <v>947862090</v>
      </c>
      <c r="G481" t="s">
        <v>1587</v>
      </c>
      <c r="H481">
        <v>2250005278</v>
      </c>
      <c r="I481">
        <v>46</v>
      </c>
    </row>
    <row r="482" spans="1:9" x14ac:dyDescent="0.3">
      <c r="A482">
        <v>4545</v>
      </c>
      <c r="B482" t="s">
        <v>1482</v>
      </c>
      <c r="C482" t="s">
        <v>1483</v>
      </c>
      <c r="D482">
        <v>60177241</v>
      </c>
      <c r="E482">
        <v>45707</v>
      </c>
      <c r="F482">
        <v>947530225</v>
      </c>
      <c r="G482" t="s">
        <v>1140</v>
      </c>
      <c r="H482">
        <v>2250005278</v>
      </c>
      <c r="I482">
        <v>31</v>
      </c>
    </row>
    <row r="483" spans="1:9" x14ac:dyDescent="0.3">
      <c r="A483">
        <v>4237</v>
      </c>
      <c r="B483" t="s">
        <v>322</v>
      </c>
      <c r="C483" t="s">
        <v>323</v>
      </c>
      <c r="D483">
        <v>59051609</v>
      </c>
      <c r="E483">
        <v>45671</v>
      </c>
      <c r="F483">
        <v>946486793</v>
      </c>
      <c r="G483" t="s">
        <v>793</v>
      </c>
      <c r="H483">
        <v>2250005103</v>
      </c>
      <c r="I483">
        <v>22</v>
      </c>
    </row>
    <row r="484" spans="1:9" x14ac:dyDescent="0.3">
      <c r="A484">
        <v>1908</v>
      </c>
      <c r="B484" t="s">
        <v>228</v>
      </c>
      <c r="C484" t="s">
        <v>229</v>
      </c>
      <c r="D484">
        <v>57984480</v>
      </c>
      <c r="E484">
        <v>45617</v>
      </c>
      <c r="F484">
        <v>945504378</v>
      </c>
      <c r="G484" t="s">
        <v>1549</v>
      </c>
      <c r="H484">
        <v>2250005103</v>
      </c>
      <c r="I484">
        <v>148</v>
      </c>
    </row>
    <row r="485" spans="1:9" x14ac:dyDescent="0.3">
      <c r="A485">
        <v>1908</v>
      </c>
      <c r="B485" t="s">
        <v>228</v>
      </c>
      <c r="C485" t="s">
        <v>229</v>
      </c>
      <c r="D485">
        <v>57984479</v>
      </c>
      <c r="E485">
        <v>45617</v>
      </c>
      <c r="F485">
        <v>945504377</v>
      </c>
      <c r="G485" t="s">
        <v>1172</v>
      </c>
      <c r="H485">
        <v>2250005170</v>
      </c>
      <c r="I485">
        <v>35</v>
      </c>
    </row>
    <row r="486" spans="1:9" x14ac:dyDescent="0.3">
      <c r="A486">
        <v>1908</v>
      </c>
      <c r="B486" t="s">
        <v>228</v>
      </c>
      <c r="C486" t="s">
        <v>229</v>
      </c>
      <c r="D486">
        <v>57984481</v>
      </c>
      <c r="E486">
        <v>45617</v>
      </c>
      <c r="F486">
        <v>945504379</v>
      </c>
      <c r="G486" t="s">
        <v>264</v>
      </c>
      <c r="H486">
        <v>2250005189</v>
      </c>
      <c r="I486">
        <v>38</v>
      </c>
    </row>
    <row r="487" spans="1:9" x14ac:dyDescent="0.3">
      <c r="A487">
        <v>4207</v>
      </c>
      <c r="B487" t="s">
        <v>1134</v>
      </c>
      <c r="C487" t="s">
        <v>1135</v>
      </c>
      <c r="D487">
        <v>58885585</v>
      </c>
      <c r="E487">
        <v>45660</v>
      </c>
      <c r="F487">
        <v>946333248</v>
      </c>
      <c r="G487" t="s">
        <v>454</v>
      </c>
      <c r="H487">
        <v>2250005278</v>
      </c>
      <c r="I487">
        <v>14</v>
      </c>
    </row>
    <row r="488" spans="1:9" x14ac:dyDescent="0.3">
      <c r="A488">
        <v>3272</v>
      </c>
      <c r="B488" t="s">
        <v>427</v>
      </c>
      <c r="C488" t="s">
        <v>428</v>
      </c>
      <c r="D488">
        <v>57544467</v>
      </c>
      <c r="E488">
        <v>45608</v>
      </c>
      <c r="F488">
        <v>945100079</v>
      </c>
      <c r="G488" t="s">
        <v>430</v>
      </c>
      <c r="H488">
        <v>50001213</v>
      </c>
      <c r="I488">
        <v>7</v>
      </c>
    </row>
    <row r="489" spans="1:9" x14ac:dyDescent="0.3">
      <c r="A489">
        <v>3272</v>
      </c>
      <c r="B489" t="s">
        <v>427</v>
      </c>
      <c r="C489" t="s">
        <v>428</v>
      </c>
      <c r="D489">
        <v>57544469</v>
      </c>
      <c r="E489">
        <v>45608</v>
      </c>
      <c r="F489">
        <v>945100081</v>
      </c>
      <c r="G489" t="s">
        <v>429</v>
      </c>
      <c r="H489">
        <v>2250005103</v>
      </c>
      <c r="I489">
        <v>49</v>
      </c>
    </row>
    <row r="490" spans="1:9" x14ac:dyDescent="0.3">
      <c r="A490">
        <v>3272</v>
      </c>
      <c r="B490" t="s">
        <v>427</v>
      </c>
      <c r="C490" t="s">
        <v>428</v>
      </c>
      <c r="D490">
        <v>57544468</v>
      </c>
      <c r="E490">
        <v>45608</v>
      </c>
      <c r="F490">
        <v>945100080</v>
      </c>
      <c r="G490" t="s">
        <v>356</v>
      </c>
      <c r="H490">
        <v>2250005278</v>
      </c>
      <c r="I490">
        <v>28</v>
      </c>
    </row>
    <row r="491" spans="1:9" x14ac:dyDescent="0.3">
      <c r="A491">
        <v>3568</v>
      </c>
      <c r="B491" t="s">
        <v>106</v>
      </c>
      <c r="C491" t="s">
        <v>107</v>
      </c>
      <c r="D491">
        <v>58869540</v>
      </c>
      <c r="E491">
        <v>45659</v>
      </c>
      <c r="F491">
        <v>946318599</v>
      </c>
      <c r="G491" t="s">
        <v>1512</v>
      </c>
      <c r="H491">
        <v>50000012</v>
      </c>
      <c r="I491">
        <v>44</v>
      </c>
    </row>
    <row r="492" spans="1:9" x14ac:dyDescent="0.3">
      <c r="A492">
        <v>3568</v>
      </c>
      <c r="B492" t="s">
        <v>106</v>
      </c>
      <c r="C492" t="s">
        <v>107</v>
      </c>
      <c r="D492">
        <v>58869541</v>
      </c>
      <c r="E492">
        <v>45659</v>
      </c>
      <c r="F492">
        <v>946318600</v>
      </c>
      <c r="G492" t="s">
        <v>52</v>
      </c>
      <c r="H492">
        <v>50001213</v>
      </c>
      <c r="I492">
        <v>22</v>
      </c>
    </row>
    <row r="493" spans="1:9" x14ac:dyDescent="0.3">
      <c r="A493">
        <v>3568</v>
      </c>
      <c r="B493" t="s">
        <v>106</v>
      </c>
      <c r="C493" t="s">
        <v>107</v>
      </c>
      <c r="D493">
        <v>58869543</v>
      </c>
      <c r="E493">
        <v>45659</v>
      </c>
      <c r="F493">
        <v>946318602</v>
      </c>
      <c r="G493" t="s">
        <v>699</v>
      </c>
      <c r="H493">
        <v>2250005103</v>
      </c>
      <c r="I493">
        <v>90</v>
      </c>
    </row>
    <row r="494" spans="1:9" x14ac:dyDescent="0.3">
      <c r="A494">
        <v>3568</v>
      </c>
      <c r="B494" t="s">
        <v>106</v>
      </c>
      <c r="C494" t="s">
        <v>107</v>
      </c>
      <c r="D494">
        <v>58869539</v>
      </c>
      <c r="E494">
        <v>45659</v>
      </c>
      <c r="F494">
        <v>946318598</v>
      </c>
      <c r="G494" t="s">
        <v>79</v>
      </c>
      <c r="H494">
        <v>2250005170</v>
      </c>
      <c r="I494">
        <v>59</v>
      </c>
    </row>
    <row r="495" spans="1:9" x14ac:dyDescent="0.3">
      <c r="A495">
        <v>3568</v>
      </c>
      <c r="B495" t="s">
        <v>106</v>
      </c>
      <c r="C495" t="s">
        <v>107</v>
      </c>
      <c r="D495">
        <v>58869544</v>
      </c>
      <c r="E495">
        <v>45659</v>
      </c>
      <c r="F495">
        <v>946318603</v>
      </c>
      <c r="G495" t="s">
        <v>53</v>
      </c>
      <c r="H495">
        <v>2250005189</v>
      </c>
      <c r="I495">
        <v>16</v>
      </c>
    </row>
    <row r="496" spans="1:9" x14ac:dyDescent="0.3">
      <c r="A496">
        <v>3568</v>
      </c>
      <c r="B496" t="s">
        <v>106</v>
      </c>
      <c r="C496" t="s">
        <v>107</v>
      </c>
      <c r="D496">
        <v>58869542</v>
      </c>
      <c r="E496">
        <v>45659</v>
      </c>
      <c r="F496">
        <v>946318601</v>
      </c>
      <c r="G496" t="s">
        <v>90</v>
      </c>
      <c r="H496">
        <v>2250005278</v>
      </c>
      <c r="I496">
        <v>64</v>
      </c>
    </row>
    <row r="497" spans="1:9" x14ac:dyDescent="0.3">
      <c r="A497">
        <v>4097</v>
      </c>
      <c r="B497" t="s">
        <v>1001</v>
      </c>
      <c r="C497" t="s">
        <v>1002</v>
      </c>
      <c r="D497">
        <v>59484553</v>
      </c>
      <c r="E497">
        <v>45684</v>
      </c>
      <c r="F497">
        <v>946888116</v>
      </c>
      <c r="G497" t="s">
        <v>486</v>
      </c>
      <c r="H497">
        <v>2250005103</v>
      </c>
      <c r="I497">
        <v>22</v>
      </c>
    </row>
    <row r="498" spans="1:9" x14ac:dyDescent="0.3">
      <c r="A498">
        <v>4097</v>
      </c>
      <c r="B498" t="s">
        <v>1001</v>
      </c>
      <c r="C498" t="s">
        <v>1002</v>
      </c>
      <c r="D498">
        <v>59484549</v>
      </c>
      <c r="E498">
        <v>45684</v>
      </c>
      <c r="F498">
        <v>946888113</v>
      </c>
      <c r="G498" t="s">
        <v>257</v>
      </c>
      <c r="H498">
        <v>2250005170</v>
      </c>
      <c r="I498">
        <v>16</v>
      </c>
    </row>
    <row r="499" spans="1:9" x14ac:dyDescent="0.3">
      <c r="A499">
        <v>4097</v>
      </c>
      <c r="B499" t="s">
        <v>1001</v>
      </c>
      <c r="C499" t="s">
        <v>1002</v>
      </c>
      <c r="D499">
        <v>59484552</v>
      </c>
      <c r="E499">
        <v>45684</v>
      </c>
      <c r="F499">
        <v>946888115</v>
      </c>
      <c r="G499" t="s">
        <v>487</v>
      </c>
      <c r="H499">
        <v>2250005278</v>
      </c>
      <c r="I499">
        <v>39</v>
      </c>
    </row>
    <row r="500" spans="1:9" x14ac:dyDescent="0.3">
      <c r="A500">
        <v>4097</v>
      </c>
      <c r="B500" t="s">
        <v>1001</v>
      </c>
      <c r="C500" t="s">
        <v>1002</v>
      </c>
      <c r="D500">
        <v>59484550</v>
      </c>
      <c r="E500">
        <v>45681</v>
      </c>
      <c r="F500">
        <v>946888114</v>
      </c>
      <c r="G500" t="s">
        <v>477</v>
      </c>
      <c r="H500">
        <v>50000012</v>
      </c>
      <c r="I500">
        <v>27</v>
      </c>
    </row>
    <row r="501" spans="1:9" x14ac:dyDescent="0.3">
      <c r="A501">
        <v>1418</v>
      </c>
      <c r="B501" t="s">
        <v>1011</v>
      </c>
      <c r="C501" t="s">
        <v>1012</v>
      </c>
      <c r="D501">
        <v>60125910</v>
      </c>
      <c r="E501">
        <v>45705</v>
      </c>
      <c r="F501">
        <v>947482322</v>
      </c>
      <c r="G501" t="s">
        <v>588</v>
      </c>
      <c r="H501">
        <v>50000012</v>
      </c>
      <c r="I501">
        <v>32</v>
      </c>
    </row>
    <row r="502" spans="1:9" x14ac:dyDescent="0.3">
      <c r="A502">
        <v>1418</v>
      </c>
      <c r="B502" t="s">
        <v>1011</v>
      </c>
      <c r="C502" t="s">
        <v>1012</v>
      </c>
      <c r="D502">
        <v>60125909</v>
      </c>
      <c r="E502">
        <v>45705</v>
      </c>
      <c r="F502">
        <v>947482321</v>
      </c>
      <c r="G502" t="s">
        <v>442</v>
      </c>
      <c r="H502">
        <v>50001213</v>
      </c>
      <c r="I502">
        <v>30</v>
      </c>
    </row>
    <row r="503" spans="1:9" x14ac:dyDescent="0.3">
      <c r="A503">
        <v>1418</v>
      </c>
      <c r="B503" t="s">
        <v>1011</v>
      </c>
      <c r="C503" t="s">
        <v>1012</v>
      </c>
      <c r="D503">
        <v>60125912</v>
      </c>
      <c r="E503">
        <v>45705</v>
      </c>
      <c r="F503">
        <v>947482324</v>
      </c>
      <c r="G503" t="s">
        <v>317</v>
      </c>
      <c r="H503">
        <v>2250005103</v>
      </c>
      <c r="I503">
        <v>90</v>
      </c>
    </row>
    <row r="504" spans="1:9" x14ac:dyDescent="0.3">
      <c r="A504">
        <v>1418</v>
      </c>
      <c r="B504" t="s">
        <v>1011</v>
      </c>
      <c r="C504" t="s">
        <v>1012</v>
      </c>
      <c r="D504">
        <v>60125907</v>
      </c>
      <c r="E504">
        <v>45705</v>
      </c>
      <c r="F504">
        <v>947482318</v>
      </c>
      <c r="G504" t="s">
        <v>588</v>
      </c>
      <c r="H504">
        <v>2250005170</v>
      </c>
      <c r="I504">
        <v>64</v>
      </c>
    </row>
    <row r="505" spans="1:9" x14ac:dyDescent="0.3">
      <c r="A505">
        <v>1418</v>
      </c>
      <c r="B505" t="s">
        <v>1011</v>
      </c>
      <c r="C505" t="s">
        <v>1012</v>
      </c>
      <c r="D505">
        <v>60125913</v>
      </c>
      <c r="E505">
        <v>45705</v>
      </c>
      <c r="F505">
        <v>947482325</v>
      </c>
      <c r="G505" t="s">
        <v>588</v>
      </c>
      <c r="H505">
        <v>2250005189</v>
      </c>
      <c r="I505">
        <v>32</v>
      </c>
    </row>
    <row r="506" spans="1:9" x14ac:dyDescent="0.3">
      <c r="A506">
        <v>1418</v>
      </c>
      <c r="B506" t="s">
        <v>1011</v>
      </c>
      <c r="C506" t="s">
        <v>1012</v>
      </c>
      <c r="D506">
        <v>60125911</v>
      </c>
      <c r="E506">
        <v>45705</v>
      </c>
      <c r="F506">
        <v>947482323</v>
      </c>
      <c r="G506" t="s">
        <v>317</v>
      </c>
      <c r="H506">
        <v>2250005278</v>
      </c>
      <c r="I506">
        <v>29</v>
      </c>
    </row>
    <row r="507" spans="1:9" x14ac:dyDescent="0.3">
      <c r="A507">
        <v>4463</v>
      </c>
      <c r="B507" t="s">
        <v>893</v>
      </c>
      <c r="C507" t="s">
        <v>894</v>
      </c>
      <c r="D507">
        <v>59311928</v>
      </c>
      <c r="E507">
        <v>45678</v>
      </c>
      <c r="F507">
        <v>946728434</v>
      </c>
      <c r="G507" t="s">
        <v>183</v>
      </c>
      <c r="H507">
        <v>2250005103</v>
      </c>
      <c r="I507">
        <v>72</v>
      </c>
    </row>
    <row r="508" spans="1:9" x14ac:dyDescent="0.3">
      <c r="A508">
        <v>4463</v>
      </c>
      <c r="B508" t="s">
        <v>893</v>
      </c>
      <c r="C508" t="s">
        <v>894</v>
      </c>
      <c r="D508">
        <v>59311927</v>
      </c>
      <c r="E508">
        <v>45678</v>
      </c>
      <c r="F508">
        <v>946728433</v>
      </c>
      <c r="G508" t="s">
        <v>184</v>
      </c>
      <c r="H508">
        <v>2250005170</v>
      </c>
      <c r="I508">
        <v>30</v>
      </c>
    </row>
    <row r="509" spans="1:9" x14ac:dyDescent="0.3">
      <c r="A509">
        <v>4463</v>
      </c>
      <c r="B509" t="s">
        <v>893</v>
      </c>
      <c r="C509" t="s">
        <v>894</v>
      </c>
      <c r="D509">
        <v>59311929</v>
      </c>
      <c r="E509">
        <v>45678</v>
      </c>
      <c r="F509">
        <v>946728435</v>
      </c>
      <c r="G509" t="s">
        <v>184</v>
      </c>
      <c r="H509">
        <v>2250005189</v>
      </c>
      <c r="I509">
        <v>30</v>
      </c>
    </row>
    <row r="510" spans="1:9" x14ac:dyDescent="0.3">
      <c r="A510">
        <v>4535</v>
      </c>
      <c r="B510" t="s">
        <v>1191</v>
      </c>
      <c r="C510" t="s">
        <v>1192</v>
      </c>
      <c r="D510">
        <v>59895731</v>
      </c>
      <c r="E510">
        <v>45699</v>
      </c>
      <c r="F510">
        <v>947269074</v>
      </c>
      <c r="G510" t="s">
        <v>1468</v>
      </c>
      <c r="H510">
        <v>2250005103</v>
      </c>
      <c r="I510">
        <v>29</v>
      </c>
    </row>
    <row r="511" spans="1:9" x14ac:dyDescent="0.3">
      <c r="A511">
        <v>4535</v>
      </c>
      <c r="B511" t="s">
        <v>1191</v>
      </c>
      <c r="C511" t="s">
        <v>1192</v>
      </c>
      <c r="D511">
        <v>59895729</v>
      </c>
      <c r="E511">
        <v>45699</v>
      </c>
      <c r="F511">
        <v>947269073</v>
      </c>
      <c r="G511" t="s">
        <v>1236</v>
      </c>
      <c r="H511">
        <v>2250005278</v>
      </c>
      <c r="I511">
        <v>31</v>
      </c>
    </row>
    <row r="512" spans="1:9" x14ac:dyDescent="0.3">
      <c r="A512">
        <v>4191</v>
      </c>
      <c r="B512" t="s">
        <v>947</v>
      </c>
      <c r="C512" t="s">
        <v>948</v>
      </c>
      <c r="D512">
        <v>59356229</v>
      </c>
      <c r="E512">
        <v>45678</v>
      </c>
      <c r="F512">
        <v>946769334</v>
      </c>
      <c r="G512" t="s">
        <v>1522</v>
      </c>
      <c r="H512">
        <v>2250005278</v>
      </c>
      <c r="I512">
        <v>10</v>
      </c>
    </row>
    <row r="513" spans="1:9" x14ac:dyDescent="0.3">
      <c r="A513">
        <v>4409</v>
      </c>
      <c r="B513" t="s">
        <v>123</v>
      </c>
      <c r="C513" t="s">
        <v>124</v>
      </c>
      <c r="D513">
        <v>59143990</v>
      </c>
      <c r="E513">
        <v>45670</v>
      </c>
      <c r="F513">
        <v>946572250</v>
      </c>
      <c r="G513" t="s">
        <v>216</v>
      </c>
      <c r="H513">
        <v>2250005103</v>
      </c>
      <c r="I513">
        <v>42</v>
      </c>
    </row>
    <row r="514" spans="1:9" x14ac:dyDescent="0.3">
      <c r="A514">
        <v>4409</v>
      </c>
      <c r="B514" t="s">
        <v>123</v>
      </c>
      <c r="C514" t="s">
        <v>124</v>
      </c>
      <c r="D514">
        <v>59143989</v>
      </c>
      <c r="E514">
        <v>45670</v>
      </c>
      <c r="F514">
        <v>946572246</v>
      </c>
      <c r="G514" t="s">
        <v>126</v>
      </c>
      <c r="H514">
        <v>2250005170</v>
      </c>
      <c r="I514">
        <v>61</v>
      </c>
    </row>
    <row r="515" spans="1:9" x14ac:dyDescent="0.3">
      <c r="A515">
        <v>4409</v>
      </c>
      <c r="B515" t="s">
        <v>123</v>
      </c>
      <c r="C515" t="s">
        <v>124</v>
      </c>
      <c r="D515">
        <v>59143991</v>
      </c>
      <c r="E515">
        <v>45670</v>
      </c>
      <c r="F515">
        <v>946572251</v>
      </c>
      <c r="G515" t="s">
        <v>215</v>
      </c>
      <c r="H515">
        <v>2250005189</v>
      </c>
      <c r="I515">
        <v>46</v>
      </c>
    </row>
    <row r="516" spans="1:9" x14ac:dyDescent="0.3">
      <c r="A516">
        <v>4181</v>
      </c>
      <c r="B516" t="s">
        <v>801</v>
      </c>
      <c r="C516" t="s">
        <v>802</v>
      </c>
      <c r="D516">
        <v>58966741</v>
      </c>
      <c r="E516">
        <v>45664</v>
      </c>
      <c r="F516">
        <v>946407929</v>
      </c>
      <c r="G516" t="s">
        <v>731</v>
      </c>
      <c r="H516">
        <v>50001213</v>
      </c>
      <c r="I516">
        <v>30</v>
      </c>
    </row>
    <row r="517" spans="1:9" x14ac:dyDescent="0.3">
      <c r="A517">
        <v>4181</v>
      </c>
      <c r="B517" t="s">
        <v>801</v>
      </c>
      <c r="C517" t="s">
        <v>802</v>
      </c>
      <c r="D517">
        <v>58963668</v>
      </c>
      <c r="E517">
        <v>45664</v>
      </c>
      <c r="F517">
        <v>946405118</v>
      </c>
      <c r="G517" t="s">
        <v>803</v>
      </c>
      <c r="H517">
        <v>2250005189</v>
      </c>
      <c r="I517">
        <v>31</v>
      </c>
    </row>
    <row r="518" spans="1:9" x14ac:dyDescent="0.3">
      <c r="A518">
        <v>4455</v>
      </c>
      <c r="B518" t="s">
        <v>1237</v>
      </c>
      <c r="C518" t="s">
        <v>1238</v>
      </c>
      <c r="D518">
        <v>59619576</v>
      </c>
      <c r="E518">
        <v>45687</v>
      </c>
      <c r="F518">
        <v>947012819</v>
      </c>
      <c r="G518" t="s">
        <v>1576</v>
      </c>
      <c r="H518">
        <v>2250005103</v>
      </c>
      <c r="I518">
        <v>24</v>
      </c>
    </row>
    <row r="519" spans="1:9" x14ac:dyDescent="0.3">
      <c r="A519">
        <v>4455</v>
      </c>
      <c r="B519" t="s">
        <v>1237</v>
      </c>
      <c r="C519" t="s">
        <v>1238</v>
      </c>
      <c r="D519">
        <v>59619572</v>
      </c>
      <c r="E519">
        <v>45687</v>
      </c>
      <c r="F519">
        <v>947012817</v>
      </c>
      <c r="G519" t="s">
        <v>284</v>
      </c>
      <c r="H519">
        <v>2250005170</v>
      </c>
      <c r="I519">
        <v>32</v>
      </c>
    </row>
    <row r="520" spans="1:9" x14ac:dyDescent="0.3">
      <c r="A520">
        <v>4455</v>
      </c>
      <c r="B520" t="s">
        <v>1237</v>
      </c>
      <c r="C520" t="s">
        <v>1238</v>
      </c>
      <c r="D520">
        <v>59619575</v>
      </c>
      <c r="E520">
        <v>45687</v>
      </c>
      <c r="F520">
        <v>947012818</v>
      </c>
      <c r="G520" t="s">
        <v>1249</v>
      </c>
      <c r="H520">
        <v>2250005278</v>
      </c>
      <c r="I520">
        <v>27</v>
      </c>
    </row>
    <row r="521" spans="1:9" x14ac:dyDescent="0.3">
      <c r="A521">
        <v>3786</v>
      </c>
      <c r="B521" t="s">
        <v>195</v>
      </c>
      <c r="C521" t="s">
        <v>196</v>
      </c>
      <c r="D521">
        <v>59416919</v>
      </c>
      <c r="E521">
        <v>45679</v>
      </c>
      <c r="F521">
        <v>946825657</v>
      </c>
      <c r="G521" t="s">
        <v>1545</v>
      </c>
      <c r="H521">
        <v>2250005103</v>
      </c>
      <c r="I521">
        <v>20</v>
      </c>
    </row>
    <row r="522" spans="1:9" x14ac:dyDescent="0.3">
      <c r="A522">
        <v>3786</v>
      </c>
      <c r="B522" t="s">
        <v>195</v>
      </c>
      <c r="C522" t="s">
        <v>196</v>
      </c>
      <c r="D522">
        <v>59416917</v>
      </c>
      <c r="E522">
        <v>45679</v>
      </c>
      <c r="F522">
        <v>946825656</v>
      </c>
      <c r="G522" t="s">
        <v>1546</v>
      </c>
      <c r="H522">
        <v>2250005278</v>
      </c>
      <c r="I522">
        <v>22</v>
      </c>
    </row>
    <row r="523" spans="1:9" x14ac:dyDescent="0.3">
      <c r="A523">
        <v>4503</v>
      </c>
      <c r="B523" t="s">
        <v>1015</v>
      </c>
      <c r="C523" t="s">
        <v>1016</v>
      </c>
      <c r="D523">
        <v>59709836</v>
      </c>
      <c r="E523">
        <v>45688</v>
      </c>
      <c r="F523">
        <v>947096541</v>
      </c>
      <c r="G523" t="s">
        <v>137</v>
      </c>
      <c r="H523">
        <v>50000012</v>
      </c>
      <c r="I523">
        <v>32</v>
      </c>
    </row>
    <row r="524" spans="1:9" x14ac:dyDescent="0.3">
      <c r="A524">
        <v>4503</v>
      </c>
      <c r="B524" t="s">
        <v>1015</v>
      </c>
      <c r="C524" t="s">
        <v>1016</v>
      </c>
      <c r="D524">
        <v>59709837</v>
      </c>
      <c r="E524">
        <v>45688</v>
      </c>
      <c r="F524">
        <v>947096542</v>
      </c>
      <c r="G524" t="s">
        <v>1686</v>
      </c>
      <c r="H524">
        <v>2250005103</v>
      </c>
      <c r="I524">
        <v>42</v>
      </c>
    </row>
    <row r="525" spans="1:9" x14ac:dyDescent="0.3">
      <c r="A525">
        <v>4503</v>
      </c>
      <c r="B525" t="s">
        <v>1015</v>
      </c>
      <c r="C525" t="s">
        <v>1016</v>
      </c>
      <c r="D525">
        <v>59709835</v>
      </c>
      <c r="E525">
        <v>45688</v>
      </c>
      <c r="F525">
        <v>947096540</v>
      </c>
      <c r="G525" t="s">
        <v>137</v>
      </c>
      <c r="H525">
        <v>2250005170</v>
      </c>
      <c r="I525">
        <v>32</v>
      </c>
    </row>
    <row r="526" spans="1:9" x14ac:dyDescent="0.3">
      <c r="A526">
        <v>1796</v>
      </c>
      <c r="B526" t="s">
        <v>973</v>
      </c>
      <c r="C526" t="s">
        <v>974</v>
      </c>
      <c r="D526">
        <v>60178785</v>
      </c>
      <c r="E526">
        <v>45706</v>
      </c>
      <c r="F526">
        <v>947531637</v>
      </c>
      <c r="G526" t="s">
        <v>928</v>
      </c>
      <c r="H526">
        <v>50001213</v>
      </c>
      <c r="I526">
        <v>78</v>
      </c>
    </row>
    <row r="527" spans="1:9" x14ac:dyDescent="0.3">
      <c r="A527">
        <v>1796</v>
      </c>
      <c r="B527" t="s">
        <v>973</v>
      </c>
      <c r="C527" t="s">
        <v>974</v>
      </c>
      <c r="D527">
        <v>60178787</v>
      </c>
      <c r="E527">
        <v>45706</v>
      </c>
      <c r="F527">
        <v>947531639</v>
      </c>
      <c r="G527" t="s">
        <v>520</v>
      </c>
      <c r="H527">
        <v>2250005103</v>
      </c>
      <c r="I527">
        <v>71</v>
      </c>
    </row>
    <row r="528" spans="1:9" x14ac:dyDescent="0.3">
      <c r="A528">
        <v>1796</v>
      </c>
      <c r="B528" t="s">
        <v>973</v>
      </c>
      <c r="C528" t="s">
        <v>974</v>
      </c>
      <c r="D528">
        <v>60178783</v>
      </c>
      <c r="E528">
        <v>45706</v>
      </c>
      <c r="F528">
        <v>947531635</v>
      </c>
      <c r="G528" t="s">
        <v>1514</v>
      </c>
      <c r="H528">
        <v>2250005111</v>
      </c>
      <c r="I528">
        <v>72</v>
      </c>
    </row>
    <row r="529" spans="1:9" x14ac:dyDescent="0.3">
      <c r="A529">
        <v>1796</v>
      </c>
      <c r="B529" t="s">
        <v>973</v>
      </c>
      <c r="C529" t="s">
        <v>974</v>
      </c>
      <c r="D529">
        <v>60178784</v>
      </c>
      <c r="E529">
        <v>45706</v>
      </c>
      <c r="F529">
        <v>947531636</v>
      </c>
      <c r="G529" t="s">
        <v>571</v>
      </c>
      <c r="H529">
        <v>2250005170</v>
      </c>
      <c r="I529">
        <v>80</v>
      </c>
    </row>
    <row r="530" spans="1:9" x14ac:dyDescent="0.3">
      <c r="A530">
        <v>1796</v>
      </c>
      <c r="B530" t="s">
        <v>973</v>
      </c>
      <c r="C530" t="s">
        <v>974</v>
      </c>
      <c r="D530">
        <v>60178788</v>
      </c>
      <c r="E530">
        <v>45706</v>
      </c>
      <c r="F530">
        <v>947531640</v>
      </c>
      <c r="G530" t="s">
        <v>571</v>
      </c>
      <c r="H530">
        <v>2250005189</v>
      </c>
      <c r="I530">
        <v>80</v>
      </c>
    </row>
    <row r="531" spans="1:9" x14ac:dyDescent="0.3">
      <c r="A531">
        <v>1796</v>
      </c>
      <c r="B531" t="s">
        <v>973</v>
      </c>
      <c r="C531" t="s">
        <v>974</v>
      </c>
      <c r="D531">
        <v>60178786</v>
      </c>
      <c r="E531">
        <v>45706</v>
      </c>
      <c r="F531">
        <v>947531638</v>
      </c>
      <c r="G531" t="s">
        <v>928</v>
      </c>
      <c r="H531">
        <v>2250005278</v>
      </c>
      <c r="I531">
        <v>78</v>
      </c>
    </row>
    <row r="532" spans="1:9" x14ac:dyDescent="0.3">
      <c r="A532">
        <v>2876</v>
      </c>
      <c r="B532" t="s">
        <v>521</v>
      </c>
      <c r="C532" t="s">
        <v>522</v>
      </c>
      <c r="D532">
        <v>60660566</v>
      </c>
      <c r="E532">
        <v>45726</v>
      </c>
      <c r="F532">
        <v>947976495</v>
      </c>
      <c r="G532" t="s">
        <v>1526</v>
      </c>
      <c r="H532">
        <v>2250005103</v>
      </c>
      <c r="I532">
        <v>16</v>
      </c>
    </row>
    <row r="533" spans="1:9" x14ac:dyDescent="0.3">
      <c r="A533">
        <v>2876</v>
      </c>
      <c r="B533" t="s">
        <v>521</v>
      </c>
      <c r="C533" t="s">
        <v>522</v>
      </c>
      <c r="D533">
        <v>58861477</v>
      </c>
      <c r="E533">
        <v>45660</v>
      </c>
      <c r="F533">
        <v>946311436</v>
      </c>
      <c r="G533" t="s">
        <v>227</v>
      </c>
      <c r="H533">
        <v>2250005278</v>
      </c>
      <c r="I533">
        <v>32</v>
      </c>
    </row>
    <row r="534" spans="1:9" x14ac:dyDescent="0.3">
      <c r="A534">
        <v>1431</v>
      </c>
      <c r="B534" t="s">
        <v>661</v>
      </c>
      <c r="C534" t="s">
        <v>662</v>
      </c>
      <c r="D534">
        <v>60182749</v>
      </c>
      <c r="E534">
        <v>45706</v>
      </c>
      <c r="F534">
        <v>947535347</v>
      </c>
      <c r="G534" t="s">
        <v>571</v>
      </c>
      <c r="H534">
        <v>50000012</v>
      </c>
      <c r="I534">
        <v>32</v>
      </c>
    </row>
    <row r="535" spans="1:9" x14ac:dyDescent="0.3">
      <c r="A535">
        <v>1431</v>
      </c>
      <c r="B535" t="s">
        <v>661</v>
      </c>
      <c r="C535" t="s">
        <v>662</v>
      </c>
      <c r="D535">
        <v>60182750</v>
      </c>
      <c r="E535">
        <v>45706</v>
      </c>
      <c r="F535">
        <v>947535348</v>
      </c>
      <c r="G535" t="s">
        <v>570</v>
      </c>
      <c r="H535">
        <v>50001213</v>
      </c>
      <c r="I535">
        <v>31</v>
      </c>
    </row>
    <row r="536" spans="1:9" x14ac:dyDescent="0.3">
      <c r="A536">
        <v>1431</v>
      </c>
      <c r="B536" t="s">
        <v>661</v>
      </c>
      <c r="C536" t="s">
        <v>662</v>
      </c>
      <c r="D536">
        <v>60182752</v>
      </c>
      <c r="E536">
        <v>45706</v>
      </c>
      <c r="F536">
        <v>947535350</v>
      </c>
      <c r="G536" t="s">
        <v>571</v>
      </c>
      <c r="H536">
        <v>2250005103</v>
      </c>
      <c r="I536">
        <v>160</v>
      </c>
    </row>
    <row r="537" spans="1:9" x14ac:dyDescent="0.3">
      <c r="A537">
        <v>1431</v>
      </c>
      <c r="B537" t="s">
        <v>661</v>
      </c>
      <c r="C537" t="s">
        <v>662</v>
      </c>
      <c r="D537">
        <v>60182746</v>
      </c>
      <c r="E537">
        <v>45706</v>
      </c>
      <c r="F537">
        <v>947535345</v>
      </c>
      <c r="G537" t="s">
        <v>571</v>
      </c>
      <c r="H537">
        <v>2250005111</v>
      </c>
      <c r="I537">
        <v>64</v>
      </c>
    </row>
    <row r="538" spans="1:9" x14ac:dyDescent="0.3">
      <c r="A538">
        <v>1431</v>
      </c>
      <c r="B538" t="s">
        <v>661</v>
      </c>
      <c r="C538" t="s">
        <v>662</v>
      </c>
      <c r="D538">
        <v>60182748</v>
      </c>
      <c r="E538">
        <v>45706</v>
      </c>
      <c r="F538">
        <v>947535346</v>
      </c>
      <c r="G538" t="s">
        <v>571</v>
      </c>
      <c r="H538">
        <v>2250005170</v>
      </c>
      <c r="I538">
        <v>48</v>
      </c>
    </row>
    <row r="539" spans="1:9" x14ac:dyDescent="0.3">
      <c r="A539">
        <v>1431</v>
      </c>
      <c r="B539" t="s">
        <v>661</v>
      </c>
      <c r="C539" t="s">
        <v>662</v>
      </c>
      <c r="D539">
        <v>60182753</v>
      </c>
      <c r="E539">
        <v>45706</v>
      </c>
      <c r="F539">
        <v>947535352</v>
      </c>
      <c r="G539" t="s">
        <v>571</v>
      </c>
      <c r="H539">
        <v>2250005189</v>
      </c>
      <c r="I539">
        <v>128</v>
      </c>
    </row>
    <row r="540" spans="1:9" x14ac:dyDescent="0.3">
      <c r="A540">
        <v>1431</v>
      </c>
      <c r="B540" t="s">
        <v>661</v>
      </c>
      <c r="C540" t="s">
        <v>662</v>
      </c>
      <c r="D540">
        <v>60182751</v>
      </c>
      <c r="E540">
        <v>45706</v>
      </c>
      <c r="F540">
        <v>947535349</v>
      </c>
      <c r="G540" t="s">
        <v>570</v>
      </c>
      <c r="H540">
        <v>2250005278</v>
      </c>
      <c r="I540">
        <v>31</v>
      </c>
    </row>
    <row r="541" spans="1:9" x14ac:dyDescent="0.3">
      <c r="A541">
        <v>4045</v>
      </c>
      <c r="B541" t="s">
        <v>918</v>
      </c>
      <c r="C541" t="s">
        <v>919</v>
      </c>
      <c r="D541">
        <v>57497113</v>
      </c>
      <c r="E541">
        <v>45600</v>
      </c>
      <c r="F541">
        <v>945057708</v>
      </c>
      <c r="G541" t="s">
        <v>922</v>
      </c>
      <c r="H541">
        <v>50001213</v>
      </c>
      <c r="I541">
        <v>7</v>
      </c>
    </row>
    <row r="542" spans="1:9" x14ac:dyDescent="0.3">
      <c r="A542">
        <v>4045</v>
      </c>
      <c r="B542" t="s">
        <v>918</v>
      </c>
      <c r="C542" t="s">
        <v>919</v>
      </c>
      <c r="D542">
        <v>57497115</v>
      </c>
      <c r="E542">
        <v>45600</v>
      </c>
      <c r="F542">
        <v>945057710</v>
      </c>
      <c r="G542" t="s">
        <v>920</v>
      </c>
      <c r="H542">
        <v>2250005103</v>
      </c>
      <c r="I542">
        <v>12</v>
      </c>
    </row>
    <row r="543" spans="1:9" x14ac:dyDescent="0.3">
      <c r="A543">
        <v>4045</v>
      </c>
      <c r="B543" t="s">
        <v>918</v>
      </c>
      <c r="C543" t="s">
        <v>919</v>
      </c>
      <c r="D543">
        <v>57497116</v>
      </c>
      <c r="E543">
        <v>45600</v>
      </c>
      <c r="F543">
        <v>945057711</v>
      </c>
      <c r="G543" t="s">
        <v>227</v>
      </c>
      <c r="H543">
        <v>2250005189</v>
      </c>
      <c r="I543">
        <v>30</v>
      </c>
    </row>
    <row r="544" spans="1:9" x14ac:dyDescent="0.3">
      <c r="A544">
        <v>4045</v>
      </c>
      <c r="B544" t="s">
        <v>918</v>
      </c>
      <c r="C544" t="s">
        <v>919</v>
      </c>
      <c r="D544">
        <v>57497114</v>
      </c>
      <c r="E544">
        <v>45600</v>
      </c>
      <c r="F544">
        <v>945057709</v>
      </c>
      <c r="G544" t="s">
        <v>921</v>
      </c>
      <c r="H544">
        <v>2250005278</v>
      </c>
      <c r="I544">
        <v>38</v>
      </c>
    </row>
    <row r="545" spans="1:9" x14ac:dyDescent="0.3">
      <c r="A545">
        <v>4045</v>
      </c>
      <c r="B545" t="s">
        <v>918</v>
      </c>
      <c r="C545" t="s">
        <v>919</v>
      </c>
      <c r="D545">
        <v>57487681</v>
      </c>
      <c r="E545">
        <v>45597</v>
      </c>
      <c r="F545">
        <v>945049363</v>
      </c>
      <c r="G545" t="s">
        <v>912</v>
      </c>
      <c r="H545">
        <v>50000012</v>
      </c>
      <c r="I545">
        <v>22</v>
      </c>
    </row>
    <row r="546" spans="1:9" x14ac:dyDescent="0.3">
      <c r="A546">
        <v>3697</v>
      </c>
      <c r="B546" t="s">
        <v>663</v>
      </c>
      <c r="C546" t="s">
        <v>664</v>
      </c>
      <c r="D546">
        <v>59002166</v>
      </c>
      <c r="E546">
        <v>45666</v>
      </c>
      <c r="F546">
        <v>946440929</v>
      </c>
      <c r="G546" t="s">
        <v>665</v>
      </c>
      <c r="H546">
        <v>2250005103</v>
      </c>
      <c r="I546">
        <v>27</v>
      </c>
    </row>
    <row r="547" spans="1:9" x14ac:dyDescent="0.3">
      <c r="A547">
        <v>3697</v>
      </c>
      <c r="B547" t="s">
        <v>663</v>
      </c>
      <c r="C547" t="s">
        <v>664</v>
      </c>
      <c r="D547">
        <v>59002164</v>
      </c>
      <c r="E547">
        <v>45666</v>
      </c>
      <c r="F547">
        <v>946440927</v>
      </c>
      <c r="G547" t="s">
        <v>156</v>
      </c>
      <c r="H547">
        <v>2250005170</v>
      </c>
      <c r="I547">
        <v>16</v>
      </c>
    </row>
    <row r="548" spans="1:9" x14ac:dyDescent="0.3">
      <c r="A548">
        <v>3697</v>
      </c>
      <c r="B548" t="s">
        <v>663</v>
      </c>
      <c r="C548" t="s">
        <v>664</v>
      </c>
      <c r="D548">
        <v>59002167</v>
      </c>
      <c r="E548">
        <v>45666</v>
      </c>
      <c r="F548">
        <v>946440930</v>
      </c>
      <c r="G548" t="s">
        <v>396</v>
      </c>
      <c r="H548">
        <v>2250005189</v>
      </c>
      <c r="I548">
        <v>26</v>
      </c>
    </row>
    <row r="549" spans="1:9" x14ac:dyDescent="0.3">
      <c r="A549">
        <v>3697</v>
      </c>
      <c r="B549" t="s">
        <v>663</v>
      </c>
      <c r="C549" t="s">
        <v>664</v>
      </c>
      <c r="D549">
        <v>59002165</v>
      </c>
      <c r="E549">
        <v>45665</v>
      </c>
      <c r="F549">
        <v>946440928</v>
      </c>
      <c r="G549" t="s">
        <v>57</v>
      </c>
      <c r="H549">
        <v>50000012</v>
      </c>
      <c r="I549">
        <v>10</v>
      </c>
    </row>
    <row r="550" spans="1:9" x14ac:dyDescent="0.3">
      <c r="A550">
        <v>2642</v>
      </c>
      <c r="B550" t="s">
        <v>68</v>
      </c>
      <c r="C550" t="s">
        <v>69</v>
      </c>
      <c r="D550">
        <v>59339134</v>
      </c>
      <c r="E550">
        <v>45686</v>
      </c>
      <c r="F550">
        <v>946753464</v>
      </c>
      <c r="G550" t="s">
        <v>1508</v>
      </c>
      <c r="H550">
        <v>50000012</v>
      </c>
      <c r="I550">
        <v>60</v>
      </c>
    </row>
    <row r="551" spans="1:9" x14ac:dyDescent="0.3">
      <c r="A551">
        <v>2642</v>
      </c>
      <c r="B551" t="s">
        <v>68</v>
      </c>
      <c r="C551" t="s">
        <v>69</v>
      </c>
      <c r="D551">
        <v>59339136</v>
      </c>
      <c r="E551">
        <v>45686</v>
      </c>
      <c r="F551">
        <v>946753466</v>
      </c>
      <c r="G551" t="s">
        <v>70</v>
      </c>
      <c r="H551">
        <v>2250005103</v>
      </c>
      <c r="I551">
        <v>64</v>
      </c>
    </row>
    <row r="552" spans="1:9" x14ac:dyDescent="0.3">
      <c r="A552">
        <v>2642</v>
      </c>
      <c r="B552" t="s">
        <v>68</v>
      </c>
      <c r="C552" t="s">
        <v>69</v>
      </c>
      <c r="D552">
        <v>59339133</v>
      </c>
      <c r="E552">
        <v>45686</v>
      </c>
      <c r="F552">
        <v>946753463</v>
      </c>
      <c r="G552" t="s">
        <v>810</v>
      </c>
      <c r="H552">
        <v>2250005170</v>
      </c>
      <c r="I552">
        <v>47</v>
      </c>
    </row>
    <row r="553" spans="1:9" x14ac:dyDescent="0.3">
      <c r="A553">
        <v>2642</v>
      </c>
      <c r="B553" t="s">
        <v>68</v>
      </c>
      <c r="C553" t="s">
        <v>69</v>
      </c>
      <c r="D553">
        <v>59339137</v>
      </c>
      <c r="E553">
        <v>45686</v>
      </c>
      <c r="F553">
        <v>946753467</v>
      </c>
      <c r="G553" t="s">
        <v>1508</v>
      </c>
      <c r="H553">
        <v>2250005189</v>
      </c>
      <c r="I553">
        <v>76</v>
      </c>
    </row>
    <row r="554" spans="1:9" x14ac:dyDescent="0.3">
      <c r="A554">
        <v>2642</v>
      </c>
      <c r="B554" t="s">
        <v>68</v>
      </c>
      <c r="C554" t="s">
        <v>69</v>
      </c>
      <c r="D554">
        <v>59339135</v>
      </c>
      <c r="E554">
        <v>45686</v>
      </c>
      <c r="F554">
        <v>946753465</v>
      </c>
      <c r="G554" t="s">
        <v>70</v>
      </c>
      <c r="H554">
        <v>2250005278</v>
      </c>
      <c r="I554">
        <v>32</v>
      </c>
    </row>
    <row r="555" spans="1:9" x14ac:dyDescent="0.3">
      <c r="A555">
        <v>4315</v>
      </c>
      <c r="B555" t="s">
        <v>568</v>
      </c>
      <c r="C555" t="s">
        <v>569</v>
      </c>
      <c r="D555">
        <v>60157015</v>
      </c>
      <c r="E555">
        <v>45706</v>
      </c>
      <c r="F555">
        <v>947511389</v>
      </c>
      <c r="G555" t="s">
        <v>1514</v>
      </c>
      <c r="H555">
        <v>50000012</v>
      </c>
      <c r="I555">
        <v>39</v>
      </c>
    </row>
    <row r="556" spans="1:9" x14ac:dyDescent="0.3">
      <c r="A556">
        <v>4315</v>
      </c>
      <c r="B556" t="s">
        <v>568</v>
      </c>
      <c r="C556" t="s">
        <v>569</v>
      </c>
      <c r="D556">
        <v>60157016</v>
      </c>
      <c r="E556">
        <v>45706</v>
      </c>
      <c r="F556">
        <v>947511390</v>
      </c>
      <c r="G556" t="s">
        <v>516</v>
      </c>
      <c r="H556">
        <v>50001213</v>
      </c>
      <c r="I556">
        <v>27</v>
      </c>
    </row>
    <row r="557" spans="1:9" x14ac:dyDescent="0.3">
      <c r="A557">
        <v>4315</v>
      </c>
      <c r="B557" t="s">
        <v>568</v>
      </c>
      <c r="C557" t="s">
        <v>569</v>
      </c>
      <c r="D557">
        <v>60157017</v>
      </c>
      <c r="E557">
        <v>45706</v>
      </c>
      <c r="F557">
        <v>947511391</v>
      </c>
      <c r="G557" t="s">
        <v>1463</v>
      </c>
      <c r="H557">
        <v>2250005103</v>
      </c>
      <c r="I557">
        <v>70</v>
      </c>
    </row>
    <row r="558" spans="1:9" x14ac:dyDescent="0.3">
      <c r="A558">
        <v>4315</v>
      </c>
      <c r="B558" t="s">
        <v>568</v>
      </c>
      <c r="C558" t="s">
        <v>569</v>
      </c>
      <c r="D558">
        <v>60157014</v>
      </c>
      <c r="E558">
        <v>45706</v>
      </c>
      <c r="F558">
        <v>947511388</v>
      </c>
      <c r="G558" t="s">
        <v>928</v>
      </c>
      <c r="H558">
        <v>2250005170</v>
      </c>
      <c r="I558">
        <v>44</v>
      </c>
    </row>
    <row r="559" spans="1:9" x14ac:dyDescent="0.3">
      <c r="A559">
        <v>4315</v>
      </c>
      <c r="B559" t="s">
        <v>568</v>
      </c>
      <c r="C559" t="s">
        <v>569</v>
      </c>
      <c r="D559">
        <v>60157018</v>
      </c>
      <c r="E559">
        <v>45706</v>
      </c>
      <c r="F559">
        <v>947511392</v>
      </c>
      <c r="G559" t="s">
        <v>520</v>
      </c>
      <c r="H559">
        <v>2250005189</v>
      </c>
      <c r="I559">
        <v>74</v>
      </c>
    </row>
    <row r="560" spans="1:9" x14ac:dyDescent="0.3">
      <c r="A560">
        <v>4571</v>
      </c>
      <c r="B560" t="s">
        <v>1715</v>
      </c>
      <c r="C560" t="s">
        <v>1716</v>
      </c>
      <c r="D560">
        <v>60256169</v>
      </c>
      <c r="E560">
        <v>45709</v>
      </c>
      <c r="F560">
        <v>947603831</v>
      </c>
      <c r="G560" t="s">
        <v>1550</v>
      </c>
      <c r="H560">
        <v>2250005278</v>
      </c>
      <c r="I560">
        <v>29</v>
      </c>
    </row>
    <row r="561" spans="1:9" x14ac:dyDescent="0.3">
      <c r="A561">
        <v>3051</v>
      </c>
      <c r="B561" t="s">
        <v>967</v>
      </c>
      <c r="C561" t="s">
        <v>968</v>
      </c>
      <c r="D561">
        <v>59083485</v>
      </c>
      <c r="E561">
        <v>45667</v>
      </c>
      <c r="F561">
        <v>946516472</v>
      </c>
      <c r="G561" t="s">
        <v>272</v>
      </c>
      <c r="H561">
        <v>2250005103</v>
      </c>
      <c r="I561">
        <v>29</v>
      </c>
    </row>
    <row r="562" spans="1:9" x14ac:dyDescent="0.3">
      <c r="A562">
        <v>3051</v>
      </c>
      <c r="B562" t="s">
        <v>967</v>
      </c>
      <c r="C562" t="s">
        <v>968</v>
      </c>
      <c r="D562">
        <v>59083484</v>
      </c>
      <c r="E562">
        <v>45667</v>
      </c>
      <c r="F562">
        <v>946516471</v>
      </c>
      <c r="G562" t="s">
        <v>273</v>
      </c>
      <c r="H562">
        <v>2250005278</v>
      </c>
      <c r="I562">
        <v>14</v>
      </c>
    </row>
    <row r="563" spans="1:9" x14ac:dyDescent="0.3">
      <c r="A563">
        <v>4186</v>
      </c>
      <c r="B563" t="s">
        <v>1177</v>
      </c>
      <c r="C563" t="s">
        <v>1178</v>
      </c>
      <c r="D563">
        <v>59340028</v>
      </c>
      <c r="E563">
        <v>45677</v>
      </c>
      <c r="F563">
        <v>946754270</v>
      </c>
      <c r="G563" t="s">
        <v>138</v>
      </c>
      <c r="H563">
        <v>2250005103</v>
      </c>
      <c r="I563">
        <v>22</v>
      </c>
    </row>
    <row r="564" spans="1:9" x14ac:dyDescent="0.3">
      <c r="A564">
        <v>4186</v>
      </c>
      <c r="B564" t="s">
        <v>1177</v>
      </c>
      <c r="C564" t="s">
        <v>1178</v>
      </c>
      <c r="D564">
        <v>59340027</v>
      </c>
      <c r="E564">
        <v>45677</v>
      </c>
      <c r="F564">
        <v>946754269</v>
      </c>
      <c r="G564" t="s">
        <v>138</v>
      </c>
      <c r="H564">
        <v>2250005278</v>
      </c>
      <c r="I564">
        <v>27</v>
      </c>
    </row>
    <row r="565" spans="1:9" x14ac:dyDescent="0.3">
      <c r="A565">
        <v>3291</v>
      </c>
      <c r="B565" t="s">
        <v>1321</v>
      </c>
      <c r="C565" t="s">
        <v>1320</v>
      </c>
      <c r="D565">
        <v>60571318</v>
      </c>
      <c r="E565">
        <v>45722</v>
      </c>
      <c r="F565">
        <v>947893959</v>
      </c>
      <c r="G565" t="s">
        <v>1620</v>
      </c>
      <c r="H565">
        <v>2250005278</v>
      </c>
      <c r="I565">
        <v>16</v>
      </c>
    </row>
    <row r="566" spans="1:9" x14ac:dyDescent="0.3">
      <c r="A566">
        <v>3247</v>
      </c>
      <c r="B566" t="s">
        <v>1150</v>
      </c>
      <c r="C566" t="s">
        <v>1151</v>
      </c>
      <c r="D566">
        <v>59499046</v>
      </c>
      <c r="E566">
        <v>45681</v>
      </c>
      <c r="F566">
        <v>946901559</v>
      </c>
      <c r="G566" t="s">
        <v>845</v>
      </c>
      <c r="H566">
        <v>2250005103</v>
      </c>
      <c r="I566">
        <v>47</v>
      </c>
    </row>
    <row r="567" spans="1:9" x14ac:dyDescent="0.3">
      <c r="A567">
        <v>4112</v>
      </c>
      <c r="B567" t="s">
        <v>385</v>
      </c>
      <c r="C567" t="s">
        <v>386</v>
      </c>
      <c r="D567">
        <v>57670419</v>
      </c>
      <c r="E567">
        <v>45614</v>
      </c>
      <c r="F567">
        <v>945215284</v>
      </c>
      <c r="G567" t="s">
        <v>85</v>
      </c>
      <c r="H567">
        <v>2250005278</v>
      </c>
      <c r="I567">
        <v>10</v>
      </c>
    </row>
    <row r="568" spans="1:9" x14ac:dyDescent="0.3">
      <c r="A568" t="s">
        <v>2161</v>
      </c>
      <c r="B568" t="s">
        <v>1702</v>
      </c>
      <c r="C568" t="s">
        <v>1703</v>
      </c>
      <c r="D568">
        <v>60562618</v>
      </c>
      <c r="E568">
        <v>45722</v>
      </c>
      <c r="F568">
        <v>947885860</v>
      </c>
      <c r="G568" t="s">
        <v>711</v>
      </c>
      <c r="H568">
        <v>50001213</v>
      </c>
      <c r="I568">
        <v>15</v>
      </c>
    </row>
    <row r="569" spans="1:9" x14ac:dyDescent="0.3">
      <c r="A569" t="s">
        <v>2161</v>
      </c>
      <c r="B569" t="s">
        <v>1702</v>
      </c>
      <c r="C569" t="s">
        <v>1703</v>
      </c>
      <c r="D569">
        <v>60562619</v>
      </c>
      <c r="E569">
        <v>45722</v>
      </c>
      <c r="F569">
        <v>947885861</v>
      </c>
      <c r="G569" t="s">
        <v>1704</v>
      </c>
      <c r="H569">
        <v>2250005103</v>
      </c>
      <c r="I569">
        <v>30</v>
      </c>
    </row>
    <row r="570" spans="1:9" x14ac:dyDescent="0.3">
      <c r="A570" t="s">
        <v>2161</v>
      </c>
      <c r="B570" t="s">
        <v>1702</v>
      </c>
      <c r="C570" t="s">
        <v>1703</v>
      </c>
      <c r="D570">
        <v>60562613</v>
      </c>
      <c r="E570">
        <v>45722</v>
      </c>
      <c r="F570">
        <v>947885859</v>
      </c>
      <c r="G570" t="s">
        <v>1704</v>
      </c>
      <c r="H570">
        <v>2250005170</v>
      </c>
      <c r="I570">
        <v>30</v>
      </c>
    </row>
    <row r="571" spans="1:9" x14ac:dyDescent="0.3">
      <c r="A571" t="s">
        <v>2161</v>
      </c>
      <c r="B571" t="s">
        <v>1702</v>
      </c>
      <c r="C571" t="s">
        <v>1703</v>
      </c>
      <c r="D571">
        <v>60562620</v>
      </c>
      <c r="E571">
        <v>45722</v>
      </c>
      <c r="F571">
        <v>947885862</v>
      </c>
      <c r="G571" t="s">
        <v>1620</v>
      </c>
      <c r="H571">
        <v>2250005189</v>
      </c>
      <c r="I571">
        <v>32</v>
      </c>
    </row>
    <row r="572" spans="1:9" x14ac:dyDescent="0.3">
      <c r="A572" t="s">
        <v>2161</v>
      </c>
      <c r="B572" t="s">
        <v>1702</v>
      </c>
      <c r="C572" t="s">
        <v>1703</v>
      </c>
      <c r="D572">
        <v>59727228</v>
      </c>
      <c r="E572">
        <v>45691</v>
      </c>
      <c r="F572">
        <v>947112480</v>
      </c>
      <c r="G572" t="s">
        <v>1555</v>
      </c>
      <c r="H572">
        <v>50000012</v>
      </c>
      <c r="I572">
        <v>28</v>
      </c>
    </row>
    <row r="573" spans="1:9" x14ac:dyDescent="0.3">
      <c r="A573">
        <v>4332</v>
      </c>
      <c r="B573" t="s">
        <v>592</v>
      </c>
      <c r="C573" t="s">
        <v>593</v>
      </c>
      <c r="D573">
        <v>58923638</v>
      </c>
      <c r="E573">
        <v>45663</v>
      </c>
      <c r="F573">
        <v>946367942</v>
      </c>
      <c r="G573" t="s">
        <v>400</v>
      </c>
      <c r="H573">
        <v>50001213</v>
      </c>
      <c r="I573">
        <v>23</v>
      </c>
    </row>
    <row r="574" spans="1:9" x14ac:dyDescent="0.3">
      <c r="A574">
        <v>4332</v>
      </c>
      <c r="B574" t="s">
        <v>592</v>
      </c>
      <c r="C574" t="s">
        <v>593</v>
      </c>
      <c r="D574">
        <v>58923641</v>
      </c>
      <c r="E574">
        <v>45663</v>
      </c>
      <c r="F574">
        <v>946367945</v>
      </c>
      <c r="G574" t="s">
        <v>715</v>
      </c>
      <c r="H574">
        <v>2250005103</v>
      </c>
      <c r="I574">
        <v>15</v>
      </c>
    </row>
    <row r="575" spans="1:9" x14ac:dyDescent="0.3">
      <c r="A575">
        <v>4332</v>
      </c>
      <c r="B575" t="s">
        <v>592</v>
      </c>
      <c r="C575" t="s">
        <v>593</v>
      </c>
      <c r="D575">
        <v>58923640</v>
      </c>
      <c r="E575">
        <v>45663</v>
      </c>
      <c r="F575">
        <v>946367944</v>
      </c>
      <c r="G575" t="s">
        <v>400</v>
      </c>
      <c r="H575">
        <v>2250005278</v>
      </c>
      <c r="I575">
        <v>22</v>
      </c>
    </row>
    <row r="576" spans="1:9" x14ac:dyDescent="0.3">
      <c r="A576">
        <v>3215</v>
      </c>
      <c r="B576" t="s">
        <v>1241</v>
      </c>
      <c r="C576" t="s">
        <v>1242</v>
      </c>
      <c r="D576">
        <v>58864528</v>
      </c>
      <c r="E576">
        <v>45659</v>
      </c>
      <c r="F576">
        <v>946314169</v>
      </c>
      <c r="G576" t="s">
        <v>110</v>
      </c>
      <c r="H576">
        <v>2250005189</v>
      </c>
      <c r="I576">
        <v>18</v>
      </c>
    </row>
    <row r="577" spans="1:9" x14ac:dyDescent="0.3">
      <c r="A577">
        <v>802</v>
      </c>
      <c r="B577" t="s">
        <v>718</v>
      </c>
      <c r="C577" t="s">
        <v>719</v>
      </c>
      <c r="D577">
        <v>57771900</v>
      </c>
      <c r="E577">
        <v>45610</v>
      </c>
      <c r="F577">
        <v>945308654</v>
      </c>
      <c r="G577" t="s">
        <v>1582</v>
      </c>
      <c r="H577">
        <v>2250005103</v>
      </c>
      <c r="I577">
        <v>21</v>
      </c>
    </row>
    <row r="578" spans="1:9" x14ac:dyDescent="0.3">
      <c r="A578">
        <v>802</v>
      </c>
      <c r="B578" t="s">
        <v>718</v>
      </c>
      <c r="C578" t="s">
        <v>719</v>
      </c>
      <c r="D578">
        <v>57771897</v>
      </c>
      <c r="E578">
        <v>45610</v>
      </c>
      <c r="F578">
        <v>945308652</v>
      </c>
      <c r="G578" t="s">
        <v>633</v>
      </c>
      <c r="H578">
        <v>2250005170</v>
      </c>
      <c r="I578">
        <v>20</v>
      </c>
    </row>
    <row r="579" spans="1:9" x14ac:dyDescent="0.3">
      <c r="A579">
        <v>4335</v>
      </c>
      <c r="B579" t="s">
        <v>702</v>
      </c>
      <c r="C579" t="s">
        <v>703</v>
      </c>
      <c r="D579">
        <v>57748873</v>
      </c>
      <c r="E579">
        <v>45608</v>
      </c>
      <c r="F579">
        <v>945287392</v>
      </c>
      <c r="G579" t="s">
        <v>357</v>
      </c>
      <c r="H579">
        <v>2250005103</v>
      </c>
      <c r="I579">
        <v>5</v>
      </c>
    </row>
    <row r="580" spans="1:9" x14ac:dyDescent="0.3">
      <c r="A580">
        <v>3702</v>
      </c>
      <c r="B580" t="s">
        <v>481</v>
      </c>
      <c r="C580" t="s">
        <v>482</v>
      </c>
      <c r="D580">
        <v>58801577</v>
      </c>
      <c r="E580">
        <v>45656</v>
      </c>
      <c r="F580">
        <v>946257802</v>
      </c>
      <c r="G580" t="s">
        <v>332</v>
      </c>
      <c r="H580">
        <v>2250005278</v>
      </c>
      <c r="I580">
        <v>19</v>
      </c>
    </row>
    <row r="581" spans="1:9" x14ac:dyDescent="0.3">
      <c r="A581">
        <v>4395</v>
      </c>
      <c r="B581" t="s">
        <v>433</v>
      </c>
      <c r="C581" t="s">
        <v>434</v>
      </c>
      <c r="D581">
        <v>58776346</v>
      </c>
      <c r="E581">
        <v>45652</v>
      </c>
      <c r="F581">
        <v>946235388</v>
      </c>
      <c r="G581" t="s">
        <v>435</v>
      </c>
      <c r="H581">
        <v>2250005111</v>
      </c>
      <c r="I581">
        <v>38</v>
      </c>
    </row>
    <row r="582" spans="1:9" x14ac:dyDescent="0.3">
      <c r="A582">
        <v>4405</v>
      </c>
      <c r="B582" t="s">
        <v>1243</v>
      </c>
      <c r="C582" t="s">
        <v>1244</v>
      </c>
      <c r="D582">
        <v>58505802</v>
      </c>
      <c r="E582">
        <v>45637</v>
      </c>
      <c r="F582">
        <v>945986628</v>
      </c>
      <c r="G582" t="s">
        <v>656</v>
      </c>
      <c r="H582">
        <v>2250005278</v>
      </c>
      <c r="I582">
        <v>17</v>
      </c>
    </row>
    <row r="583" spans="1:9" x14ac:dyDescent="0.3">
      <c r="A583">
        <v>1506</v>
      </c>
      <c r="B583" t="s">
        <v>1197</v>
      </c>
      <c r="C583" t="s">
        <v>1198</v>
      </c>
      <c r="D583">
        <v>57332891</v>
      </c>
      <c r="E583">
        <v>45593</v>
      </c>
      <c r="F583">
        <v>944905898</v>
      </c>
      <c r="G583" t="s">
        <v>1071</v>
      </c>
      <c r="H583">
        <v>2250005103</v>
      </c>
      <c r="I583">
        <v>42</v>
      </c>
    </row>
    <row r="584" spans="1:9" x14ac:dyDescent="0.3">
      <c r="A584">
        <v>1506</v>
      </c>
      <c r="B584" t="s">
        <v>1197</v>
      </c>
      <c r="C584" t="s">
        <v>1198</v>
      </c>
      <c r="D584">
        <v>57332890</v>
      </c>
      <c r="E584">
        <v>45593</v>
      </c>
      <c r="F584">
        <v>944905897</v>
      </c>
      <c r="G584" t="s">
        <v>1199</v>
      </c>
      <c r="H584">
        <v>2250005278</v>
      </c>
      <c r="I584">
        <v>19</v>
      </c>
    </row>
    <row r="585" spans="1:9" x14ac:dyDescent="0.3">
      <c r="A585">
        <v>2021</v>
      </c>
      <c r="B585" t="s">
        <v>77</v>
      </c>
      <c r="C585" t="s">
        <v>78</v>
      </c>
      <c r="D585">
        <v>58867909</v>
      </c>
      <c r="E585">
        <v>45659</v>
      </c>
      <c r="F585">
        <v>946317175</v>
      </c>
      <c r="G585" t="s">
        <v>54</v>
      </c>
      <c r="H585">
        <v>50000012</v>
      </c>
      <c r="I585">
        <v>10</v>
      </c>
    </row>
    <row r="586" spans="1:9" x14ac:dyDescent="0.3">
      <c r="A586">
        <v>2021</v>
      </c>
      <c r="B586" t="s">
        <v>77</v>
      </c>
      <c r="C586" t="s">
        <v>78</v>
      </c>
      <c r="D586">
        <v>58867912</v>
      </c>
      <c r="E586">
        <v>45659</v>
      </c>
      <c r="F586">
        <v>946317178</v>
      </c>
      <c r="G586" t="s">
        <v>1512</v>
      </c>
      <c r="H586">
        <v>2250005103</v>
      </c>
      <c r="I586">
        <v>16</v>
      </c>
    </row>
    <row r="587" spans="1:9" x14ac:dyDescent="0.3">
      <c r="A587">
        <v>2021</v>
      </c>
      <c r="B587" t="s">
        <v>77</v>
      </c>
      <c r="C587" t="s">
        <v>78</v>
      </c>
      <c r="D587">
        <v>58867908</v>
      </c>
      <c r="E587">
        <v>45659</v>
      </c>
      <c r="F587">
        <v>946317174</v>
      </c>
      <c r="G587" t="s">
        <v>110</v>
      </c>
      <c r="H587">
        <v>2250005170</v>
      </c>
      <c r="I587">
        <v>9</v>
      </c>
    </row>
    <row r="588" spans="1:9" x14ac:dyDescent="0.3">
      <c r="A588">
        <v>2021</v>
      </c>
      <c r="B588" t="s">
        <v>77</v>
      </c>
      <c r="C588" t="s">
        <v>78</v>
      </c>
      <c r="D588">
        <v>58867913</v>
      </c>
      <c r="E588">
        <v>45659</v>
      </c>
      <c r="F588">
        <v>946317179</v>
      </c>
      <c r="G588" t="s">
        <v>616</v>
      </c>
      <c r="H588">
        <v>2250005189</v>
      </c>
      <c r="I588">
        <v>40</v>
      </c>
    </row>
    <row r="589" spans="1:9" x14ac:dyDescent="0.3">
      <c r="A589">
        <v>2021</v>
      </c>
      <c r="B589" t="s">
        <v>77</v>
      </c>
      <c r="C589" t="s">
        <v>78</v>
      </c>
      <c r="D589">
        <v>58867911</v>
      </c>
      <c r="E589">
        <v>45659</v>
      </c>
      <c r="F589">
        <v>946317177</v>
      </c>
      <c r="G589" t="s">
        <v>108</v>
      </c>
      <c r="H589">
        <v>2250005278</v>
      </c>
      <c r="I589">
        <v>26</v>
      </c>
    </row>
    <row r="590" spans="1:9" x14ac:dyDescent="0.3">
      <c r="A590">
        <v>3214</v>
      </c>
      <c r="B590" t="s">
        <v>1061</v>
      </c>
      <c r="C590" t="s">
        <v>1062</v>
      </c>
      <c r="D590">
        <v>60494349</v>
      </c>
      <c r="E590">
        <v>45716</v>
      </c>
      <c r="F590">
        <v>947823806</v>
      </c>
      <c r="G590" t="s">
        <v>842</v>
      </c>
      <c r="H590">
        <v>2250005103</v>
      </c>
      <c r="I590">
        <v>105</v>
      </c>
    </row>
    <row r="591" spans="1:9" x14ac:dyDescent="0.3">
      <c r="A591">
        <v>3214</v>
      </c>
      <c r="B591" t="s">
        <v>1061</v>
      </c>
      <c r="C591" t="s">
        <v>1062</v>
      </c>
      <c r="D591">
        <v>60494347</v>
      </c>
      <c r="E591">
        <v>45716</v>
      </c>
      <c r="F591">
        <v>947823804</v>
      </c>
      <c r="G591" t="s">
        <v>842</v>
      </c>
      <c r="H591">
        <v>2250005170</v>
      </c>
      <c r="I591">
        <v>29</v>
      </c>
    </row>
    <row r="592" spans="1:9" x14ac:dyDescent="0.3">
      <c r="A592">
        <v>3214</v>
      </c>
      <c r="B592" t="s">
        <v>1061</v>
      </c>
      <c r="C592" t="s">
        <v>1062</v>
      </c>
      <c r="D592">
        <v>60494350</v>
      </c>
      <c r="E592">
        <v>45716</v>
      </c>
      <c r="F592">
        <v>947823807</v>
      </c>
      <c r="G592" t="s">
        <v>842</v>
      </c>
      <c r="H592">
        <v>2250005189</v>
      </c>
      <c r="I592">
        <v>109</v>
      </c>
    </row>
    <row r="593" spans="1:9" x14ac:dyDescent="0.3">
      <c r="A593">
        <v>3214</v>
      </c>
      <c r="B593" t="s">
        <v>1061</v>
      </c>
      <c r="C593" t="s">
        <v>1062</v>
      </c>
      <c r="D593">
        <v>60494348</v>
      </c>
      <c r="E593">
        <v>45716</v>
      </c>
      <c r="F593">
        <v>947823805</v>
      </c>
      <c r="G593" t="s">
        <v>842</v>
      </c>
      <c r="H593">
        <v>2250005278</v>
      </c>
      <c r="I593">
        <v>14</v>
      </c>
    </row>
    <row r="594" spans="1:9" x14ac:dyDescent="0.3">
      <c r="A594">
        <v>4561</v>
      </c>
      <c r="B594" t="s">
        <v>1723</v>
      </c>
      <c r="C594" t="s">
        <v>1724</v>
      </c>
      <c r="D594">
        <v>60322975</v>
      </c>
      <c r="E594">
        <v>45712</v>
      </c>
      <c r="F594">
        <v>947665652</v>
      </c>
      <c r="G594" t="s">
        <v>1441</v>
      </c>
      <c r="H594">
        <v>50000012</v>
      </c>
      <c r="I594">
        <v>31</v>
      </c>
    </row>
    <row r="595" spans="1:9" x14ac:dyDescent="0.3">
      <c r="A595">
        <v>4561</v>
      </c>
      <c r="B595" t="s">
        <v>1723</v>
      </c>
      <c r="C595" t="s">
        <v>1724</v>
      </c>
      <c r="D595">
        <v>60322976</v>
      </c>
      <c r="E595">
        <v>45712</v>
      </c>
      <c r="F595">
        <v>947665653</v>
      </c>
      <c r="G595" t="s">
        <v>1441</v>
      </c>
      <c r="H595">
        <v>50001213</v>
      </c>
      <c r="I595">
        <v>15</v>
      </c>
    </row>
    <row r="596" spans="1:9" x14ac:dyDescent="0.3">
      <c r="A596">
        <v>4561</v>
      </c>
      <c r="B596" t="s">
        <v>1723</v>
      </c>
      <c r="C596" t="s">
        <v>1724</v>
      </c>
      <c r="D596">
        <v>60322977</v>
      </c>
      <c r="E596">
        <v>45712</v>
      </c>
      <c r="F596">
        <v>947665654</v>
      </c>
      <c r="G596" t="s">
        <v>820</v>
      </c>
      <c r="H596">
        <v>2250005103</v>
      </c>
      <c r="I596">
        <v>80</v>
      </c>
    </row>
    <row r="597" spans="1:9" x14ac:dyDescent="0.3">
      <c r="A597">
        <v>4561</v>
      </c>
      <c r="B597" t="s">
        <v>1723</v>
      </c>
      <c r="C597" t="s">
        <v>1724</v>
      </c>
      <c r="D597">
        <v>60322973</v>
      </c>
      <c r="E597">
        <v>45712</v>
      </c>
      <c r="F597">
        <v>947665650</v>
      </c>
      <c r="G597" t="s">
        <v>820</v>
      </c>
      <c r="H597">
        <v>2250005170</v>
      </c>
      <c r="I597">
        <v>48</v>
      </c>
    </row>
    <row r="598" spans="1:9" x14ac:dyDescent="0.3">
      <c r="A598">
        <v>4561</v>
      </c>
      <c r="B598" t="s">
        <v>1723</v>
      </c>
      <c r="C598" t="s">
        <v>1724</v>
      </c>
      <c r="D598">
        <v>60322978</v>
      </c>
      <c r="E598">
        <v>45712</v>
      </c>
      <c r="F598">
        <v>947665655</v>
      </c>
      <c r="G598" t="s">
        <v>820</v>
      </c>
      <c r="H598">
        <v>2250005189</v>
      </c>
      <c r="I598">
        <v>64</v>
      </c>
    </row>
    <row r="599" spans="1:9" x14ac:dyDescent="0.3">
      <c r="A599">
        <v>3628</v>
      </c>
      <c r="B599" t="s">
        <v>853</v>
      </c>
      <c r="C599" t="s">
        <v>854</v>
      </c>
      <c r="D599">
        <v>57739345</v>
      </c>
      <c r="E599">
        <v>45608</v>
      </c>
      <c r="F599">
        <v>945278613</v>
      </c>
      <c r="G599" t="s">
        <v>1568</v>
      </c>
      <c r="H599">
        <v>2250005103</v>
      </c>
      <c r="I599">
        <v>51</v>
      </c>
    </row>
    <row r="600" spans="1:9" x14ac:dyDescent="0.3">
      <c r="A600">
        <v>3628</v>
      </c>
      <c r="B600" t="s">
        <v>853</v>
      </c>
      <c r="C600" t="s">
        <v>854</v>
      </c>
      <c r="D600">
        <v>57739346</v>
      </c>
      <c r="E600">
        <v>45608</v>
      </c>
      <c r="F600">
        <v>945278614</v>
      </c>
      <c r="G600" t="s">
        <v>1628</v>
      </c>
      <c r="H600">
        <v>2250005189</v>
      </c>
      <c r="I600">
        <v>55</v>
      </c>
    </row>
    <row r="601" spans="1:9" x14ac:dyDescent="0.3">
      <c r="A601">
        <v>4149</v>
      </c>
      <c r="B601" t="s">
        <v>1026</v>
      </c>
      <c r="C601" t="s">
        <v>1027</v>
      </c>
      <c r="D601">
        <v>58491025</v>
      </c>
      <c r="E601">
        <v>45636</v>
      </c>
      <c r="F601">
        <v>945972936</v>
      </c>
      <c r="G601" t="s">
        <v>37</v>
      </c>
      <c r="H601">
        <v>2250005103</v>
      </c>
      <c r="I601">
        <v>39</v>
      </c>
    </row>
    <row r="602" spans="1:9" x14ac:dyDescent="0.3">
      <c r="A602">
        <v>4149</v>
      </c>
      <c r="B602" t="s">
        <v>1026</v>
      </c>
      <c r="C602" t="s">
        <v>1027</v>
      </c>
      <c r="D602">
        <v>58491024</v>
      </c>
      <c r="E602">
        <v>45636</v>
      </c>
      <c r="F602">
        <v>945972935</v>
      </c>
      <c r="G602" t="s">
        <v>37</v>
      </c>
      <c r="H602">
        <v>2250005278</v>
      </c>
      <c r="I602">
        <v>21</v>
      </c>
    </row>
    <row r="603" spans="1:9" x14ac:dyDescent="0.3">
      <c r="A603">
        <v>3700</v>
      </c>
      <c r="B603" t="s">
        <v>814</v>
      </c>
      <c r="C603" t="s">
        <v>815</v>
      </c>
      <c r="D603">
        <v>59691554</v>
      </c>
      <c r="E603">
        <v>45688</v>
      </c>
      <c r="F603">
        <v>947079693</v>
      </c>
      <c r="G603" t="s">
        <v>304</v>
      </c>
      <c r="H603">
        <v>2250005103</v>
      </c>
      <c r="I603">
        <v>29</v>
      </c>
    </row>
    <row r="604" spans="1:9" x14ac:dyDescent="0.3">
      <c r="A604">
        <v>4130</v>
      </c>
      <c r="B604" t="s">
        <v>130</v>
      </c>
      <c r="C604" t="s">
        <v>131</v>
      </c>
      <c r="D604">
        <v>57572105</v>
      </c>
      <c r="E604">
        <v>45602</v>
      </c>
      <c r="F604">
        <v>945124950</v>
      </c>
      <c r="G604" t="s">
        <v>132</v>
      </c>
      <c r="H604">
        <v>2250005278</v>
      </c>
      <c r="I604">
        <v>14</v>
      </c>
    </row>
    <row r="605" spans="1:9" x14ac:dyDescent="0.3">
      <c r="A605">
        <v>530</v>
      </c>
      <c r="B605" t="s">
        <v>572</v>
      </c>
      <c r="C605" t="s">
        <v>573</v>
      </c>
      <c r="D605">
        <v>58007807</v>
      </c>
      <c r="E605">
        <v>45621</v>
      </c>
      <c r="F605">
        <v>945525904</v>
      </c>
      <c r="G605" t="s">
        <v>1649</v>
      </c>
      <c r="H605">
        <v>50000012</v>
      </c>
      <c r="I605">
        <v>37</v>
      </c>
    </row>
    <row r="606" spans="1:9" x14ac:dyDescent="0.3">
      <c r="A606">
        <v>530</v>
      </c>
      <c r="B606" t="s">
        <v>572</v>
      </c>
      <c r="C606" t="s">
        <v>573</v>
      </c>
      <c r="D606">
        <v>58007809</v>
      </c>
      <c r="E606">
        <v>45621</v>
      </c>
      <c r="F606">
        <v>945525906</v>
      </c>
      <c r="G606" t="s">
        <v>1654</v>
      </c>
      <c r="H606">
        <v>2250005103</v>
      </c>
      <c r="I606">
        <v>40</v>
      </c>
    </row>
    <row r="607" spans="1:9" x14ac:dyDescent="0.3">
      <c r="A607">
        <v>530</v>
      </c>
      <c r="B607" t="s">
        <v>572</v>
      </c>
      <c r="C607" t="s">
        <v>573</v>
      </c>
      <c r="D607">
        <v>58007810</v>
      </c>
      <c r="E607">
        <v>45621</v>
      </c>
      <c r="F607">
        <v>945525907</v>
      </c>
      <c r="G607" t="s">
        <v>478</v>
      </c>
      <c r="H607">
        <v>2250005189</v>
      </c>
      <c r="I607">
        <v>63</v>
      </c>
    </row>
    <row r="608" spans="1:9" x14ac:dyDescent="0.3">
      <c r="A608">
        <v>530</v>
      </c>
      <c r="B608" t="s">
        <v>572</v>
      </c>
      <c r="C608" t="s">
        <v>573</v>
      </c>
      <c r="D608">
        <v>58007808</v>
      </c>
      <c r="E608">
        <v>45621</v>
      </c>
      <c r="F608">
        <v>945525905</v>
      </c>
      <c r="G608" t="s">
        <v>1654</v>
      </c>
      <c r="H608">
        <v>2250005278</v>
      </c>
      <c r="I608">
        <v>52</v>
      </c>
    </row>
    <row r="609" spans="1:9" x14ac:dyDescent="0.3">
      <c r="A609">
        <v>2784</v>
      </c>
      <c r="B609" t="s">
        <v>311</v>
      </c>
      <c r="C609" t="s">
        <v>312</v>
      </c>
      <c r="D609">
        <v>60522901</v>
      </c>
      <c r="E609">
        <v>45721</v>
      </c>
      <c r="F609">
        <v>83048727</v>
      </c>
      <c r="G609" t="s">
        <v>1567</v>
      </c>
      <c r="H609">
        <v>50000012</v>
      </c>
      <c r="I609">
        <v>7</v>
      </c>
    </row>
    <row r="610" spans="1:9" x14ac:dyDescent="0.3">
      <c r="A610">
        <v>2784</v>
      </c>
      <c r="B610" t="s">
        <v>311</v>
      </c>
      <c r="C610" t="s">
        <v>312</v>
      </c>
      <c r="D610">
        <v>60522903</v>
      </c>
      <c r="E610">
        <v>45721</v>
      </c>
      <c r="F610">
        <v>83048885</v>
      </c>
      <c r="G610" t="s">
        <v>1567</v>
      </c>
      <c r="H610">
        <v>2250005103</v>
      </c>
      <c r="I610">
        <v>15</v>
      </c>
    </row>
    <row r="611" spans="1:9" x14ac:dyDescent="0.3">
      <c r="A611">
        <v>2784</v>
      </c>
      <c r="B611" t="s">
        <v>311</v>
      </c>
      <c r="C611" t="s">
        <v>312</v>
      </c>
      <c r="D611">
        <v>60522900</v>
      </c>
      <c r="E611">
        <v>45721</v>
      </c>
      <c r="F611">
        <v>83048803</v>
      </c>
      <c r="G611" t="s">
        <v>1567</v>
      </c>
      <c r="H611">
        <v>2250005170</v>
      </c>
      <c r="I611">
        <v>8</v>
      </c>
    </row>
    <row r="612" spans="1:9" x14ac:dyDescent="0.3">
      <c r="A612">
        <v>2784</v>
      </c>
      <c r="B612" t="s">
        <v>311</v>
      </c>
      <c r="C612" t="s">
        <v>312</v>
      </c>
      <c r="D612">
        <v>60522904</v>
      </c>
      <c r="E612">
        <v>45721</v>
      </c>
      <c r="F612">
        <v>83048909</v>
      </c>
      <c r="G612" t="s">
        <v>1567</v>
      </c>
      <c r="H612">
        <v>2250005189</v>
      </c>
      <c r="I612">
        <v>16</v>
      </c>
    </row>
    <row r="613" spans="1:9" x14ac:dyDescent="0.3">
      <c r="A613">
        <v>2784</v>
      </c>
      <c r="B613" t="s">
        <v>311</v>
      </c>
      <c r="C613" t="s">
        <v>312</v>
      </c>
      <c r="D613">
        <v>60522902</v>
      </c>
      <c r="E613">
        <v>45721</v>
      </c>
      <c r="F613">
        <v>83048862</v>
      </c>
      <c r="G613" t="s">
        <v>1567</v>
      </c>
      <c r="H613">
        <v>2250005278</v>
      </c>
      <c r="I613">
        <v>8</v>
      </c>
    </row>
    <row r="614" spans="1:9" x14ac:dyDescent="0.3">
      <c r="A614">
        <v>4359</v>
      </c>
      <c r="B614" t="s">
        <v>1163</v>
      </c>
      <c r="C614" t="s">
        <v>1164</v>
      </c>
      <c r="D614">
        <v>60605696</v>
      </c>
      <c r="E614">
        <v>45723</v>
      </c>
      <c r="F614">
        <v>947925974</v>
      </c>
      <c r="G614" t="s">
        <v>399</v>
      </c>
      <c r="H614">
        <v>2250005278</v>
      </c>
      <c r="I614">
        <v>31</v>
      </c>
    </row>
    <row r="615" spans="1:9" x14ac:dyDescent="0.3">
      <c r="A615">
        <v>4325</v>
      </c>
      <c r="B615" t="s">
        <v>47</v>
      </c>
      <c r="C615" t="s">
        <v>48</v>
      </c>
      <c r="D615">
        <v>58339829</v>
      </c>
      <c r="E615">
        <v>45631</v>
      </c>
      <c r="F615">
        <v>945833365</v>
      </c>
      <c r="G615" t="s">
        <v>1502</v>
      </c>
      <c r="H615">
        <v>50000012</v>
      </c>
      <c r="I615">
        <v>21</v>
      </c>
    </row>
    <row r="616" spans="1:9" x14ac:dyDescent="0.3">
      <c r="A616">
        <v>4325</v>
      </c>
      <c r="B616" t="s">
        <v>47</v>
      </c>
      <c r="C616" t="s">
        <v>48</v>
      </c>
      <c r="D616">
        <v>58339831</v>
      </c>
      <c r="E616">
        <v>45631</v>
      </c>
      <c r="F616">
        <v>945833367</v>
      </c>
      <c r="G616" t="s">
        <v>1500</v>
      </c>
      <c r="H616">
        <v>2250005103</v>
      </c>
      <c r="I616">
        <v>25</v>
      </c>
    </row>
    <row r="617" spans="1:9" x14ac:dyDescent="0.3">
      <c r="A617">
        <v>4325</v>
      </c>
      <c r="B617" t="s">
        <v>47</v>
      </c>
      <c r="C617" t="s">
        <v>48</v>
      </c>
      <c r="D617">
        <v>58339832</v>
      </c>
      <c r="E617">
        <v>45631</v>
      </c>
      <c r="F617">
        <v>945833368</v>
      </c>
      <c r="G617" t="s">
        <v>1499</v>
      </c>
      <c r="H617">
        <v>2250005189</v>
      </c>
      <c r="I617">
        <v>13</v>
      </c>
    </row>
    <row r="618" spans="1:9" x14ac:dyDescent="0.3">
      <c r="A618">
        <v>4325</v>
      </c>
      <c r="B618" t="s">
        <v>47</v>
      </c>
      <c r="C618" t="s">
        <v>48</v>
      </c>
      <c r="D618">
        <v>58339830</v>
      </c>
      <c r="E618">
        <v>45631</v>
      </c>
      <c r="F618">
        <v>945833366</v>
      </c>
      <c r="G618" t="s">
        <v>1501</v>
      </c>
      <c r="H618">
        <v>2250005278</v>
      </c>
      <c r="I618">
        <v>13</v>
      </c>
    </row>
    <row r="619" spans="1:9" x14ac:dyDescent="0.3">
      <c r="A619">
        <v>2094</v>
      </c>
      <c r="B619" t="s">
        <v>1329</v>
      </c>
      <c r="C619" t="s">
        <v>1328</v>
      </c>
      <c r="D619">
        <v>57272454</v>
      </c>
      <c r="E619">
        <v>45588</v>
      </c>
      <c r="F619">
        <v>944850251</v>
      </c>
      <c r="G619" t="s">
        <v>1451</v>
      </c>
      <c r="H619">
        <v>50000012</v>
      </c>
      <c r="I619">
        <v>9</v>
      </c>
    </row>
    <row r="620" spans="1:9" x14ac:dyDescent="0.3">
      <c r="A620">
        <v>2094</v>
      </c>
      <c r="B620" t="s">
        <v>1329</v>
      </c>
      <c r="C620" t="s">
        <v>1328</v>
      </c>
      <c r="D620">
        <v>57272455</v>
      </c>
      <c r="E620">
        <v>45588</v>
      </c>
      <c r="F620">
        <v>944850252</v>
      </c>
      <c r="G620" t="s">
        <v>1450</v>
      </c>
      <c r="H620">
        <v>50001213</v>
      </c>
      <c r="I620">
        <v>10</v>
      </c>
    </row>
    <row r="621" spans="1:9" x14ac:dyDescent="0.3">
      <c r="A621">
        <v>2094</v>
      </c>
      <c r="B621" t="s">
        <v>1329</v>
      </c>
      <c r="C621" t="s">
        <v>1328</v>
      </c>
      <c r="D621">
        <v>57272457</v>
      </c>
      <c r="E621">
        <v>45588</v>
      </c>
      <c r="F621">
        <v>944850254</v>
      </c>
      <c r="G621" t="s">
        <v>1448</v>
      </c>
      <c r="H621">
        <v>2250005103</v>
      </c>
      <c r="I621">
        <v>30</v>
      </c>
    </row>
    <row r="622" spans="1:9" x14ac:dyDescent="0.3">
      <c r="A622">
        <v>2094</v>
      </c>
      <c r="B622" t="s">
        <v>1329</v>
      </c>
      <c r="C622" t="s">
        <v>1328</v>
      </c>
      <c r="D622">
        <v>57272453</v>
      </c>
      <c r="E622">
        <v>45588</v>
      </c>
      <c r="F622">
        <v>944850249</v>
      </c>
      <c r="G622" t="s">
        <v>1452</v>
      </c>
      <c r="H622">
        <v>2250005170</v>
      </c>
      <c r="I622">
        <v>11</v>
      </c>
    </row>
    <row r="623" spans="1:9" x14ac:dyDescent="0.3">
      <c r="A623">
        <v>2094</v>
      </c>
      <c r="B623" t="s">
        <v>1329</v>
      </c>
      <c r="C623" t="s">
        <v>1328</v>
      </c>
      <c r="D623">
        <v>57272458</v>
      </c>
      <c r="E623">
        <v>45588</v>
      </c>
      <c r="F623">
        <v>944850255</v>
      </c>
      <c r="G623" t="s">
        <v>1448</v>
      </c>
      <c r="H623">
        <v>2250005189</v>
      </c>
      <c r="I623">
        <v>14</v>
      </c>
    </row>
    <row r="624" spans="1:9" x14ac:dyDescent="0.3">
      <c r="A624">
        <v>2094</v>
      </c>
      <c r="B624" t="s">
        <v>1329</v>
      </c>
      <c r="C624" t="s">
        <v>1328</v>
      </c>
      <c r="D624">
        <v>57272456</v>
      </c>
      <c r="E624">
        <v>45588</v>
      </c>
      <c r="F624">
        <v>944850253</v>
      </c>
      <c r="G624" t="s">
        <v>1449</v>
      </c>
      <c r="H624">
        <v>2250005278</v>
      </c>
      <c r="I624">
        <v>9</v>
      </c>
    </row>
    <row r="625" spans="1:9" x14ac:dyDescent="0.3">
      <c r="A625">
        <v>3504</v>
      </c>
      <c r="B625" t="s">
        <v>83</v>
      </c>
      <c r="C625" t="s">
        <v>84</v>
      </c>
      <c r="D625">
        <v>57893620</v>
      </c>
      <c r="E625">
        <v>45614</v>
      </c>
      <c r="F625">
        <v>945420600</v>
      </c>
      <c r="G625" t="s">
        <v>604</v>
      </c>
      <c r="H625">
        <v>2250005103</v>
      </c>
      <c r="I625">
        <v>16</v>
      </c>
    </row>
    <row r="626" spans="1:9" x14ac:dyDescent="0.3">
      <c r="A626">
        <v>3504</v>
      </c>
      <c r="B626" t="s">
        <v>83</v>
      </c>
      <c r="C626" t="s">
        <v>84</v>
      </c>
      <c r="D626">
        <v>57893617</v>
      </c>
      <c r="E626">
        <v>45614</v>
      </c>
      <c r="F626">
        <v>945420599</v>
      </c>
      <c r="G626" t="s">
        <v>868</v>
      </c>
      <c r="H626">
        <v>2250005170</v>
      </c>
      <c r="I626">
        <v>25</v>
      </c>
    </row>
    <row r="627" spans="1:9" x14ac:dyDescent="0.3">
      <c r="A627">
        <v>3504</v>
      </c>
      <c r="B627" t="s">
        <v>83</v>
      </c>
      <c r="C627" t="s">
        <v>84</v>
      </c>
      <c r="D627">
        <v>57893621</v>
      </c>
      <c r="E627">
        <v>45614</v>
      </c>
      <c r="F627">
        <v>945420601</v>
      </c>
      <c r="G627" t="s">
        <v>867</v>
      </c>
      <c r="H627">
        <v>2250005189</v>
      </c>
      <c r="I627">
        <v>24</v>
      </c>
    </row>
    <row r="628" spans="1:9" x14ac:dyDescent="0.3">
      <c r="A628">
        <v>3423</v>
      </c>
      <c r="B628" t="s">
        <v>1331</v>
      </c>
      <c r="C628" t="s">
        <v>1330</v>
      </c>
      <c r="D628">
        <v>60370973</v>
      </c>
      <c r="E628">
        <v>45713</v>
      </c>
      <c r="F628">
        <v>947710052</v>
      </c>
      <c r="G628" t="s">
        <v>1471</v>
      </c>
      <c r="H628">
        <v>50000012</v>
      </c>
      <c r="I628">
        <v>31</v>
      </c>
    </row>
    <row r="629" spans="1:9" x14ac:dyDescent="0.3">
      <c r="A629">
        <v>3423</v>
      </c>
      <c r="B629" t="s">
        <v>1331</v>
      </c>
      <c r="C629" t="s">
        <v>1330</v>
      </c>
      <c r="D629">
        <v>60370972</v>
      </c>
      <c r="E629">
        <v>45713</v>
      </c>
      <c r="F629">
        <v>947710051</v>
      </c>
      <c r="G629" t="s">
        <v>1471</v>
      </c>
      <c r="H629">
        <v>50001213</v>
      </c>
      <c r="I629">
        <v>31</v>
      </c>
    </row>
    <row r="630" spans="1:9" x14ac:dyDescent="0.3">
      <c r="A630">
        <v>3423</v>
      </c>
      <c r="B630" t="s">
        <v>1331</v>
      </c>
      <c r="C630" t="s">
        <v>1330</v>
      </c>
      <c r="D630">
        <v>60370974</v>
      </c>
      <c r="E630">
        <v>45713</v>
      </c>
      <c r="F630">
        <v>947710053</v>
      </c>
      <c r="G630" t="s">
        <v>772</v>
      </c>
      <c r="H630">
        <v>2250005103</v>
      </c>
      <c r="I630">
        <v>121</v>
      </c>
    </row>
    <row r="631" spans="1:9" x14ac:dyDescent="0.3">
      <c r="A631">
        <v>3423</v>
      </c>
      <c r="B631" t="s">
        <v>1331</v>
      </c>
      <c r="C631" t="s">
        <v>1330</v>
      </c>
      <c r="D631">
        <v>60370969</v>
      </c>
      <c r="E631">
        <v>45713</v>
      </c>
      <c r="F631">
        <v>947710049</v>
      </c>
      <c r="G631" t="s">
        <v>642</v>
      </c>
      <c r="H631">
        <v>2250005170</v>
      </c>
      <c r="I631">
        <v>30</v>
      </c>
    </row>
    <row r="632" spans="1:9" x14ac:dyDescent="0.3">
      <c r="A632">
        <v>3423</v>
      </c>
      <c r="B632" t="s">
        <v>1331</v>
      </c>
      <c r="C632" t="s">
        <v>1330</v>
      </c>
      <c r="D632">
        <v>60370975</v>
      </c>
      <c r="E632">
        <v>45713</v>
      </c>
      <c r="F632">
        <v>947710054</v>
      </c>
      <c r="G632" t="s">
        <v>642</v>
      </c>
      <c r="H632">
        <v>2250005189</v>
      </c>
      <c r="I632">
        <v>30</v>
      </c>
    </row>
    <row r="633" spans="1:9" x14ac:dyDescent="0.3">
      <c r="A633">
        <v>1453</v>
      </c>
      <c r="B633" t="s">
        <v>343</v>
      </c>
      <c r="C633" t="s">
        <v>344</v>
      </c>
      <c r="D633">
        <v>60166381</v>
      </c>
      <c r="E633">
        <v>45706</v>
      </c>
      <c r="F633">
        <v>947520109</v>
      </c>
      <c r="G633" t="s">
        <v>928</v>
      </c>
      <c r="H633">
        <v>50001213</v>
      </c>
      <c r="I633">
        <v>30</v>
      </c>
    </row>
    <row r="634" spans="1:9" x14ac:dyDescent="0.3">
      <c r="A634">
        <v>1453</v>
      </c>
      <c r="B634" t="s">
        <v>343</v>
      </c>
      <c r="C634" t="s">
        <v>344</v>
      </c>
      <c r="D634">
        <v>60166382</v>
      </c>
      <c r="E634">
        <v>45706</v>
      </c>
      <c r="F634">
        <v>947520110</v>
      </c>
      <c r="G634" t="s">
        <v>520</v>
      </c>
      <c r="H634">
        <v>2250005278</v>
      </c>
      <c r="I634">
        <v>91</v>
      </c>
    </row>
    <row r="635" spans="1:9" x14ac:dyDescent="0.3">
      <c r="A635">
        <v>3443</v>
      </c>
      <c r="B635" t="s">
        <v>887</v>
      </c>
      <c r="C635" t="s">
        <v>888</v>
      </c>
      <c r="D635">
        <v>59595109</v>
      </c>
      <c r="E635">
        <v>45686</v>
      </c>
      <c r="F635">
        <v>81948155</v>
      </c>
      <c r="G635" t="s">
        <v>70</v>
      </c>
      <c r="H635">
        <v>2250005189</v>
      </c>
      <c r="I635">
        <v>8</v>
      </c>
    </row>
    <row r="636" spans="1:9" x14ac:dyDescent="0.3">
      <c r="A636">
        <v>3443</v>
      </c>
      <c r="B636" t="s">
        <v>887</v>
      </c>
      <c r="C636" t="s">
        <v>888</v>
      </c>
      <c r="D636">
        <v>59595105</v>
      </c>
      <c r="E636">
        <v>45685</v>
      </c>
      <c r="F636">
        <v>81947922</v>
      </c>
      <c r="G636" t="s">
        <v>438</v>
      </c>
      <c r="H636">
        <v>50000012</v>
      </c>
      <c r="I636">
        <v>2</v>
      </c>
    </row>
    <row r="637" spans="1:9" x14ac:dyDescent="0.3">
      <c r="A637">
        <v>3443</v>
      </c>
      <c r="B637" t="s">
        <v>887</v>
      </c>
      <c r="C637" t="s">
        <v>888</v>
      </c>
      <c r="D637">
        <v>59595106</v>
      </c>
      <c r="E637">
        <v>45685</v>
      </c>
      <c r="F637">
        <v>81948004</v>
      </c>
      <c r="G637" t="s">
        <v>438</v>
      </c>
      <c r="H637">
        <v>50001213</v>
      </c>
      <c r="I637">
        <v>8</v>
      </c>
    </row>
    <row r="638" spans="1:9" x14ac:dyDescent="0.3">
      <c r="A638">
        <v>3443</v>
      </c>
      <c r="B638" t="s">
        <v>887</v>
      </c>
      <c r="C638" t="s">
        <v>888</v>
      </c>
      <c r="D638">
        <v>59595108</v>
      </c>
      <c r="E638">
        <v>45685</v>
      </c>
      <c r="F638">
        <v>81948087</v>
      </c>
      <c r="G638" t="s">
        <v>438</v>
      </c>
      <c r="H638">
        <v>2250005103</v>
      </c>
      <c r="I638">
        <v>8</v>
      </c>
    </row>
    <row r="639" spans="1:9" x14ac:dyDescent="0.3">
      <c r="A639">
        <v>3443</v>
      </c>
      <c r="B639" t="s">
        <v>887</v>
      </c>
      <c r="C639" t="s">
        <v>888</v>
      </c>
      <c r="D639">
        <v>59595103</v>
      </c>
      <c r="E639">
        <v>45685</v>
      </c>
      <c r="F639">
        <v>81947960</v>
      </c>
      <c r="G639" t="s">
        <v>438</v>
      </c>
      <c r="H639">
        <v>2250005170</v>
      </c>
      <c r="I639">
        <v>8</v>
      </c>
    </row>
    <row r="640" spans="1:9" x14ac:dyDescent="0.3">
      <c r="A640">
        <v>3443</v>
      </c>
      <c r="B640" t="s">
        <v>887</v>
      </c>
      <c r="C640" t="s">
        <v>888</v>
      </c>
      <c r="D640">
        <v>59595107</v>
      </c>
      <c r="E640">
        <v>45685</v>
      </c>
      <c r="F640">
        <v>81948064</v>
      </c>
      <c r="G640" t="s">
        <v>438</v>
      </c>
      <c r="H640">
        <v>2250005278</v>
      </c>
      <c r="I640">
        <v>8</v>
      </c>
    </row>
    <row r="641" spans="1:9" x14ac:dyDescent="0.3">
      <c r="A641">
        <v>492</v>
      </c>
      <c r="B641" t="s">
        <v>133</v>
      </c>
      <c r="C641" t="s">
        <v>134</v>
      </c>
      <c r="D641">
        <v>60140950</v>
      </c>
      <c r="E641">
        <v>45705</v>
      </c>
      <c r="F641">
        <v>947496302</v>
      </c>
      <c r="G641" t="s">
        <v>441</v>
      </c>
      <c r="H641">
        <v>50000012</v>
      </c>
      <c r="I641">
        <v>28</v>
      </c>
    </row>
    <row r="642" spans="1:9" x14ac:dyDescent="0.3">
      <c r="A642">
        <v>492</v>
      </c>
      <c r="B642" t="s">
        <v>133</v>
      </c>
      <c r="C642" t="s">
        <v>134</v>
      </c>
      <c r="D642">
        <v>60140952</v>
      </c>
      <c r="E642">
        <v>45705</v>
      </c>
      <c r="F642">
        <v>947496304</v>
      </c>
      <c r="G642" t="s">
        <v>317</v>
      </c>
      <c r="H642">
        <v>2250005103</v>
      </c>
      <c r="I642">
        <v>157</v>
      </c>
    </row>
    <row r="643" spans="1:9" x14ac:dyDescent="0.3">
      <c r="A643">
        <v>492</v>
      </c>
      <c r="B643" t="s">
        <v>133</v>
      </c>
      <c r="C643" t="s">
        <v>134</v>
      </c>
      <c r="D643">
        <v>60140947</v>
      </c>
      <c r="E643">
        <v>45705</v>
      </c>
      <c r="F643">
        <v>947496299</v>
      </c>
      <c r="G643" t="s">
        <v>588</v>
      </c>
      <c r="H643">
        <v>2250005111</v>
      </c>
      <c r="I643">
        <v>32</v>
      </c>
    </row>
    <row r="644" spans="1:9" x14ac:dyDescent="0.3">
      <c r="A644">
        <v>492</v>
      </c>
      <c r="B644" t="s">
        <v>133</v>
      </c>
      <c r="C644" t="s">
        <v>134</v>
      </c>
      <c r="D644">
        <v>60140949</v>
      </c>
      <c r="E644">
        <v>45705</v>
      </c>
      <c r="F644">
        <v>947496301</v>
      </c>
      <c r="G644" t="s">
        <v>442</v>
      </c>
      <c r="H644">
        <v>2250005170</v>
      </c>
      <c r="I644">
        <v>62</v>
      </c>
    </row>
    <row r="645" spans="1:9" x14ac:dyDescent="0.3">
      <c r="A645">
        <v>492</v>
      </c>
      <c r="B645" t="s">
        <v>133</v>
      </c>
      <c r="C645" t="s">
        <v>134</v>
      </c>
      <c r="D645">
        <v>60140953</v>
      </c>
      <c r="E645">
        <v>45705</v>
      </c>
      <c r="F645">
        <v>947496305</v>
      </c>
      <c r="G645" t="s">
        <v>441</v>
      </c>
      <c r="H645">
        <v>2250005189</v>
      </c>
      <c r="I645">
        <v>57</v>
      </c>
    </row>
    <row r="646" spans="1:9" x14ac:dyDescent="0.3">
      <c r="A646">
        <v>492</v>
      </c>
      <c r="B646" t="s">
        <v>133</v>
      </c>
      <c r="C646" t="s">
        <v>134</v>
      </c>
      <c r="D646">
        <v>60140951</v>
      </c>
      <c r="E646">
        <v>45705</v>
      </c>
      <c r="F646">
        <v>947496303</v>
      </c>
      <c r="G646" t="s">
        <v>1517</v>
      </c>
      <c r="H646">
        <v>2250005278</v>
      </c>
      <c r="I646">
        <v>57</v>
      </c>
    </row>
    <row r="647" spans="1:9" x14ac:dyDescent="0.3">
      <c r="A647">
        <v>492</v>
      </c>
      <c r="B647" t="s">
        <v>133</v>
      </c>
      <c r="C647" t="s">
        <v>134</v>
      </c>
      <c r="D647">
        <v>59592504</v>
      </c>
      <c r="E647">
        <v>45688</v>
      </c>
      <c r="F647">
        <v>946987786</v>
      </c>
      <c r="G647" t="s">
        <v>1518</v>
      </c>
      <c r="H647">
        <v>50001213</v>
      </c>
      <c r="I647">
        <v>22</v>
      </c>
    </row>
    <row r="648" spans="1:9" x14ac:dyDescent="0.3">
      <c r="A648">
        <v>4075</v>
      </c>
      <c r="B648" t="s">
        <v>1185</v>
      </c>
      <c r="C648" t="s">
        <v>1186</v>
      </c>
      <c r="D648">
        <v>59512335</v>
      </c>
      <c r="E648">
        <v>45684</v>
      </c>
      <c r="F648">
        <v>946913704</v>
      </c>
      <c r="G648" t="s">
        <v>329</v>
      </c>
      <c r="H648">
        <v>2250005103</v>
      </c>
      <c r="I648">
        <v>46</v>
      </c>
    </row>
    <row r="649" spans="1:9" x14ac:dyDescent="0.3">
      <c r="A649">
        <v>4075</v>
      </c>
      <c r="B649" t="s">
        <v>1185</v>
      </c>
      <c r="C649" t="s">
        <v>1186</v>
      </c>
      <c r="D649">
        <v>59512336</v>
      </c>
      <c r="E649">
        <v>45684</v>
      </c>
      <c r="F649">
        <v>946913705</v>
      </c>
      <c r="G649" t="s">
        <v>257</v>
      </c>
      <c r="H649">
        <v>2250005189</v>
      </c>
      <c r="I649">
        <v>48</v>
      </c>
    </row>
    <row r="650" spans="1:9" x14ac:dyDescent="0.3">
      <c r="A650">
        <v>4075</v>
      </c>
      <c r="B650" t="s">
        <v>1185</v>
      </c>
      <c r="C650" t="s">
        <v>1186</v>
      </c>
      <c r="D650">
        <v>59512334</v>
      </c>
      <c r="E650">
        <v>45684</v>
      </c>
      <c r="F650">
        <v>946913703</v>
      </c>
      <c r="G650" t="s">
        <v>301</v>
      </c>
      <c r="H650">
        <v>2250005278</v>
      </c>
      <c r="I650">
        <v>45</v>
      </c>
    </row>
    <row r="651" spans="1:9" x14ac:dyDescent="0.3">
      <c r="A651">
        <v>4515</v>
      </c>
      <c r="B651" t="s">
        <v>1089</v>
      </c>
      <c r="C651" t="s">
        <v>1090</v>
      </c>
      <c r="D651">
        <v>59195077</v>
      </c>
      <c r="E651">
        <v>45672</v>
      </c>
      <c r="F651">
        <v>946619782</v>
      </c>
      <c r="G651" t="s">
        <v>1613</v>
      </c>
      <c r="H651">
        <v>2250005103</v>
      </c>
      <c r="I651">
        <v>12</v>
      </c>
    </row>
    <row r="652" spans="1:9" x14ac:dyDescent="0.3">
      <c r="A652">
        <v>4515</v>
      </c>
      <c r="B652" t="s">
        <v>1089</v>
      </c>
      <c r="C652" t="s">
        <v>1090</v>
      </c>
      <c r="D652">
        <v>59195076</v>
      </c>
      <c r="E652">
        <v>45672</v>
      </c>
      <c r="F652">
        <v>946619781</v>
      </c>
      <c r="G652" t="s">
        <v>212</v>
      </c>
      <c r="H652">
        <v>2250005278</v>
      </c>
      <c r="I652">
        <v>13</v>
      </c>
    </row>
    <row r="653" spans="1:9" x14ac:dyDescent="0.3">
      <c r="A653">
        <v>2804</v>
      </c>
      <c r="B653" t="s">
        <v>1336</v>
      </c>
      <c r="C653" t="s">
        <v>1335</v>
      </c>
      <c r="D653">
        <v>56687881</v>
      </c>
      <c r="E653">
        <v>45568</v>
      </c>
      <c r="F653">
        <v>944308843</v>
      </c>
      <c r="G653" t="s">
        <v>1473</v>
      </c>
      <c r="H653">
        <v>2250005103</v>
      </c>
      <c r="I653">
        <v>19</v>
      </c>
    </row>
    <row r="654" spans="1:9" x14ac:dyDescent="0.3">
      <c r="A654">
        <v>2804</v>
      </c>
      <c r="B654" t="s">
        <v>1336</v>
      </c>
      <c r="C654" t="s">
        <v>1335</v>
      </c>
      <c r="D654">
        <v>56687880</v>
      </c>
      <c r="E654">
        <v>45568</v>
      </c>
      <c r="F654">
        <v>944308842</v>
      </c>
      <c r="G654" t="s">
        <v>1440</v>
      </c>
      <c r="H654">
        <v>2250005278</v>
      </c>
      <c r="I654">
        <v>31</v>
      </c>
    </row>
    <row r="655" spans="1:9" x14ac:dyDescent="0.3">
      <c r="A655">
        <v>4406</v>
      </c>
      <c r="B655" t="s">
        <v>676</v>
      </c>
      <c r="C655" t="s">
        <v>677</v>
      </c>
      <c r="D655">
        <v>58028029</v>
      </c>
      <c r="E655">
        <v>45618</v>
      </c>
      <c r="F655">
        <v>945544410</v>
      </c>
      <c r="G655" t="s">
        <v>678</v>
      </c>
      <c r="H655">
        <v>2250005103</v>
      </c>
      <c r="I655">
        <v>31</v>
      </c>
    </row>
    <row r="656" spans="1:9" x14ac:dyDescent="0.3">
      <c r="A656">
        <v>4406</v>
      </c>
      <c r="B656" t="s">
        <v>676</v>
      </c>
      <c r="C656" t="s">
        <v>677</v>
      </c>
      <c r="D656">
        <v>58028028</v>
      </c>
      <c r="E656">
        <v>45618</v>
      </c>
      <c r="F656">
        <v>945544409</v>
      </c>
      <c r="G656" t="s">
        <v>1705</v>
      </c>
      <c r="H656">
        <v>2250005278</v>
      </c>
      <c r="I656">
        <v>25</v>
      </c>
    </row>
    <row r="657" spans="1:9" x14ac:dyDescent="0.3">
      <c r="A657">
        <v>3465</v>
      </c>
      <c r="B657" t="s">
        <v>971</v>
      </c>
      <c r="C657" t="s">
        <v>972</v>
      </c>
      <c r="D657">
        <v>58877624</v>
      </c>
      <c r="E657">
        <v>45659</v>
      </c>
      <c r="F657">
        <v>946325918</v>
      </c>
      <c r="G657" t="s">
        <v>91</v>
      </c>
      <c r="H657">
        <v>2250005278</v>
      </c>
      <c r="I657">
        <v>7</v>
      </c>
    </row>
    <row r="658" spans="1:9" x14ac:dyDescent="0.3">
      <c r="A658">
        <v>3847</v>
      </c>
      <c r="B658" t="s">
        <v>403</v>
      </c>
      <c r="C658" t="s">
        <v>404</v>
      </c>
      <c r="D658">
        <v>58874590</v>
      </c>
      <c r="E658">
        <v>45659</v>
      </c>
      <c r="F658">
        <v>946323186</v>
      </c>
      <c r="G658" t="s">
        <v>82</v>
      </c>
      <c r="H658">
        <v>2250005103</v>
      </c>
      <c r="I658">
        <v>12</v>
      </c>
    </row>
    <row r="659" spans="1:9" x14ac:dyDescent="0.3">
      <c r="A659">
        <v>3847</v>
      </c>
      <c r="B659" t="s">
        <v>403</v>
      </c>
      <c r="C659" t="s">
        <v>404</v>
      </c>
      <c r="D659">
        <v>58874591</v>
      </c>
      <c r="E659">
        <v>45659</v>
      </c>
      <c r="F659">
        <v>946323187</v>
      </c>
      <c r="G659" t="s">
        <v>82</v>
      </c>
      <c r="H659">
        <v>2250005189</v>
      </c>
      <c r="I659">
        <v>28</v>
      </c>
    </row>
    <row r="660" spans="1:9" x14ac:dyDescent="0.3">
      <c r="A660">
        <v>3847</v>
      </c>
      <c r="B660" t="s">
        <v>403</v>
      </c>
      <c r="C660" t="s">
        <v>404</v>
      </c>
      <c r="D660">
        <v>58874589</v>
      </c>
      <c r="E660">
        <v>45659</v>
      </c>
      <c r="F660">
        <v>946323185</v>
      </c>
      <c r="G660" t="s">
        <v>52</v>
      </c>
      <c r="H660">
        <v>2250005278</v>
      </c>
      <c r="I660">
        <v>22</v>
      </c>
    </row>
    <row r="661" spans="1:9" x14ac:dyDescent="0.3">
      <c r="A661">
        <v>4092</v>
      </c>
      <c r="B661" t="s">
        <v>1338</v>
      </c>
      <c r="C661" t="s">
        <v>1337</v>
      </c>
      <c r="D661">
        <v>60306732</v>
      </c>
      <c r="E661">
        <v>45711</v>
      </c>
      <c r="F661">
        <v>947650659</v>
      </c>
      <c r="G661" t="s">
        <v>1729</v>
      </c>
      <c r="H661">
        <v>2250005103</v>
      </c>
      <c r="I661">
        <v>31</v>
      </c>
    </row>
    <row r="662" spans="1:9" x14ac:dyDescent="0.3">
      <c r="A662">
        <v>4103</v>
      </c>
      <c r="B662" t="s">
        <v>1080</v>
      </c>
      <c r="C662" t="s">
        <v>1081</v>
      </c>
      <c r="D662">
        <v>59976095</v>
      </c>
      <c r="E662">
        <v>45701</v>
      </c>
      <c r="F662">
        <v>947343187</v>
      </c>
      <c r="G662" t="s">
        <v>808</v>
      </c>
      <c r="H662">
        <v>2250005170</v>
      </c>
      <c r="I662">
        <v>48</v>
      </c>
    </row>
    <row r="663" spans="1:9" x14ac:dyDescent="0.3">
      <c r="A663">
        <v>4103</v>
      </c>
      <c r="B663" t="s">
        <v>1080</v>
      </c>
      <c r="C663" t="s">
        <v>1081</v>
      </c>
      <c r="D663">
        <v>59976097</v>
      </c>
      <c r="E663">
        <v>45699</v>
      </c>
      <c r="F663">
        <v>947343188</v>
      </c>
      <c r="G663" t="s">
        <v>239</v>
      </c>
      <c r="H663">
        <v>50000012</v>
      </c>
      <c r="I663">
        <v>63</v>
      </c>
    </row>
    <row r="664" spans="1:9" x14ac:dyDescent="0.3">
      <c r="A664">
        <v>4103</v>
      </c>
      <c r="B664" t="s">
        <v>1080</v>
      </c>
      <c r="C664" t="s">
        <v>1081</v>
      </c>
      <c r="D664">
        <v>59976098</v>
      </c>
      <c r="E664">
        <v>45699</v>
      </c>
      <c r="F664">
        <v>947343189</v>
      </c>
      <c r="G664" t="s">
        <v>1236</v>
      </c>
      <c r="H664">
        <v>50001213</v>
      </c>
      <c r="I664">
        <v>30</v>
      </c>
    </row>
    <row r="665" spans="1:9" x14ac:dyDescent="0.3">
      <c r="A665">
        <v>4103</v>
      </c>
      <c r="B665" t="s">
        <v>1080</v>
      </c>
      <c r="C665" t="s">
        <v>1081</v>
      </c>
      <c r="D665">
        <v>59976099</v>
      </c>
      <c r="E665">
        <v>45699</v>
      </c>
      <c r="F665">
        <v>947343190</v>
      </c>
      <c r="G665" t="s">
        <v>1454</v>
      </c>
      <c r="H665">
        <v>2250005103</v>
      </c>
      <c r="I665">
        <v>115</v>
      </c>
    </row>
    <row r="666" spans="1:9" x14ac:dyDescent="0.3">
      <c r="A666">
        <v>4103</v>
      </c>
      <c r="B666" t="s">
        <v>1080</v>
      </c>
      <c r="C666" t="s">
        <v>1081</v>
      </c>
      <c r="D666">
        <v>59976094</v>
      </c>
      <c r="E666">
        <v>45699</v>
      </c>
      <c r="F666">
        <v>947343186</v>
      </c>
      <c r="G666" t="s">
        <v>238</v>
      </c>
      <c r="H666">
        <v>2250005111</v>
      </c>
      <c r="I666">
        <v>16</v>
      </c>
    </row>
    <row r="667" spans="1:9" x14ac:dyDescent="0.3">
      <c r="A667">
        <v>4103</v>
      </c>
      <c r="B667" t="s">
        <v>1080</v>
      </c>
      <c r="C667" t="s">
        <v>1081</v>
      </c>
      <c r="D667">
        <v>59976100</v>
      </c>
      <c r="E667">
        <v>45699</v>
      </c>
      <c r="F667">
        <v>947343192</v>
      </c>
      <c r="G667" t="s">
        <v>239</v>
      </c>
      <c r="H667">
        <v>2250005189</v>
      </c>
      <c r="I667">
        <v>63</v>
      </c>
    </row>
    <row r="668" spans="1:9" x14ac:dyDescent="0.3">
      <c r="A668">
        <v>4286</v>
      </c>
      <c r="B668" t="s">
        <v>147</v>
      </c>
      <c r="C668" t="s">
        <v>148</v>
      </c>
      <c r="D668">
        <v>57655833</v>
      </c>
      <c r="E668">
        <v>45610</v>
      </c>
      <c r="F668">
        <v>945201691</v>
      </c>
      <c r="G668" t="s">
        <v>125</v>
      </c>
      <c r="H668">
        <v>2250005103</v>
      </c>
      <c r="I668">
        <v>25</v>
      </c>
    </row>
    <row r="669" spans="1:9" x14ac:dyDescent="0.3">
      <c r="A669">
        <v>4286</v>
      </c>
      <c r="B669" t="s">
        <v>147</v>
      </c>
      <c r="C669" t="s">
        <v>148</v>
      </c>
      <c r="D669">
        <v>57655834</v>
      </c>
      <c r="E669">
        <v>45610</v>
      </c>
      <c r="F669">
        <v>945201692</v>
      </c>
      <c r="G669" t="s">
        <v>149</v>
      </c>
      <c r="H669">
        <v>2250005189</v>
      </c>
      <c r="I669">
        <v>29</v>
      </c>
    </row>
    <row r="670" spans="1:9" x14ac:dyDescent="0.3">
      <c r="A670">
        <v>4184</v>
      </c>
      <c r="B670" t="s">
        <v>643</v>
      </c>
      <c r="C670" t="s">
        <v>644</v>
      </c>
      <c r="D670">
        <v>58202104</v>
      </c>
      <c r="E670">
        <v>45625</v>
      </c>
      <c r="F670">
        <v>945705613</v>
      </c>
      <c r="G670" t="s">
        <v>737</v>
      </c>
      <c r="H670">
        <v>2250005278</v>
      </c>
      <c r="I670">
        <v>7</v>
      </c>
    </row>
    <row r="671" spans="1:9" x14ac:dyDescent="0.3">
      <c r="A671">
        <v>652</v>
      </c>
      <c r="B671" t="s">
        <v>931</v>
      </c>
      <c r="C671" t="s">
        <v>932</v>
      </c>
      <c r="D671">
        <v>57658124</v>
      </c>
      <c r="E671">
        <v>45604</v>
      </c>
      <c r="F671">
        <v>945203853</v>
      </c>
      <c r="G671" t="s">
        <v>538</v>
      </c>
      <c r="H671">
        <v>2250005103</v>
      </c>
      <c r="I671">
        <v>10</v>
      </c>
    </row>
    <row r="672" spans="1:9" x14ac:dyDescent="0.3">
      <c r="A672">
        <v>652</v>
      </c>
      <c r="B672" t="s">
        <v>931</v>
      </c>
      <c r="C672" t="s">
        <v>932</v>
      </c>
      <c r="D672">
        <v>57658125</v>
      </c>
      <c r="E672">
        <v>45604</v>
      </c>
      <c r="F672">
        <v>945203854</v>
      </c>
      <c r="G672" t="s">
        <v>693</v>
      </c>
      <c r="H672">
        <v>2250005189</v>
      </c>
      <c r="I672">
        <v>5</v>
      </c>
    </row>
    <row r="673" spans="1:9" x14ac:dyDescent="0.3">
      <c r="A673">
        <v>652</v>
      </c>
      <c r="B673" t="s">
        <v>931</v>
      </c>
      <c r="C673" t="s">
        <v>932</v>
      </c>
      <c r="D673">
        <v>57658123</v>
      </c>
      <c r="E673">
        <v>45604</v>
      </c>
      <c r="F673">
        <v>945203852</v>
      </c>
      <c r="G673" t="s">
        <v>923</v>
      </c>
      <c r="H673">
        <v>2250005278</v>
      </c>
      <c r="I673">
        <v>9</v>
      </c>
    </row>
    <row r="674" spans="1:9" x14ac:dyDescent="0.3">
      <c r="A674">
        <v>74</v>
      </c>
      <c r="B674" t="s">
        <v>905</v>
      </c>
      <c r="C674" t="s">
        <v>906</v>
      </c>
      <c r="D674">
        <v>60291351</v>
      </c>
      <c r="E674">
        <v>45709</v>
      </c>
      <c r="F674">
        <v>947636491</v>
      </c>
      <c r="G674" t="s">
        <v>1550</v>
      </c>
      <c r="H674">
        <v>50000012</v>
      </c>
      <c r="I674">
        <v>75</v>
      </c>
    </row>
    <row r="675" spans="1:9" x14ac:dyDescent="0.3">
      <c r="A675">
        <v>74</v>
      </c>
      <c r="B675" t="s">
        <v>905</v>
      </c>
      <c r="C675" t="s">
        <v>906</v>
      </c>
      <c r="D675">
        <v>60291350</v>
      </c>
      <c r="E675">
        <v>45709</v>
      </c>
      <c r="F675">
        <v>947636490</v>
      </c>
      <c r="G675" t="s">
        <v>299</v>
      </c>
      <c r="H675">
        <v>50001213</v>
      </c>
      <c r="I675">
        <v>80</v>
      </c>
    </row>
    <row r="676" spans="1:9" x14ac:dyDescent="0.3">
      <c r="A676">
        <v>74</v>
      </c>
      <c r="B676" t="s">
        <v>905</v>
      </c>
      <c r="C676" t="s">
        <v>906</v>
      </c>
      <c r="D676">
        <v>60291353</v>
      </c>
      <c r="E676">
        <v>45709</v>
      </c>
      <c r="F676">
        <v>947636493</v>
      </c>
      <c r="G676" t="s">
        <v>1667</v>
      </c>
      <c r="H676">
        <v>2250005103</v>
      </c>
      <c r="I676">
        <v>151</v>
      </c>
    </row>
    <row r="677" spans="1:9" x14ac:dyDescent="0.3">
      <c r="A677">
        <v>74</v>
      </c>
      <c r="B677" t="s">
        <v>905</v>
      </c>
      <c r="C677" t="s">
        <v>906</v>
      </c>
      <c r="D677">
        <v>60291349</v>
      </c>
      <c r="E677">
        <v>45709</v>
      </c>
      <c r="F677">
        <v>947636489</v>
      </c>
      <c r="G677" t="s">
        <v>299</v>
      </c>
      <c r="H677">
        <v>2250005111</v>
      </c>
      <c r="I677">
        <v>96</v>
      </c>
    </row>
    <row r="678" spans="1:9" x14ac:dyDescent="0.3">
      <c r="A678">
        <v>74</v>
      </c>
      <c r="B678" t="s">
        <v>905</v>
      </c>
      <c r="C678" t="s">
        <v>906</v>
      </c>
      <c r="D678">
        <v>60291354</v>
      </c>
      <c r="E678">
        <v>45709</v>
      </c>
      <c r="F678">
        <v>947636494</v>
      </c>
      <c r="G678" t="s">
        <v>299</v>
      </c>
      <c r="H678">
        <v>2250005189</v>
      </c>
      <c r="I678">
        <v>96</v>
      </c>
    </row>
    <row r="679" spans="1:9" x14ac:dyDescent="0.3">
      <c r="A679">
        <v>74</v>
      </c>
      <c r="B679" t="s">
        <v>905</v>
      </c>
      <c r="C679" t="s">
        <v>906</v>
      </c>
      <c r="D679">
        <v>60291352</v>
      </c>
      <c r="E679">
        <v>45709</v>
      </c>
      <c r="F679">
        <v>947636492</v>
      </c>
      <c r="G679" t="s">
        <v>1667</v>
      </c>
      <c r="H679">
        <v>2250005278</v>
      </c>
      <c r="I679">
        <v>86</v>
      </c>
    </row>
    <row r="680" spans="1:9" x14ac:dyDescent="0.3">
      <c r="A680">
        <v>74</v>
      </c>
      <c r="B680" t="s">
        <v>905</v>
      </c>
      <c r="C680" t="s">
        <v>906</v>
      </c>
      <c r="D680">
        <v>58042644</v>
      </c>
      <c r="E680">
        <v>45632</v>
      </c>
      <c r="F680">
        <v>945557775</v>
      </c>
      <c r="G680" t="s">
        <v>122</v>
      </c>
      <c r="H680">
        <v>2250005170</v>
      </c>
      <c r="I680">
        <v>2</v>
      </c>
    </row>
    <row r="681" spans="1:9" x14ac:dyDescent="0.3">
      <c r="A681">
        <v>4314</v>
      </c>
      <c r="B681" t="s">
        <v>653</v>
      </c>
      <c r="C681" t="s">
        <v>654</v>
      </c>
      <c r="D681">
        <v>58525328</v>
      </c>
      <c r="E681">
        <v>45637</v>
      </c>
      <c r="F681">
        <v>946004747</v>
      </c>
      <c r="G681" t="s">
        <v>648</v>
      </c>
      <c r="H681">
        <v>50000012</v>
      </c>
      <c r="I681">
        <v>6</v>
      </c>
    </row>
    <row r="682" spans="1:9" x14ac:dyDescent="0.3">
      <c r="A682">
        <v>4314</v>
      </c>
      <c r="B682" t="s">
        <v>653</v>
      </c>
      <c r="C682" t="s">
        <v>654</v>
      </c>
      <c r="D682">
        <v>58525330</v>
      </c>
      <c r="E682">
        <v>45637</v>
      </c>
      <c r="F682">
        <v>946004750</v>
      </c>
      <c r="G682" t="s">
        <v>657</v>
      </c>
      <c r="H682">
        <v>50001213</v>
      </c>
      <c r="I682">
        <v>8</v>
      </c>
    </row>
    <row r="683" spans="1:9" x14ac:dyDescent="0.3">
      <c r="A683">
        <v>4314</v>
      </c>
      <c r="B683" t="s">
        <v>653</v>
      </c>
      <c r="C683" t="s">
        <v>654</v>
      </c>
      <c r="D683">
        <v>58525331</v>
      </c>
      <c r="E683">
        <v>45637</v>
      </c>
      <c r="F683">
        <v>946004751</v>
      </c>
      <c r="G683" t="s">
        <v>1581</v>
      </c>
      <c r="H683">
        <v>2250005103</v>
      </c>
      <c r="I683">
        <v>12</v>
      </c>
    </row>
    <row r="684" spans="1:9" x14ac:dyDescent="0.3">
      <c r="A684">
        <v>4314</v>
      </c>
      <c r="B684" t="s">
        <v>653</v>
      </c>
      <c r="C684" t="s">
        <v>654</v>
      </c>
      <c r="D684">
        <v>58525332</v>
      </c>
      <c r="E684">
        <v>45637</v>
      </c>
      <c r="F684">
        <v>946004752</v>
      </c>
      <c r="G684" t="s">
        <v>1580</v>
      </c>
      <c r="H684">
        <v>2250005189</v>
      </c>
      <c r="I684">
        <v>16</v>
      </c>
    </row>
    <row r="685" spans="1:9" x14ac:dyDescent="0.3">
      <c r="A685">
        <v>4274</v>
      </c>
      <c r="B685" t="s">
        <v>1342</v>
      </c>
      <c r="C685" t="s">
        <v>1341</v>
      </c>
      <c r="D685">
        <v>57203931</v>
      </c>
      <c r="E685">
        <v>45587</v>
      </c>
      <c r="F685">
        <v>944786730</v>
      </c>
      <c r="G685" t="s">
        <v>1466</v>
      </c>
      <c r="H685">
        <v>2250005103</v>
      </c>
      <c r="I685">
        <v>5</v>
      </c>
    </row>
    <row r="686" spans="1:9" x14ac:dyDescent="0.3">
      <c r="A686">
        <v>3121</v>
      </c>
      <c r="B686" t="s">
        <v>832</v>
      </c>
      <c r="C686" t="s">
        <v>833</v>
      </c>
      <c r="D686">
        <v>59184524</v>
      </c>
      <c r="E686">
        <v>45671</v>
      </c>
      <c r="F686">
        <v>946609885</v>
      </c>
      <c r="G686" t="s">
        <v>378</v>
      </c>
      <c r="H686">
        <v>2250005189</v>
      </c>
      <c r="I686">
        <v>16</v>
      </c>
    </row>
    <row r="687" spans="1:9" x14ac:dyDescent="0.3">
      <c r="A687">
        <v>3121</v>
      </c>
      <c r="B687" t="s">
        <v>832</v>
      </c>
      <c r="C687" t="s">
        <v>833</v>
      </c>
      <c r="D687">
        <v>59184523</v>
      </c>
      <c r="E687">
        <v>45671</v>
      </c>
      <c r="F687">
        <v>946609884</v>
      </c>
      <c r="G687" t="s">
        <v>1684</v>
      </c>
      <c r="H687">
        <v>2250005278</v>
      </c>
      <c r="I687">
        <v>24</v>
      </c>
    </row>
    <row r="688" spans="1:9" x14ac:dyDescent="0.3">
      <c r="A688">
        <v>4079</v>
      </c>
      <c r="B688" t="s">
        <v>977</v>
      </c>
      <c r="C688" t="s">
        <v>978</v>
      </c>
      <c r="D688">
        <v>58897247</v>
      </c>
      <c r="E688">
        <v>45660</v>
      </c>
      <c r="F688">
        <v>946343731</v>
      </c>
      <c r="G688" t="s">
        <v>225</v>
      </c>
      <c r="H688">
        <v>2250005103</v>
      </c>
      <c r="I688">
        <v>25</v>
      </c>
    </row>
    <row r="689" spans="1:9" x14ac:dyDescent="0.3">
      <c r="A689">
        <v>4079</v>
      </c>
      <c r="B689" t="s">
        <v>977</v>
      </c>
      <c r="C689" t="s">
        <v>978</v>
      </c>
      <c r="D689">
        <v>58891630</v>
      </c>
      <c r="E689">
        <v>45660</v>
      </c>
      <c r="F689">
        <v>946338740</v>
      </c>
      <c r="G689" t="s">
        <v>846</v>
      </c>
      <c r="H689">
        <v>2250005278</v>
      </c>
      <c r="I689">
        <v>29</v>
      </c>
    </row>
    <row r="690" spans="1:9" x14ac:dyDescent="0.3">
      <c r="A690">
        <v>2652</v>
      </c>
      <c r="B690" t="s">
        <v>732</v>
      </c>
      <c r="C690" t="s">
        <v>733</v>
      </c>
      <c r="D690">
        <v>60230130</v>
      </c>
      <c r="E690">
        <v>45707</v>
      </c>
      <c r="F690">
        <v>947579455</v>
      </c>
      <c r="G690" t="s">
        <v>1195</v>
      </c>
      <c r="H690">
        <v>50001213</v>
      </c>
      <c r="I690">
        <v>30</v>
      </c>
    </row>
    <row r="691" spans="1:9" x14ac:dyDescent="0.3">
      <c r="A691">
        <v>2652</v>
      </c>
      <c r="B691" t="s">
        <v>732</v>
      </c>
      <c r="C691" t="s">
        <v>733</v>
      </c>
      <c r="D691">
        <v>60230132</v>
      </c>
      <c r="E691">
        <v>45707</v>
      </c>
      <c r="F691">
        <v>947579457</v>
      </c>
      <c r="G691" t="s">
        <v>1611</v>
      </c>
      <c r="H691">
        <v>2250005103</v>
      </c>
      <c r="I691">
        <v>28</v>
      </c>
    </row>
    <row r="692" spans="1:9" x14ac:dyDescent="0.3">
      <c r="A692">
        <v>2652</v>
      </c>
      <c r="B692" t="s">
        <v>732</v>
      </c>
      <c r="C692" t="s">
        <v>733</v>
      </c>
      <c r="D692">
        <v>60230129</v>
      </c>
      <c r="E692">
        <v>45707</v>
      </c>
      <c r="F692">
        <v>947579454</v>
      </c>
      <c r="G692" t="s">
        <v>734</v>
      </c>
      <c r="H692">
        <v>2250005170</v>
      </c>
      <c r="I692">
        <v>32</v>
      </c>
    </row>
    <row r="693" spans="1:9" x14ac:dyDescent="0.3">
      <c r="A693">
        <v>2652</v>
      </c>
      <c r="B693" t="s">
        <v>732</v>
      </c>
      <c r="C693" t="s">
        <v>733</v>
      </c>
      <c r="D693">
        <v>60230133</v>
      </c>
      <c r="E693">
        <v>45707</v>
      </c>
      <c r="F693">
        <v>947579458</v>
      </c>
      <c r="G693" t="s">
        <v>1611</v>
      </c>
      <c r="H693">
        <v>2250005189</v>
      </c>
      <c r="I693">
        <v>43</v>
      </c>
    </row>
    <row r="694" spans="1:9" x14ac:dyDescent="0.3">
      <c r="A694">
        <v>2652</v>
      </c>
      <c r="B694" t="s">
        <v>732</v>
      </c>
      <c r="C694" t="s">
        <v>733</v>
      </c>
      <c r="D694">
        <v>60230131</v>
      </c>
      <c r="E694">
        <v>45707</v>
      </c>
      <c r="F694">
        <v>947579456</v>
      </c>
      <c r="G694" t="s">
        <v>1612</v>
      </c>
      <c r="H694">
        <v>2250005278</v>
      </c>
      <c r="I694">
        <v>29</v>
      </c>
    </row>
    <row r="695" spans="1:9" x14ac:dyDescent="0.3">
      <c r="A695">
        <v>1282</v>
      </c>
      <c r="B695" t="s">
        <v>507</v>
      </c>
      <c r="C695" t="s">
        <v>508</v>
      </c>
      <c r="D695">
        <v>59512831</v>
      </c>
      <c r="E695">
        <v>45684</v>
      </c>
      <c r="F695">
        <v>946914171</v>
      </c>
      <c r="G695" t="s">
        <v>1608</v>
      </c>
      <c r="H695">
        <v>2250005103</v>
      </c>
      <c r="I695">
        <v>59</v>
      </c>
    </row>
    <row r="696" spans="1:9" x14ac:dyDescent="0.3">
      <c r="A696">
        <v>1282</v>
      </c>
      <c r="B696" t="s">
        <v>507</v>
      </c>
      <c r="C696" t="s">
        <v>508</v>
      </c>
      <c r="D696">
        <v>59512830</v>
      </c>
      <c r="E696">
        <v>45684</v>
      </c>
      <c r="F696">
        <v>946914170</v>
      </c>
      <c r="G696" t="s">
        <v>258</v>
      </c>
      <c r="H696">
        <v>2250005170</v>
      </c>
      <c r="I696">
        <v>10</v>
      </c>
    </row>
    <row r="697" spans="1:9" x14ac:dyDescent="0.3">
      <c r="A697">
        <v>1282</v>
      </c>
      <c r="B697" t="s">
        <v>507</v>
      </c>
      <c r="C697" t="s">
        <v>508</v>
      </c>
      <c r="D697">
        <v>59512832</v>
      </c>
      <c r="E697">
        <v>45684</v>
      </c>
      <c r="F697">
        <v>946914172</v>
      </c>
      <c r="G697" t="s">
        <v>704</v>
      </c>
      <c r="H697">
        <v>2250005189</v>
      </c>
      <c r="I697">
        <v>25</v>
      </c>
    </row>
    <row r="698" spans="1:9" x14ac:dyDescent="0.3">
      <c r="A698">
        <v>1282</v>
      </c>
      <c r="B698" t="s">
        <v>507</v>
      </c>
      <c r="C698" t="s">
        <v>508</v>
      </c>
      <c r="D698">
        <v>58111639</v>
      </c>
      <c r="E698">
        <v>45622</v>
      </c>
      <c r="F698">
        <v>945621736</v>
      </c>
      <c r="G698" t="s">
        <v>510</v>
      </c>
      <c r="H698">
        <v>50000012</v>
      </c>
      <c r="I698">
        <v>9</v>
      </c>
    </row>
    <row r="699" spans="1:9" x14ac:dyDescent="0.3">
      <c r="A699">
        <v>3998</v>
      </c>
      <c r="B699" t="s">
        <v>297</v>
      </c>
      <c r="C699" t="s">
        <v>298</v>
      </c>
      <c r="D699">
        <v>60432654</v>
      </c>
      <c r="E699">
        <v>45715</v>
      </c>
      <c r="F699">
        <v>947767034</v>
      </c>
      <c r="G699" t="s">
        <v>1460</v>
      </c>
      <c r="H699">
        <v>2250005111</v>
      </c>
      <c r="I699">
        <v>29</v>
      </c>
    </row>
    <row r="700" spans="1:9" x14ac:dyDescent="0.3">
      <c r="A700">
        <v>3998</v>
      </c>
      <c r="B700" t="s">
        <v>297</v>
      </c>
      <c r="C700" t="s">
        <v>298</v>
      </c>
      <c r="D700">
        <v>60432656</v>
      </c>
      <c r="E700">
        <v>45714</v>
      </c>
      <c r="F700">
        <v>947767037</v>
      </c>
      <c r="G700" t="s">
        <v>1205</v>
      </c>
      <c r="H700">
        <v>50001213</v>
      </c>
      <c r="I700">
        <v>29</v>
      </c>
    </row>
    <row r="701" spans="1:9" x14ac:dyDescent="0.3">
      <c r="A701">
        <v>3998</v>
      </c>
      <c r="B701" t="s">
        <v>297</v>
      </c>
      <c r="C701" t="s">
        <v>298</v>
      </c>
      <c r="D701">
        <v>60432658</v>
      </c>
      <c r="E701">
        <v>45714</v>
      </c>
      <c r="F701">
        <v>947767039</v>
      </c>
      <c r="G701" t="s">
        <v>1562</v>
      </c>
      <c r="H701">
        <v>2250005103</v>
      </c>
      <c r="I701">
        <v>44</v>
      </c>
    </row>
    <row r="702" spans="1:9" x14ac:dyDescent="0.3">
      <c r="A702">
        <v>3998</v>
      </c>
      <c r="B702" t="s">
        <v>297</v>
      </c>
      <c r="C702" t="s">
        <v>298</v>
      </c>
      <c r="D702">
        <v>60432655</v>
      </c>
      <c r="E702">
        <v>45714</v>
      </c>
      <c r="F702">
        <v>947767036</v>
      </c>
      <c r="G702" t="s">
        <v>1563</v>
      </c>
      <c r="H702">
        <v>2250005170</v>
      </c>
      <c r="I702">
        <v>46</v>
      </c>
    </row>
    <row r="703" spans="1:9" x14ac:dyDescent="0.3">
      <c r="A703">
        <v>3998</v>
      </c>
      <c r="B703" t="s">
        <v>297</v>
      </c>
      <c r="C703" t="s">
        <v>298</v>
      </c>
      <c r="D703">
        <v>60432659</v>
      </c>
      <c r="E703">
        <v>45714</v>
      </c>
      <c r="F703">
        <v>947767040</v>
      </c>
      <c r="G703" t="s">
        <v>1205</v>
      </c>
      <c r="H703">
        <v>2250005189</v>
      </c>
      <c r="I703">
        <v>45</v>
      </c>
    </row>
    <row r="704" spans="1:9" x14ac:dyDescent="0.3">
      <c r="A704">
        <v>3364</v>
      </c>
      <c r="B704" t="s">
        <v>188</v>
      </c>
      <c r="C704" t="s">
        <v>189</v>
      </c>
      <c r="D704">
        <v>60103783</v>
      </c>
      <c r="E704">
        <v>45702</v>
      </c>
      <c r="F704">
        <v>947461881</v>
      </c>
      <c r="G704" t="s">
        <v>635</v>
      </c>
      <c r="H704">
        <v>50000012</v>
      </c>
      <c r="I704">
        <v>31</v>
      </c>
    </row>
    <row r="705" spans="1:9" x14ac:dyDescent="0.3">
      <c r="A705">
        <v>3364</v>
      </c>
      <c r="B705" t="s">
        <v>188</v>
      </c>
      <c r="C705" t="s">
        <v>189</v>
      </c>
      <c r="D705">
        <v>60103784</v>
      </c>
      <c r="E705">
        <v>45702</v>
      </c>
      <c r="F705">
        <v>947461882</v>
      </c>
      <c r="G705" t="s">
        <v>1067</v>
      </c>
      <c r="H705">
        <v>50001213</v>
      </c>
      <c r="I705">
        <v>28</v>
      </c>
    </row>
    <row r="706" spans="1:9" x14ac:dyDescent="0.3">
      <c r="A706">
        <v>3364</v>
      </c>
      <c r="B706" t="s">
        <v>188</v>
      </c>
      <c r="C706" t="s">
        <v>189</v>
      </c>
      <c r="D706">
        <v>60103785</v>
      </c>
      <c r="E706">
        <v>45702</v>
      </c>
      <c r="F706">
        <v>947461883</v>
      </c>
      <c r="G706" t="s">
        <v>1534</v>
      </c>
      <c r="H706">
        <v>2250005103</v>
      </c>
      <c r="I706">
        <v>154</v>
      </c>
    </row>
    <row r="707" spans="1:9" x14ac:dyDescent="0.3">
      <c r="A707">
        <v>3364</v>
      </c>
      <c r="B707" t="s">
        <v>188</v>
      </c>
      <c r="C707" t="s">
        <v>189</v>
      </c>
      <c r="D707">
        <v>60103782</v>
      </c>
      <c r="E707">
        <v>45702</v>
      </c>
      <c r="F707">
        <v>947461880</v>
      </c>
      <c r="G707" t="s">
        <v>1067</v>
      </c>
      <c r="H707">
        <v>2250005170</v>
      </c>
      <c r="I707">
        <v>45</v>
      </c>
    </row>
    <row r="708" spans="1:9" x14ac:dyDescent="0.3">
      <c r="A708">
        <v>3364</v>
      </c>
      <c r="B708" t="s">
        <v>188</v>
      </c>
      <c r="C708" t="s">
        <v>189</v>
      </c>
      <c r="D708">
        <v>60103786</v>
      </c>
      <c r="E708">
        <v>45702</v>
      </c>
      <c r="F708">
        <v>947461884</v>
      </c>
      <c r="G708" t="s">
        <v>1503</v>
      </c>
      <c r="H708">
        <v>2250005189</v>
      </c>
      <c r="I708">
        <v>74</v>
      </c>
    </row>
    <row r="709" spans="1:9" x14ac:dyDescent="0.3">
      <c r="A709">
        <v>2557</v>
      </c>
      <c r="B709" t="s">
        <v>720</v>
      </c>
      <c r="C709" t="s">
        <v>721</v>
      </c>
      <c r="D709">
        <v>58341300</v>
      </c>
      <c r="E709">
        <v>45630</v>
      </c>
      <c r="F709">
        <v>945834788</v>
      </c>
      <c r="G709" t="s">
        <v>11</v>
      </c>
      <c r="H709">
        <v>2250005103</v>
      </c>
      <c r="I709">
        <v>64</v>
      </c>
    </row>
    <row r="710" spans="1:9" x14ac:dyDescent="0.3">
      <c r="A710">
        <v>4396</v>
      </c>
      <c r="B710" t="s">
        <v>475</v>
      </c>
      <c r="C710" t="s">
        <v>476</v>
      </c>
      <c r="D710">
        <v>59508342</v>
      </c>
      <c r="E710">
        <v>45681</v>
      </c>
      <c r="F710">
        <v>946910032</v>
      </c>
      <c r="G710" t="s">
        <v>574</v>
      </c>
      <c r="H710">
        <v>50000012</v>
      </c>
      <c r="I710">
        <v>23</v>
      </c>
    </row>
    <row r="711" spans="1:9" x14ac:dyDescent="0.3">
      <c r="A711">
        <v>4396</v>
      </c>
      <c r="B711" t="s">
        <v>475</v>
      </c>
      <c r="C711" t="s">
        <v>476</v>
      </c>
      <c r="D711">
        <v>59508341</v>
      </c>
      <c r="E711">
        <v>45681</v>
      </c>
      <c r="F711">
        <v>946910031</v>
      </c>
      <c r="G711" t="s">
        <v>1619</v>
      </c>
      <c r="H711">
        <v>50001213</v>
      </c>
      <c r="I711">
        <v>18</v>
      </c>
    </row>
    <row r="712" spans="1:9" x14ac:dyDescent="0.3">
      <c r="A712">
        <v>4396</v>
      </c>
      <c r="B712" t="s">
        <v>475</v>
      </c>
      <c r="C712" t="s">
        <v>476</v>
      </c>
      <c r="D712">
        <v>59508344</v>
      </c>
      <c r="E712">
        <v>45681</v>
      </c>
      <c r="F712">
        <v>946910034</v>
      </c>
      <c r="G712" t="s">
        <v>1619</v>
      </c>
      <c r="H712">
        <v>2250005103</v>
      </c>
      <c r="I712">
        <v>34</v>
      </c>
    </row>
    <row r="713" spans="1:9" x14ac:dyDescent="0.3">
      <c r="A713">
        <v>4396</v>
      </c>
      <c r="B713" t="s">
        <v>475</v>
      </c>
      <c r="C713" t="s">
        <v>476</v>
      </c>
      <c r="D713">
        <v>59508340</v>
      </c>
      <c r="E713">
        <v>45681</v>
      </c>
      <c r="F713">
        <v>946910030</v>
      </c>
      <c r="G713" t="s">
        <v>478</v>
      </c>
      <c r="H713">
        <v>2250005170</v>
      </c>
      <c r="I713">
        <v>48</v>
      </c>
    </row>
    <row r="714" spans="1:9" x14ac:dyDescent="0.3">
      <c r="A714">
        <v>4396</v>
      </c>
      <c r="B714" t="s">
        <v>475</v>
      </c>
      <c r="C714" t="s">
        <v>476</v>
      </c>
      <c r="D714">
        <v>59508343</v>
      </c>
      <c r="E714">
        <v>45681</v>
      </c>
      <c r="F714">
        <v>946910033</v>
      </c>
      <c r="G714" t="s">
        <v>426</v>
      </c>
      <c r="H714">
        <v>2250005278</v>
      </c>
      <c r="I714">
        <v>30</v>
      </c>
    </row>
    <row r="715" spans="1:9" x14ac:dyDescent="0.3">
      <c r="A715">
        <v>4396</v>
      </c>
      <c r="B715" t="s">
        <v>475</v>
      </c>
      <c r="C715" t="s">
        <v>476</v>
      </c>
      <c r="D715">
        <v>58324716</v>
      </c>
      <c r="E715">
        <v>45630</v>
      </c>
      <c r="F715">
        <v>945819272</v>
      </c>
      <c r="G715" t="s">
        <v>24</v>
      </c>
      <c r="H715">
        <v>2250005189</v>
      </c>
      <c r="I715">
        <v>44</v>
      </c>
    </row>
    <row r="716" spans="1:9" x14ac:dyDescent="0.3">
      <c r="A716">
        <v>3089</v>
      </c>
      <c r="B716" t="s">
        <v>1043</v>
      </c>
      <c r="C716" t="s">
        <v>1044</v>
      </c>
      <c r="D716">
        <v>59076560</v>
      </c>
      <c r="E716">
        <v>45667</v>
      </c>
      <c r="F716">
        <v>946510014</v>
      </c>
      <c r="G716" t="s">
        <v>207</v>
      </c>
      <c r="H716">
        <v>2250005103</v>
      </c>
      <c r="I716">
        <v>9</v>
      </c>
    </row>
    <row r="717" spans="1:9" x14ac:dyDescent="0.3">
      <c r="A717">
        <v>4195</v>
      </c>
      <c r="B717" t="s">
        <v>1352</v>
      </c>
      <c r="C717" t="s">
        <v>1351</v>
      </c>
      <c r="D717">
        <v>60330081</v>
      </c>
      <c r="E717">
        <v>45712</v>
      </c>
      <c r="F717">
        <v>947672266</v>
      </c>
      <c r="G717" t="s">
        <v>818</v>
      </c>
      <c r="H717">
        <v>2250005103</v>
      </c>
      <c r="I717">
        <v>30</v>
      </c>
    </row>
    <row r="718" spans="1:9" x14ac:dyDescent="0.3">
      <c r="A718">
        <v>3810</v>
      </c>
      <c r="B718" t="s">
        <v>1074</v>
      </c>
      <c r="C718" t="s">
        <v>1075</v>
      </c>
      <c r="D718">
        <v>57464958</v>
      </c>
      <c r="E718">
        <v>45601</v>
      </c>
      <c r="F718">
        <v>945028662</v>
      </c>
      <c r="G718" t="s">
        <v>145</v>
      </c>
      <c r="H718">
        <v>2250005103</v>
      </c>
      <c r="I718">
        <v>12</v>
      </c>
    </row>
    <row r="719" spans="1:9" x14ac:dyDescent="0.3">
      <c r="A719">
        <v>3810</v>
      </c>
      <c r="B719" t="s">
        <v>1074</v>
      </c>
      <c r="C719" t="s">
        <v>1075</v>
      </c>
      <c r="D719">
        <v>57464957</v>
      </c>
      <c r="E719">
        <v>45601</v>
      </c>
      <c r="F719">
        <v>945028661</v>
      </c>
      <c r="G719" t="s">
        <v>245</v>
      </c>
      <c r="H719">
        <v>2250005170</v>
      </c>
      <c r="I719">
        <v>6</v>
      </c>
    </row>
    <row r="720" spans="1:9" x14ac:dyDescent="0.3">
      <c r="A720">
        <v>4005</v>
      </c>
      <c r="B720" t="s">
        <v>1239</v>
      </c>
      <c r="C720" t="s">
        <v>1240</v>
      </c>
      <c r="D720">
        <v>58028444</v>
      </c>
      <c r="E720">
        <v>45621</v>
      </c>
      <c r="F720">
        <v>945544807</v>
      </c>
      <c r="G720" t="s">
        <v>1649</v>
      </c>
      <c r="H720">
        <v>2250005111</v>
      </c>
      <c r="I720">
        <v>14</v>
      </c>
    </row>
    <row r="721" spans="1:9" x14ac:dyDescent="0.3">
      <c r="A721">
        <v>4553</v>
      </c>
      <c r="B721" t="s">
        <v>1484</v>
      </c>
      <c r="C721" t="s">
        <v>1485</v>
      </c>
      <c r="D721">
        <v>60243976</v>
      </c>
      <c r="E721">
        <v>45708</v>
      </c>
      <c r="F721">
        <v>947592424</v>
      </c>
      <c r="G721" t="s">
        <v>1665</v>
      </c>
      <c r="H721">
        <v>2250005278</v>
      </c>
      <c r="I721">
        <v>30</v>
      </c>
    </row>
    <row r="722" spans="1:9" x14ac:dyDescent="0.3">
      <c r="A722">
        <v>4450</v>
      </c>
      <c r="B722" t="s">
        <v>1112</v>
      </c>
      <c r="C722" t="s">
        <v>1113</v>
      </c>
      <c r="D722">
        <v>58816750</v>
      </c>
      <c r="E722">
        <v>45656</v>
      </c>
      <c r="F722">
        <v>946271424</v>
      </c>
      <c r="G722" t="s">
        <v>996</v>
      </c>
      <c r="H722">
        <v>2250005278</v>
      </c>
      <c r="I722">
        <v>21</v>
      </c>
    </row>
    <row r="723" spans="1:9" x14ac:dyDescent="0.3">
      <c r="A723">
        <v>4502</v>
      </c>
      <c r="B723" t="s">
        <v>836</v>
      </c>
      <c r="C723" t="s">
        <v>837</v>
      </c>
      <c r="D723">
        <v>58756072</v>
      </c>
      <c r="E723">
        <v>45652</v>
      </c>
      <c r="F723">
        <v>946217108</v>
      </c>
      <c r="G723" t="s">
        <v>506</v>
      </c>
      <c r="H723">
        <v>2250005278</v>
      </c>
      <c r="I723">
        <v>41</v>
      </c>
    </row>
    <row r="724" spans="1:9" x14ac:dyDescent="0.3">
      <c r="A724">
        <v>2822</v>
      </c>
      <c r="B724" t="s">
        <v>1045</v>
      </c>
      <c r="C724" t="s">
        <v>1046</v>
      </c>
      <c r="D724">
        <v>60124046</v>
      </c>
      <c r="E724">
        <v>45705</v>
      </c>
      <c r="F724">
        <v>947480581</v>
      </c>
      <c r="G724" t="s">
        <v>610</v>
      </c>
      <c r="H724">
        <v>50001213</v>
      </c>
      <c r="I724">
        <v>31</v>
      </c>
    </row>
    <row r="725" spans="1:9" x14ac:dyDescent="0.3">
      <c r="A725">
        <v>2822</v>
      </c>
      <c r="B725" t="s">
        <v>1045</v>
      </c>
      <c r="C725" t="s">
        <v>1046</v>
      </c>
      <c r="D725">
        <v>60124048</v>
      </c>
      <c r="E725">
        <v>45705</v>
      </c>
      <c r="F725">
        <v>947480583</v>
      </c>
      <c r="G725" t="s">
        <v>442</v>
      </c>
      <c r="H725">
        <v>2250005103</v>
      </c>
      <c r="I725">
        <v>158</v>
      </c>
    </row>
    <row r="726" spans="1:9" x14ac:dyDescent="0.3">
      <c r="A726">
        <v>2822</v>
      </c>
      <c r="B726" t="s">
        <v>1045</v>
      </c>
      <c r="C726" t="s">
        <v>1046</v>
      </c>
      <c r="D726">
        <v>60124042</v>
      </c>
      <c r="E726">
        <v>45705</v>
      </c>
      <c r="F726">
        <v>947480579</v>
      </c>
      <c r="G726" t="s">
        <v>317</v>
      </c>
      <c r="H726">
        <v>2250005170</v>
      </c>
      <c r="I726">
        <v>61</v>
      </c>
    </row>
    <row r="727" spans="1:9" x14ac:dyDescent="0.3">
      <c r="A727">
        <v>2822</v>
      </c>
      <c r="B727" t="s">
        <v>1045</v>
      </c>
      <c r="C727" t="s">
        <v>1046</v>
      </c>
      <c r="D727">
        <v>60124049</v>
      </c>
      <c r="E727">
        <v>45705</v>
      </c>
      <c r="F727">
        <v>947480584</v>
      </c>
      <c r="G727" t="s">
        <v>748</v>
      </c>
      <c r="H727">
        <v>2250005189</v>
      </c>
      <c r="I727">
        <v>71</v>
      </c>
    </row>
    <row r="728" spans="1:9" x14ac:dyDescent="0.3">
      <c r="A728">
        <v>2822</v>
      </c>
      <c r="B728" t="s">
        <v>1045</v>
      </c>
      <c r="C728" t="s">
        <v>1046</v>
      </c>
      <c r="D728">
        <v>60124047</v>
      </c>
      <c r="E728">
        <v>45705</v>
      </c>
      <c r="F728">
        <v>947480582</v>
      </c>
      <c r="G728" t="s">
        <v>317</v>
      </c>
      <c r="H728">
        <v>2250005278</v>
      </c>
      <c r="I728">
        <v>29</v>
      </c>
    </row>
    <row r="729" spans="1:9" x14ac:dyDescent="0.3">
      <c r="A729">
        <v>2822</v>
      </c>
      <c r="B729" t="s">
        <v>1045</v>
      </c>
      <c r="C729" t="s">
        <v>1046</v>
      </c>
      <c r="D729">
        <v>58847590</v>
      </c>
      <c r="E729">
        <v>45656</v>
      </c>
      <c r="F729">
        <v>946299176</v>
      </c>
      <c r="G729" t="s">
        <v>208</v>
      </c>
      <c r="H729">
        <v>50000012</v>
      </c>
      <c r="I729">
        <v>32</v>
      </c>
    </row>
    <row r="730" spans="1:9" x14ac:dyDescent="0.3">
      <c r="A730">
        <v>2822</v>
      </c>
      <c r="B730" t="s">
        <v>1045</v>
      </c>
      <c r="C730" t="s">
        <v>1046</v>
      </c>
      <c r="D730">
        <v>58847588</v>
      </c>
      <c r="E730">
        <v>45656</v>
      </c>
      <c r="F730">
        <v>946299173</v>
      </c>
      <c r="G730" t="s">
        <v>1147</v>
      </c>
      <c r="H730">
        <v>2250005111</v>
      </c>
      <c r="I730">
        <v>25</v>
      </c>
    </row>
    <row r="731" spans="1:9" x14ac:dyDescent="0.3">
      <c r="A731">
        <v>3578</v>
      </c>
      <c r="B731" t="s">
        <v>380</v>
      </c>
      <c r="C731" t="s">
        <v>381</v>
      </c>
      <c r="D731">
        <v>58143387</v>
      </c>
      <c r="E731">
        <v>45623</v>
      </c>
      <c r="F731">
        <v>945651168</v>
      </c>
      <c r="G731" t="s">
        <v>1593</v>
      </c>
      <c r="H731">
        <v>2250005189</v>
      </c>
      <c r="I731">
        <v>63</v>
      </c>
    </row>
    <row r="732" spans="1:9" x14ac:dyDescent="0.3">
      <c r="A732">
        <v>3578</v>
      </c>
      <c r="B732" t="s">
        <v>380</v>
      </c>
      <c r="C732" t="s">
        <v>381</v>
      </c>
      <c r="D732">
        <v>58143386</v>
      </c>
      <c r="E732">
        <v>45623</v>
      </c>
      <c r="F732">
        <v>945651166</v>
      </c>
      <c r="G732" t="s">
        <v>1594</v>
      </c>
      <c r="H732">
        <v>2250005278</v>
      </c>
      <c r="I732">
        <v>47</v>
      </c>
    </row>
    <row r="733" spans="1:9" x14ac:dyDescent="0.3">
      <c r="A733">
        <v>3617</v>
      </c>
      <c r="B733" t="s">
        <v>234</v>
      </c>
      <c r="C733" t="s">
        <v>235</v>
      </c>
      <c r="D733">
        <v>59757120</v>
      </c>
      <c r="E733">
        <v>45692</v>
      </c>
      <c r="F733">
        <v>947140153</v>
      </c>
      <c r="G733" t="s">
        <v>1551</v>
      </c>
      <c r="H733">
        <v>50000012</v>
      </c>
      <c r="I733">
        <v>25</v>
      </c>
    </row>
    <row r="734" spans="1:9" x14ac:dyDescent="0.3">
      <c r="A734">
        <v>3617</v>
      </c>
      <c r="B734" t="s">
        <v>234</v>
      </c>
      <c r="C734" t="s">
        <v>235</v>
      </c>
      <c r="D734">
        <v>59757122</v>
      </c>
      <c r="E734">
        <v>45692</v>
      </c>
      <c r="F734">
        <v>947140155</v>
      </c>
      <c r="G734" t="s">
        <v>269</v>
      </c>
      <c r="H734">
        <v>2250005103</v>
      </c>
      <c r="I734">
        <v>25</v>
      </c>
    </row>
    <row r="735" spans="1:9" x14ac:dyDescent="0.3">
      <c r="A735">
        <v>3617</v>
      </c>
      <c r="B735" t="s">
        <v>234</v>
      </c>
      <c r="C735" t="s">
        <v>235</v>
      </c>
      <c r="D735">
        <v>59757119</v>
      </c>
      <c r="E735">
        <v>45692</v>
      </c>
      <c r="F735">
        <v>947140152</v>
      </c>
      <c r="G735" t="s">
        <v>120</v>
      </c>
      <c r="H735">
        <v>2250005170</v>
      </c>
      <c r="I735">
        <v>13</v>
      </c>
    </row>
    <row r="736" spans="1:9" x14ac:dyDescent="0.3">
      <c r="A736">
        <v>3617</v>
      </c>
      <c r="B736" t="s">
        <v>234</v>
      </c>
      <c r="C736" t="s">
        <v>235</v>
      </c>
      <c r="D736">
        <v>59757121</v>
      </c>
      <c r="E736">
        <v>45692</v>
      </c>
      <c r="F736">
        <v>947140154</v>
      </c>
      <c r="G736" t="s">
        <v>122</v>
      </c>
      <c r="H736">
        <v>2250005278</v>
      </c>
      <c r="I736">
        <v>26</v>
      </c>
    </row>
    <row r="737" spans="1:9" x14ac:dyDescent="0.3">
      <c r="A737">
        <v>4185</v>
      </c>
      <c r="B737" t="s">
        <v>240</v>
      </c>
      <c r="C737" t="s">
        <v>241</v>
      </c>
      <c r="D737">
        <v>58335033</v>
      </c>
      <c r="E737">
        <v>45630</v>
      </c>
      <c r="F737">
        <v>945828855</v>
      </c>
      <c r="G737" t="s">
        <v>1496</v>
      </c>
      <c r="H737">
        <v>2250005278</v>
      </c>
      <c r="I737">
        <v>14</v>
      </c>
    </row>
    <row r="738" spans="1:9" x14ac:dyDescent="0.3">
      <c r="A738">
        <v>2896</v>
      </c>
      <c r="B738" t="s">
        <v>855</v>
      </c>
      <c r="C738" t="s">
        <v>856</v>
      </c>
      <c r="D738">
        <v>57969299</v>
      </c>
      <c r="E738">
        <v>45618</v>
      </c>
      <c r="F738">
        <v>945490329</v>
      </c>
      <c r="G738" t="s">
        <v>1663</v>
      </c>
      <c r="H738">
        <v>2250005170</v>
      </c>
      <c r="I738">
        <v>5</v>
      </c>
    </row>
    <row r="739" spans="1:9" x14ac:dyDescent="0.3">
      <c r="A739">
        <v>2921</v>
      </c>
      <c r="B739" t="s">
        <v>128</v>
      </c>
      <c r="C739" t="s">
        <v>129</v>
      </c>
      <c r="D739">
        <v>60630856</v>
      </c>
      <c r="E739">
        <v>45726</v>
      </c>
      <c r="F739">
        <v>83168253</v>
      </c>
      <c r="G739" t="s">
        <v>1526</v>
      </c>
      <c r="H739">
        <v>2250005103</v>
      </c>
      <c r="I739">
        <v>8</v>
      </c>
    </row>
    <row r="740" spans="1:9" x14ac:dyDescent="0.3">
      <c r="A740">
        <v>4256</v>
      </c>
      <c r="B740" t="s">
        <v>869</v>
      </c>
      <c r="C740" t="s">
        <v>870</v>
      </c>
      <c r="D740">
        <v>59290740</v>
      </c>
      <c r="E740">
        <v>45674</v>
      </c>
      <c r="F740">
        <v>946708847</v>
      </c>
      <c r="G740" t="s">
        <v>867</v>
      </c>
      <c r="H740">
        <v>50000012</v>
      </c>
      <c r="I740">
        <v>21</v>
      </c>
    </row>
    <row r="741" spans="1:9" x14ac:dyDescent="0.3">
      <c r="A741">
        <v>4256</v>
      </c>
      <c r="B741" t="s">
        <v>869</v>
      </c>
      <c r="C741" t="s">
        <v>870</v>
      </c>
      <c r="D741">
        <v>59290739</v>
      </c>
      <c r="E741">
        <v>45674</v>
      </c>
      <c r="F741">
        <v>946708846</v>
      </c>
      <c r="G741" t="s">
        <v>650</v>
      </c>
      <c r="H741">
        <v>50001213</v>
      </c>
      <c r="I741">
        <v>32</v>
      </c>
    </row>
    <row r="742" spans="1:9" x14ac:dyDescent="0.3">
      <c r="A742">
        <v>4256</v>
      </c>
      <c r="B742" t="s">
        <v>869</v>
      </c>
      <c r="C742" t="s">
        <v>870</v>
      </c>
      <c r="D742">
        <v>59290742</v>
      </c>
      <c r="E742">
        <v>45674</v>
      </c>
      <c r="F742">
        <v>946708849</v>
      </c>
      <c r="G742" t="s">
        <v>867</v>
      </c>
      <c r="H742">
        <v>2250005103</v>
      </c>
      <c r="I742">
        <v>18</v>
      </c>
    </row>
    <row r="743" spans="1:9" x14ac:dyDescent="0.3">
      <c r="A743">
        <v>4256</v>
      </c>
      <c r="B743" t="s">
        <v>869</v>
      </c>
      <c r="C743" t="s">
        <v>870</v>
      </c>
      <c r="D743">
        <v>59290737</v>
      </c>
      <c r="E743">
        <v>45674</v>
      </c>
      <c r="F743">
        <v>946708845</v>
      </c>
      <c r="G743" t="s">
        <v>650</v>
      </c>
      <c r="H743">
        <v>2250005170</v>
      </c>
      <c r="I743">
        <v>32</v>
      </c>
    </row>
    <row r="744" spans="1:9" x14ac:dyDescent="0.3">
      <c r="A744">
        <v>4256</v>
      </c>
      <c r="B744" t="s">
        <v>869</v>
      </c>
      <c r="C744" t="s">
        <v>870</v>
      </c>
      <c r="D744">
        <v>59290741</v>
      </c>
      <c r="E744">
        <v>45674</v>
      </c>
      <c r="F744">
        <v>946708848</v>
      </c>
      <c r="G744" t="s">
        <v>279</v>
      </c>
      <c r="H744">
        <v>2250005278</v>
      </c>
      <c r="I744">
        <v>18</v>
      </c>
    </row>
    <row r="745" spans="1:9" x14ac:dyDescent="0.3">
      <c r="A745">
        <v>4242</v>
      </c>
      <c r="B745" t="s">
        <v>1108</v>
      </c>
      <c r="C745" t="s">
        <v>1109</v>
      </c>
      <c r="D745">
        <v>58179633</v>
      </c>
      <c r="E745">
        <v>45624</v>
      </c>
      <c r="F745">
        <v>945684771</v>
      </c>
      <c r="G745" t="s">
        <v>487</v>
      </c>
      <c r="H745">
        <v>50000012</v>
      </c>
      <c r="I745">
        <v>38</v>
      </c>
    </row>
    <row r="746" spans="1:9" x14ac:dyDescent="0.3">
      <c r="A746">
        <v>4242</v>
      </c>
      <c r="B746" t="s">
        <v>1108</v>
      </c>
      <c r="C746" t="s">
        <v>1109</v>
      </c>
      <c r="D746">
        <v>58179634</v>
      </c>
      <c r="E746">
        <v>45624</v>
      </c>
      <c r="F746">
        <v>945684772</v>
      </c>
      <c r="G746" t="s">
        <v>330</v>
      </c>
      <c r="H746">
        <v>50001213</v>
      </c>
      <c r="I746">
        <v>30</v>
      </c>
    </row>
    <row r="747" spans="1:9" x14ac:dyDescent="0.3">
      <c r="A747">
        <v>4242</v>
      </c>
      <c r="B747" t="s">
        <v>1108</v>
      </c>
      <c r="C747" t="s">
        <v>1109</v>
      </c>
      <c r="D747">
        <v>58179630</v>
      </c>
      <c r="E747">
        <v>45624</v>
      </c>
      <c r="F747">
        <v>945684768</v>
      </c>
      <c r="G747" t="s">
        <v>1625</v>
      </c>
      <c r="H747">
        <v>2250005111</v>
      </c>
      <c r="I747">
        <v>23</v>
      </c>
    </row>
    <row r="748" spans="1:9" x14ac:dyDescent="0.3">
      <c r="A748">
        <v>4242</v>
      </c>
      <c r="B748" t="s">
        <v>1108</v>
      </c>
      <c r="C748" t="s">
        <v>1109</v>
      </c>
      <c r="D748">
        <v>58179631</v>
      </c>
      <c r="E748">
        <v>45624</v>
      </c>
      <c r="F748">
        <v>945684770</v>
      </c>
      <c r="G748" t="s">
        <v>329</v>
      </c>
      <c r="H748">
        <v>2250005170</v>
      </c>
      <c r="I748">
        <v>44</v>
      </c>
    </row>
    <row r="749" spans="1:9" x14ac:dyDescent="0.3">
      <c r="A749">
        <v>4242</v>
      </c>
      <c r="B749" t="s">
        <v>1108</v>
      </c>
      <c r="C749" t="s">
        <v>1109</v>
      </c>
      <c r="D749">
        <v>58179636</v>
      </c>
      <c r="E749">
        <v>45624</v>
      </c>
      <c r="F749">
        <v>945684774</v>
      </c>
      <c r="G749" t="s">
        <v>557</v>
      </c>
      <c r="H749">
        <v>2250005189</v>
      </c>
      <c r="I749">
        <v>18</v>
      </c>
    </row>
    <row r="750" spans="1:9" x14ac:dyDescent="0.3">
      <c r="A750">
        <v>3733</v>
      </c>
      <c r="B750" t="s">
        <v>840</v>
      </c>
      <c r="C750" t="s">
        <v>841</v>
      </c>
      <c r="D750">
        <v>58797414</v>
      </c>
      <c r="E750">
        <v>45656</v>
      </c>
      <c r="F750">
        <v>946254079</v>
      </c>
      <c r="G750" t="s">
        <v>996</v>
      </c>
      <c r="H750">
        <v>50001213</v>
      </c>
      <c r="I750">
        <v>24</v>
      </c>
    </row>
    <row r="751" spans="1:9" x14ac:dyDescent="0.3">
      <c r="A751">
        <v>3733</v>
      </c>
      <c r="B751" t="s">
        <v>840</v>
      </c>
      <c r="C751" t="s">
        <v>841</v>
      </c>
      <c r="D751">
        <v>58797415</v>
      </c>
      <c r="E751">
        <v>45656</v>
      </c>
      <c r="F751">
        <v>946254080</v>
      </c>
      <c r="G751" t="s">
        <v>208</v>
      </c>
      <c r="H751">
        <v>2250005103</v>
      </c>
      <c r="I751">
        <v>48</v>
      </c>
    </row>
    <row r="752" spans="1:9" x14ac:dyDescent="0.3">
      <c r="A752">
        <v>3733</v>
      </c>
      <c r="B752" t="s">
        <v>840</v>
      </c>
      <c r="C752" t="s">
        <v>841</v>
      </c>
      <c r="D752">
        <v>58797413</v>
      </c>
      <c r="E752">
        <v>45656</v>
      </c>
      <c r="F752">
        <v>946254078</v>
      </c>
      <c r="G752" t="s">
        <v>495</v>
      </c>
      <c r="H752">
        <v>2250005170</v>
      </c>
      <c r="I752">
        <v>43</v>
      </c>
    </row>
    <row r="753" spans="1:9" x14ac:dyDescent="0.3">
      <c r="A753">
        <v>3733</v>
      </c>
      <c r="B753" t="s">
        <v>840</v>
      </c>
      <c r="C753" t="s">
        <v>841</v>
      </c>
      <c r="D753">
        <v>58797416</v>
      </c>
      <c r="E753">
        <v>45656</v>
      </c>
      <c r="F753">
        <v>946254081</v>
      </c>
      <c r="G753" t="s">
        <v>495</v>
      </c>
      <c r="H753">
        <v>2250005189</v>
      </c>
      <c r="I753">
        <v>43</v>
      </c>
    </row>
    <row r="754" spans="1:9" x14ac:dyDescent="0.3">
      <c r="A754">
        <v>2054</v>
      </c>
      <c r="B754" t="s">
        <v>292</v>
      </c>
      <c r="C754" t="s">
        <v>293</v>
      </c>
      <c r="D754">
        <v>60583365</v>
      </c>
      <c r="E754">
        <v>45723</v>
      </c>
      <c r="F754">
        <v>83107872</v>
      </c>
      <c r="G754" t="s">
        <v>1521</v>
      </c>
      <c r="H754">
        <v>50000012</v>
      </c>
      <c r="I754">
        <v>6</v>
      </c>
    </row>
    <row r="755" spans="1:9" x14ac:dyDescent="0.3">
      <c r="A755">
        <v>2054</v>
      </c>
      <c r="B755" t="s">
        <v>292</v>
      </c>
      <c r="C755" t="s">
        <v>293</v>
      </c>
      <c r="D755">
        <v>60583366</v>
      </c>
      <c r="E755">
        <v>45723</v>
      </c>
      <c r="F755">
        <v>83107936</v>
      </c>
      <c r="G755" t="s">
        <v>1521</v>
      </c>
      <c r="H755">
        <v>50001213</v>
      </c>
      <c r="I755">
        <v>7</v>
      </c>
    </row>
    <row r="756" spans="1:9" x14ac:dyDescent="0.3">
      <c r="A756">
        <v>2054</v>
      </c>
      <c r="B756" t="s">
        <v>292</v>
      </c>
      <c r="C756" t="s">
        <v>293</v>
      </c>
      <c r="D756">
        <v>60583368</v>
      </c>
      <c r="E756">
        <v>45723</v>
      </c>
      <c r="F756">
        <v>83107954</v>
      </c>
      <c r="G756" t="s">
        <v>1521</v>
      </c>
      <c r="H756">
        <v>2250005103</v>
      </c>
      <c r="I756">
        <v>46</v>
      </c>
    </row>
    <row r="757" spans="1:9" x14ac:dyDescent="0.3">
      <c r="A757">
        <v>2054</v>
      </c>
      <c r="B757" t="s">
        <v>292</v>
      </c>
      <c r="C757" t="s">
        <v>293</v>
      </c>
      <c r="D757">
        <v>60583363</v>
      </c>
      <c r="E757">
        <v>45723</v>
      </c>
      <c r="F757">
        <v>83107899</v>
      </c>
      <c r="G757" t="s">
        <v>1521</v>
      </c>
      <c r="H757">
        <v>2250005111</v>
      </c>
      <c r="I757">
        <v>8</v>
      </c>
    </row>
    <row r="758" spans="1:9" x14ac:dyDescent="0.3">
      <c r="A758">
        <v>2054</v>
      </c>
      <c r="B758" t="s">
        <v>292</v>
      </c>
      <c r="C758" t="s">
        <v>293</v>
      </c>
      <c r="D758">
        <v>60583369</v>
      </c>
      <c r="E758">
        <v>45723</v>
      </c>
      <c r="F758">
        <v>83107958</v>
      </c>
      <c r="G758" t="s">
        <v>1521</v>
      </c>
      <c r="H758">
        <v>2250005189</v>
      </c>
      <c r="I758">
        <v>16</v>
      </c>
    </row>
    <row r="759" spans="1:9" x14ac:dyDescent="0.3">
      <c r="A759">
        <v>2054</v>
      </c>
      <c r="B759" t="s">
        <v>292</v>
      </c>
      <c r="C759" t="s">
        <v>293</v>
      </c>
      <c r="D759">
        <v>60583367</v>
      </c>
      <c r="E759">
        <v>45723</v>
      </c>
      <c r="F759">
        <v>83107942</v>
      </c>
      <c r="G759" t="s">
        <v>1521</v>
      </c>
      <c r="H759">
        <v>2250005278</v>
      </c>
      <c r="I759">
        <v>12</v>
      </c>
    </row>
    <row r="760" spans="1:9" x14ac:dyDescent="0.3">
      <c r="A760">
        <v>4408</v>
      </c>
      <c r="B760" t="s">
        <v>1354</v>
      </c>
      <c r="C760" t="s">
        <v>1353</v>
      </c>
      <c r="D760">
        <v>60427617</v>
      </c>
      <c r="E760">
        <v>45714</v>
      </c>
      <c r="F760">
        <v>947762356</v>
      </c>
      <c r="G760" t="s">
        <v>1205</v>
      </c>
      <c r="H760">
        <v>2250005278</v>
      </c>
      <c r="I760">
        <v>28</v>
      </c>
    </row>
    <row r="761" spans="1:9" x14ac:dyDescent="0.3">
      <c r="A761">
        <v>4393</v>
      </c>
      <c r="B761" t="s">
        <v>159</v>
      </c>
      <c r="C761" t="s">
        <v>160</v>
      </c>
      <c r="D761">
        <v>58957122</v>
      </c>
      <c r="E761">
        <v>45664</v>
      </c>
      <c r="F761">
        <v>946399015</v>
      </c>
      <c r="G761" t="s">
        <v>1540</v>
      </c>
      <c r="H761">
        <v>50000012</v>
      </c>
      <c r="I761">
        <v>21</v>
      </c>
    </row>
    <row r="762" spans="1:9" x14ac:dyDescent="0.3">
      <c r="A762">
        <v>4393</v>
      </c>
      <c r="B762" t="s">
        <v>159</v>
      </c>
      <c r="C762" t="s">
        <v>160</v>
      </c>
      <c r="D762">
        <v>58957124</v>
      </c>
      <c r="E762">
        <v>45664</v>
      </c>
      <c r="F762">
        <v>946399016</v>
      </c>
      <c r="G762" t="s">
        <v>1540</v>
      </c>
      <c r="H762">
        <v>50001213</v>
      </c>
      <c r="I762">
        <v>20</v>
      </c>
    </row>
    <row r="763" spans="1:9" x14ac:dyDescent="0.3">
      <c r="A763">
        <v>4393</v>
      </c>
      <c r="B763" t="s">
        <v>159</v>
      </c>
      <c r="C763" t="s">
        <v>160</v>
      </c>
      <c r="D763">
        <v>58957125</v>
      </c>
      <c r="E763">
        <v>45664</v>
      </c>
      <c r="F763">
        <v>946399017</v>
      </c>
      <c r="G763" t="s">
        <v>1539</v>
      </c>
      <c r="H763">
        <v>2250005103</v>
      </c>
      <c r="I763">
        <v>51</v>
      </c>
    </row>
    <row r="764" spans="1:9" x14ac:dyDescent="0.3">
      <c r="A764">
        <v>4393</v>
      </c>
      <c r="B764" t="s">
        <v>159</v>
      </c>
      <c r="C764" t="s">
        <v>160</v>
      </c>
      <c r="D764">
        <v>58957121</v>
      </c>
      <c r="E764">
        <v>45664</v>
      </c>
      <c r="F764">
        <v>946399014</v>
      </c>
      <c r="G764" t="s">
        <v>1540</v>
      </c>
      <c r="H764">
        <v>2250005170</v>
      </c>
      <c r="I764">
        <v>38</v>
      </c>
    </row>
    <row r="765" spans="1:9" x14ac:dyDescent="0.3">
      <c r="A765">
        <v>4393</v>
      </c>
      <c r="B765" t="s">
        <v>159</v>
      </c>
      <c r="C765" t="s">
        <v>160</v>
      </c>
      <c r="D765">
        <v>58957127</v>
      </c>
      <c r="E765">
        <v>45664</v>
      </c>
      <c r="F765">
        <v>946399018</v>
      </c>
      <c r="G765" t="s">
        <v>161</v>
      </c>
      <c r="H765">
        <v>2250005189</v>
      </c>
      <c r="I765">
        <v>12</v>
      </c>
    </row>
    <row r="766" spans="1:9" x14ac:dyDescent="0.3">
      <c r="A766">
        <v>3858</v>
      </c>
      <c r="B766" t="s">
        <v>280</v>
      </c>
      <c r="C766" t="s">
        <v>281</v>
      </c>
      <c r="D766">
        <v>57590597</v>
      </c>
      <c r="E766">
        <v>45601</v>
      </c>
      <c r="F766">
        <v>945141708</v>
      </c>
      <c r="G766" t="s">
        <v>245</v>
      </c>
      <c r="H766">
        <v>2250005278</v>
      </c>
      <c r="I766">
        <v>51</v>
      </c>
    </row>
    <row r="767" spans="1:9" x14ac:dyDescent="0.3">
      <c r="A767">
        <v>4351</v>
      </c>
      <c r="B767" t="s">
        <v>484</v>
      </c>
      <c r="C767" t="s">
        <v>485</v>
      </c>
      <c r="D767">
        <v>58059557</v>
      </c>
      <c r="E767">
        <v>45624</v>
      </c>
      <c r="F767">
        <v>945573498</v>
      </c>
      <c r="G767" t="s">
        <v>1610</v>
      </c>
      <c r="H767">
        <v>2250005103</v>
      </c>
      <c r="I767">
        <v>16</v>
      </c>
    </row>
    <row r="768" spans="1:9" x14ac:dyDescent="0.3">
      <c r="A768">
        <v>4351</v>
      </c>
      <c r="B768" t="s">
        <v>484</v>
      </c>
      <c r="C768" t="s">
        <v>485</v>
      </c>
      <c r="D768">
        <v>58059556</v>
      </c>
      <c r="E768">
        <v>45624</v>
      </c>
      <c r="F768">
        <v>945573497</v>
      </c>
      <c r="G768" t="s">
        <v>557</v>
      </c>
      <c r="H768">
        <v>2250005278</v>
      </c>
      <c r="I768">
        <v>20</v>
      </c>
    </row>
    <row r="769" spans="1:9" x14ac:dyDescent="0.3">
      <c r="A769">
        <v>2142</v>
      </c>
      <c r="B769" t="s">
        <v>118</v>
      </c>
      <c r="C769" t="s">
        <v>119</v>
      </c>
      <c r="D769">
        <v>60123095</v>
      </c>
      <c r="E769">
        <v>45705</v>
      </c>
      <c r="F769">
        <v>947479682</v>
      </c>
      <c r="G769" t="s">
        <v>441</v>
      </c>
      <c r="H769">
        <v>50001213</v>
      </c>
      <c r="I769">
        <v>44</v>
      </c>
    </row>
    <row r="770" spans="1:9" x14ac:dyDescent="0.3">
      <c r="A770">
        <v>2142</v>
      </c>
      <c r="B770" t="s">
        <v>118</v>
      </c>
      <c r="C770" t="s">
        <v>119</v>
      </c>
      <c r="D770">
        <v>60123097</v>
      </c>
      <c r="E770">
        <v>45705</v>
      </c>
      <c r="F770">
        <v>947479684</v>
      </c>
      <c r="G770" t="s">
        <v>1498</v>
      </c>
      <c r="H770">
        <v>2250005103</v>
      </c>
      <c r="I770">
        <v>165</v>
      </c>
    </row>
    <row r="771" spans="1:9" x14ac:dyDescent="0.3">
      <c r="A771">
        <v>2142</v>
      </c>
      <c r="B771" t="s">
        <v>118</v>
      </c>
      <c r="C771" t="s">
        <v>119</v>
      </c>
      <c r="D771">
        <v>60123094</v>
      </c>
      <c r="E771">
        <v>45705</v>
      </c>
      <c r="F771">
        <v>947479681</v>
      </c>
      <c r="G771" t="s">
        <v>442</v>
      </c>
      <c r="H771">
        <v>2250005170</v>
      </c>
      <c r="I771">
        <v>30</v>
      </c>
    </row>
    <row r="772" spans="1:9" x14ac:dyDescent="0.3">
      <c r="A772">
        <v>2142</v>
      </c>
      <c r="B772" t="s">
        <v>118</v>
      </c>
      <c r="C772" t="s">
        <v>119</v>
      </c>
      <c r="D772">
        <v>60123098</v>
      </c>
      <c r="E772">
        <v>45705</v>
      </c>
      <c r="F772">
        <v>947479685</v>
      </c>
      <c r="G772" t="s">
        <v>316</v>
      </c>
      <c r="H772">
        <v>2250005189</v>
      </c>
      <c r="I772">
        <v>26</v>
      </c>
    </row>
    <row r="773" spans="1:9" x14ac:dyDescent="0.3">
      <c r="A773">
        <v>2142</v>
      </c>
      <c r="B773" t="s">
        <v>118</v>
      </c>
      <c r="C773" t="s">
        <v>119</v>
      </c>
      <c r="D773">
        <v>60123096</v>
      </c>
      <c r="E773">
        <v>45705</v>
      </c>
      <c r="F773">
        <v>947479683</v>
      </c>
      <c r="G773" t="s">
        <v>748</v>
      </c>
      <c r="H773">
        <v>2250005278</v>
      </c>
      <c r="I773">
        <v>56</v>
      </c>
    </row>
    <row r="774" spans="1:9" x14ac:dyDescent="0.3">
      <c r="A774">
        <v>4305</v>
      </c>
      <c r="B774" t="s">
        <v>895</v>
      </c>
      <c r="C774" t="s">
        <v>896</v>
      </c>
      <c r="D774">
        <v>57504742</v>
      </c>
      <c r="E774">
        <v>45605</v>
      </c>
      <c r="F774">
        <v>945064465</v>
      </c>
      <c r="G774" t="s">
        <v>897</v>
      </c>
      <c r="H774">
        <v>2250005189</v>
      </c>
      <c r="I774">
        <v>7</v>
      </c>
    </row>
    <row r="775" spans="1:9" x14ac:dyDescent="0.3">
      <c r="A775">
        <v>4569</v>
      </c>
      <c r="B775" t="s">
        <v>1676</v>
      </c>
      <c r="C775" t="s">
        <v>1677</v>
      </c>
      <c r="D775">
        <v>58341594</v>
      </c>
      <c r="E775">
        <v>45631</v>
      </c>
      <c r="F775">
        <v>945835071</v>
      </c>
      <c r="G775" t="s">
        <v>1635</v>
      </c>
      <c r="H775">
        <v>2250005103</v>
      </c>
      <c r="I775">
        <v>9</v>
      </c>
    </row>
    <row r="776" spans="1:9" x14ac:dyDescent="0.3">
      <c r="A776">
        <v>4569</v>
      </c>
      <c r="B776" t="s">
        <v>1676</v>
      </c>
      <c r="C776" t="s">
        <v>1677</v>
      </c>
      <c r="D776">
        <v>58341593</v>
      </c>
      <c r="E776">
        <v>45631</v>
      </c>
      <c r="F776">
        <v>945835070</v>
      </c>
      <c r="G776" t="s">
        <v>49</v>
      </c>
      <c r="H776">
        <v>2250005170</v>
      </c>
      <c r="I776">
        <v>21</v>
      </c>
    </row>
    <row r="777" spans="1:9" x14ac:dyDescent="0.3">
      <c r="A777">
        <v>4569</v>
      </c>
      <c r="B777" t="s">
        <v>1676</v>
      </c>
      <c r="C777" t="s">
        <v>1677</v>
      </c>
      <c r="D777">
        <v>58341595</v>
      </c>
      <c r="E777">
        <v>45631</v>
      </c>
      <c r="F777">
        <v>945835072</v>
      </c>
      <c r="G777" t="s">
        <v>585</v>
      </c>
      <c r="H777">
        <v>2250005189</v>
      </c>
      <c r="I777">
        <v>15</v>
      </c>
    </row>
    <row r="778" spans="1:9" x14ac:dyDescent="0.3">
      <c r="A778">
        <v>2721</v>
      </c>
      <c r="B778" t="s">
        <v>565</v>
      </c>
      <c r="C778" t="s">
        <v>566</v>
      </c>
      <c r="D778">
        <v>58659823</v>
      </c>
      <c r="E778">
        <v>45643</v>
      </c>
      <c r="F778">
        <v>946128544</v>
      </c>
      <c r="G778" t="s">
        <v>1631</v>
      </c>
      <c r="H778">
        <v>50000012</v>
      </c>
      <c r="I778">
        <v>18</v>
      </c>
    </row>
    <row r="779" spans="1:9" x14ac:dyDescent="0.3">
      <c r="A779">
        <v>2721</v>
      </c>
      <c r="B779" t="s">
        <v>565</v>
      </c>
      <c r="C779" t="s">
        <v>566</v>
      </c>
      <c r="D779">
        <v>58659825</v>
      </c>
      <c r="E779">
        <v>45643</v>
      </c>
      <c r="F779">
        <v>946128546</v>
      </c>
      <c r="G779" t="s">
        <v>1630</v>
      </c>
      <c r="H779">
        <v>2250005103</v>
      </c>
      <c r="I779">
        <v>98</v>
      </c>
    </row>
    <row r="780" spans="1:9" x14ac:dyDescent="0.3">
      <c r="A780">
        <v>2721</v>
      </c>
      <c r="B780" t="s">
        <v>565</v>
      </c>
      <c r="C780" t="s">
        <v>566</v>
      </c>
      <c r="D780">
        <v>58659822</v>
      </c>
      <c r="E780">
        <v>45643</v>
      </c>
      <c r="F780">
        <v>946128542</v>
      </c>
      <c r="G780" t="s">
        <v>567</v>
      </c>
      <c r="H780">
        <v>2250005170</v>
      </c>
      <c r="I780">
        <v>20</v>
      </c>
    </row>
    <row r="781" spans="1:9" x14ac:dyDescent="0.3">
      <c r="A781">
        <v>2721</v>
      </c>
      <c r="B781" t="s">
        <v>565</v>
      </c>
      <c r="C781" t="s">
        <v>566</v>
      </c>
      <c r="D781">
        <v>58659826</v>
      </c>
      <c r="E781">
        <v>45643</v>
      </c>
      <c r="F781">
        <v>946128547</v>
      </c>
      <c r="G781" t="s">
        <v>1629</v>
      </c>
      <c r="H781">
        <v>2250005189</v>
      </c>
      <c r="I781">
        <v>16</v>
      </c>
    </row>
    <row r="782" spans="1:9" x14ac:dyDescent="0.3">
      <c r="A782">
        <v>2721</v>
      </c>
      <c r="B782" t="s">
        <v>565</v>
      </c>
      <c r="C782" t="s">
        <v>566</v>
      </c>
      <c r="D782">
        <v>58659824</v>
      </c>
      <c r="E782">
        <v>45643</v>
      </c>
      <c r="F782">
        <v>946128545</v>
      </c>
      <c r="G782" t="s">
        <v>724</v>
      </c>
      <c r="H782">
        <v>2250005278</v>
      </c>
      <c r="I782">
        <v>25</v>
      </c>
    </row>
    <row r="783" spans="1:9" x14ac:dyDescent="0.3">
      <c r="A783">
        <v>4061</v>
      </c>
      <c r="B783" t="s">
        <v>539</v>
      </c>
      <c r="C783" t="s">
        <v>540</v>
      </c>
      <c r="D783">
        <v>59218643</v>
      </c>
      <c r="E783">
        <v>45672</v>
      </c>
      <c r="F783">
        <v>946641649</v>
      </c>
      <c r="G783" t="s">
        <v>1613</v>
      </c>
      <c r="H783">
        <v>2250005189</v>
      </c>
      <c r="I783">
        <v>28</v>
      </c>
    </row>
    <row r="784" spans="1:9" x14ac:dyDescent="0.3">
      <c r="A784">
        <v>4061</v>
      </c>
      <c r="B784" t="s">
        <v>539</v>
      </c>
      <c r="C784" t="s">
        <v>540</v>
      </c>
      <c r="D784">
        <v>57969799</v>
      </c>
      <c r="E784">
        <v>45617</v>
      </c>
      <c r="F784">
        <v>945490797</v>
      </c>
      <c r="G784" t="s">
        <v>1614</v>
      </c>
      <c r="H784">
        <v>2250005103</v>
      </c>
      <c r="I784">
        <v>32</v>
      </c>
    </row>
    <row r="785" spans="1:9" x14ac:dyDescent="0.3">
      <c r="A785">
        <v>4013</v>
      </c>
      <c r="B785" t="s">
        <v>1100</v>
      </c>
      <c r="C785" t="s">
        <v>1101</v>
      </c>
      <c r="D785">
        <v>59192920</v>
      </c>
      <c r="E785">
        <v>45672</v>
      </c>
      <c r="F785">
        <v>946617753</v>
      </c>
      <c r="G785" t="s">
        <v>1726</v>
      </c>
      <c r="H785">
        <v>2250005278</v>
      </c>
      <c r="I785">
        <v>16</v>
      </c>
    </row>
    <row r="786" spans="1:9" x14ac:dyDescent="0.3">
      <c r="A786">
        <v>2797</v>
      </c>
      <c r="B786" t="s">
        <v>755</v>
      </c>
      <c r="C786" t="s">
        <v>756</v>
      </c>
      <c r="D786">
        <v>59394228</v>
      </c>
      <c r="E786">
        <v>45678</v>
      </c>
      <c r="F786">
        <v>946804620</v>
      </c>
      <c r="G786" t="s">
        <v>1664</v>
      </c>
      <c r="H786">
        <v>2250005103</v>
      </c>
      <c r="I786">
        <v>9</v>
      </c>
    </row>
    <row r="787" spans="1:9" x14ac:dyDescent="0.3">
      <c r="A787">
        <v>2797</v>
      </c>
      <c r="B787" t="s">
        <v>755</v>
      </c>
      <c r="C787" t="s">
        <v>756</v>
      </c>
      <c r="D787">
        <v>59394227</v>
      </c>
      <c r="E787">
        <v>45678</v>
      </c>
      <c r="F787">
        <v>946804618</v>
      </c>
      <c r="G787" t="s">
        <v>183</v>
      </c>
      <c r="H787">
        <v>2250005278</v>
      </c>
      <c r="I787">
        <v>8</v>
      </c>
    </row>
    <row r="788" spans="1:9" x14ac:dyDescent="0.3">
      <c r="A788">
        <v>3833</v>
      </c>
      <c r="B788" t="s">
        <v>1152</v>
      </c>
      <c r="C788" t="s">
        <v>1153</v>
      </c>
      <c r="D788">
        <v>58406932</v>
      </c>
      <c r="E788">
        <v>45632</v>
      </c>
      <c r="F788">
        <v>945895608</v>
      </c>
      <c r="G788" t="s">
        <v>269</v>
      </c>
      <c r="H788">
        <v>2250005103</v>
      </c>
      <c r="I788">
        <v>8</v>
      </c>
    </row>
    <row r="789" spans="1:9" x14ac:dyDescent="0.3">
      <c r="A789">
        <v>2262</v>
      </c>
      <c r="B789" t="s">
        <v>1036</v>
      </c>
      <c r="C789" t="s">
        <v>1037</v>
      </c>
      <c r="D789">
        <v>58115615</v>
      </c>
      <c r="E789">
        <v>45622</v>
      </c>
      <c r="F789">
        <v>945625401</v>
      </c>
      <c r="G789" t="s">
        <v>1038</v>
      </c>
      <c r="H789">
        <v>2250005189</v>
      </c>
      <c r="I789">
        <v>31</v>
      </c>
    </row>
    <row r="790" spans="1:9" x14ac:dyDescent="0.3">
      <c r="A790">
        <v>2262</v>
      </c>
      <c r="B790" t="s">
        <v>1036</v>
      </c>
      <c r="C790" t="s">
        <v>1037</v>
      </c>
      <c r="D790">
        <v>58115614</v>
      </c>
      <c r="E790">
        <v>45622</v>
      </c>
      <c r="F790">
        <v>945625400</v>
      </c>
      <c r="G790" t="s">
        <v>511</v>
      </c>
      <c r="H790">
        <v>2250005278</v>
      </c>
      <c r="I790">
        <v>26</v>
      </c>
    </row>
    <row r="791" spans="1:9" x14ac:dyDescent="0.3">
      <c r="A791">
        <v>4447</v>
      </c>
      <c r="B791" t="s">
        <v>95</v>
      </c>
      <c r="C791" t="s">
        <v>96</v>
      </c>
      <c r="D791">
        <v>59928583</v>
      </c>
      <c r="E791">
        <v>45702</v>
      </c>
      <c r="F791">
        <v>947299259</v>
      </c>
      <c r="G791" t="s">
        <v>62</v>
      </c>
      <c r="H791">
        <v>50000012</v>
      </c>
      <c r="I791">
        <v>32</v>
      </c>
    </row>
    <row r="792" spans="1:9" x14ac:dyDescent="0.3">
      <c r="A792">
        <v>4447</v>
      </c>
      <c r="B792" t="s">
        <v>95</v>
      </c>
      <c r="C792" t="s">
        <v>96</v>
      </c>
      <c r="D792">
        <v>59928584</v>
      </c>
      <c r="E792">
        <v>45702</v>
      </c>
      <c r="F792">
        <v>947299260</v>
      </c>
      <c r="G792" t="s">
        <v>62</v>
      </c>
      <c r="H792">
        <v>50001213</v>
      </c>
      <c r="I792">
        <v>32</v>
      </c>
    </row>
    <row r="793" spans="1:9" x14ac:dyDescent="0.3">
      <c r="A793">
        <v>4447</v>
      </c>
      <c r="B793" t="s">
        <v>95</v>
      </c>
      <c r="C793" t="s">
        <v>96</v>
      </c>
      <c r="D793">
        <v>59928586</v>
      </c>
      <c r="E793">
        <v>45702</v>
      </c>
      <c r="F793">
        <v>947299262</v>
      </c>
      <c r="G793" t="s">
        <v>62</v>
      </c>
      <c r="H793">
        <v>2250005103</v>
      </c>
      <c r="I793">
        <v>416</v>
      </c>
    </row>
    <row r="794" spans="1:9" x14ac:dyDescent="0.3">
      <c r="A794">
        <v>4447</v>
      </c>
      <c r="B794" t="s">
        <v>95</v>
      </c>
      <c r="C794" t="s">
        <v>96</v>
      </c>
      <c r="D794">
        <v>59928582</v>
      </c>
      <c r="E794">
        <v>45702</v>
      </c>
      <c r="F794">
        <v>947299257</v>
      </c>
      <c r="G794" t="s">
        <v>62</v>
      </c>
      <c r="H794">
        <v>2250005170</v>
      </c>
      <c r="I794">
        <v>64</v>
      </c>
    </row>
    <row r="795" spans="1:9" x14ac:dyDescent="0.3">
      <c r="A795">
        <v>4447</v>
      </c>
      <c r="B795" t="s">
        <v>95</v>
      </c>
      <c r="C795" t="s">
        <v>96</v>
      </c>
      <c r="D795">
        <v>59928587</v>
      </c>
      <c r="E795">
        <v>45702</v>
      </c>
      <c r="F795">
        <v>947299257</v>
      </c>
      <c r="G795" t="s">
        <v>98</v>
      </c>
      <c r="H795">
        <v>2250005189</v>
      </c>
      <c r="I795">
        <v>64</v>
      </c>
    </row>
    <row r="796" spans="1:9" x14ac:dyDescent="0.3">
      <c r="A796">
        <v>4447</v>
      </c>
      <c r="B796" t="s">
        <v>95</v>
      </c>
      <c r="C796" t="s">
        <v>96</v>
      </c>
      <c r="D796">
        <v>59928585</v>
      </c>
      <c r="E796">
        <v>45702</v>
      </c>
      <c r="F796">
        <v>947299261</v>
      </c>
      <c r="G796" t="s">
        <v>62</v>
      </c>
      <c r="H796">
        <v>2250005278</v>
      </c>
      <c r="I796">
        <v>64</v>
      </c>
    </row>
    <row r="797" spans="1:9" x14ac:dyDescent="0.3">
      <c r="A797">
        <v>2907</v>
      </c>
      <c r="B797" t="s">
        <v>992</v>
      </c>
      <c r="C797" t="s">
        <v>993</v>
      </c>
      <c r="D797">
        <v>59396892</v>
      </c>
      <c r="E797">
        <v>45679</v>
      </c>
      <c r="F797">
        <v>946807042</v>
      </c>
      <c r="G797" t="s">
        <v>1116</v>
      </c>
      <c r="H797">
        <v>2250005103</v>
      </c>
      <c r="I797">
        <v>24</v>
      </c>
    </row>
    <row r="798" spans="1:9" x14ac:dyDescent="0.3">
      <c r="A798">
        <v>4264</v>
      </c>
      <c r="B798" t="s">
        <v>821</v>
      </c>
      <c r="C798" t="s">
        <v>822</v>
      </c>
      <c r="D798">
        <v>60055057</v>
      </c>
      <c r="E798">
        <v>45701</v>
      </c>
      <c r="F798">
        <v>947416620</v>
      </c>
      <c r="G798" t="s">
        <v>808</v>
      </c>
      <c r="H798">
        <v>2250005189</v>
      </c>
      <c r="I798">
        <v>32</v>
      </c>
    </row>
    <row r="799" spans="1:9" x14ac:dyDescent="0.3">
      <c r="A799">
        <v>4264</v>
      </c>
      <c r="B799" t="s">
        <v>821</v>
      </c>
      <c r="C799" t="s">
        <v>822</v>
      </c>
      <c r="D799">
        <v>57411387</v>
      </c>
      <c r="E799">
        <v>45596</v>
      </c>
      <c r="F799">
        <v>944978902</v>
      </c>
      <c r="G799" t="s">
        <v>1068</v>
      </c>
      <c r="H799">
        <v>2250005278</v>
      </c>
      <c r="I799">
        <v>11</v>
      </c>
    </row>
    <row r="800" spans="1:9" x14ac:dyDescent="0.3">
      <c r="A800">
        <v>3891</v>
      </c>
      <c r="B800" t="s">
        <v>1132</v>
      </c>
      <c r="C800" t="s">
        <v>1133</v>
      </c>
      <c r="D800">
        <v>58963189</v>
      </c>
      <c r="E800">
        <v>45665</v>
      </c>
      <c r="F800">
        <v>946404705</v>
      </c>
      <c r="G800" t="s">
        <v>897</v>
      </c>
      <c r="H800">
        <v>2250005103</v>
      </c>
      <c r="I800">
        <v>49</v>
      </c>
    </row>
    <row r="801" spans="1:9" x14ac:dyDescent="0.3">
      <c r="A801">
        <v>3891</v>
      </c>
      <c r="B801" t="s">
        <v>1132</v>
      </c>
      <c r="C801" t="s">
        <v>1133</v>
      </c>
      <c r="D801">
        <v>58895338</v>
      </c>
      <c r="E801">
        <v>45660</v>
      </c>
      <c r="F801">
        <v>946342024</v>
      </c>
      <c r="G801" t="s">
        <v>921</v>
      </c>
      <c r="H801">
        <v>2250005278</v>
      </c>
      <c r="I801">
        <v>50</v>
      </c>
    </row>
    <row r="802" spans="1:9" x14ac:dyDescent="0.3">
      <c r="A802">
        <v>2576</v>
      </c>
      <c r="B802" t="s">
        <v>523</v>
      </c>
      <c r="C802" t="s">
        <v>524</v>
      </c>
      <c r="D802">
        <v>59579657</v>
      </c>
      <c r="E802">
        <v>45685</v>
      </c>
      <c r="F802">
        <v>946975826</v>
      </c>
      <c r="G802" t="s">
        <v>1618</v>
      </c>
      <c r="H802">
        <v>2250005103</v>
      </c>
      <c r="I802">
        <v>28</v>
      </c>
    </row>
    <row r="803" spans="1:9" x14ac:dyDescent="0.3">
      <c r="A803">
        <v>2576</v>
      </c>
      <c r="B803" t="s">
        <v>523</v>
      </c>
      <c r="C803" t="s">
        <v>524</v>
      </c>
      <c r="D803">
        <v>59579658</v>
      </c>
      <c r="E803">
        <v>45685</v>
      </c>
      <c r="F803">
        <v>946975827</v>
      </c>
      <c r="G803" t="s">
        <v>409</v>
      </c>
      <c r="H803">
        <v>2250005189</v>
      </c>
      <c r="I803">
        <v>44</v>
      </c>
    </row>
    <row r="804" spans="1:9" x14ac:dyDescent="0.3">
      <c r="A804">
        <v>2576</v>
      </c>
      <c r="B804" t="s">
        <v>523</v>
      </c>
      <c r="C804" t="s">
        <v>524</v>
      </c>
      <c r="D804">
        <v>59579656</v>
      </c>
      <c r="E804">
        <v>45685</v>
      </c>
      <c r="F804">
        <v>946975825</v>
      </c>
      <c r="G804" t="s">
        <v>525</v>
      </c>
      <c r="H804">
        <v>2250005278</v>
      </c>
      <c r="I804">
        <v>10</v>
      </c>
    </row>
    <row r="805" spans="1:9" x14ac:dyDescent="0.3">
      <c r="A805">
        <v>3842</v>
      </c>
      <c r="B805" t="s">
        <v>1364</v>
      </c>
      <c r="C805" t="s">
        <v>1363</v>
      </c>
      <c r="D805">
        <v>57198037</v>
      </c>
      <c r="E805">
        <v>45587</v>
      </c>
      <c r="F805">
        <v>944781288</v>
      </c>
      <c r="G805" t="s">
        <v>1461</v>
      </c>
      <c r="H805">
        <v>2250005278</v>
      </c>
      <c r="I805">
        <v>47</v>
      </c>
    </row>
    <row r="806" spans="1:9" x14ac:dyDescent="0.3">
      <c r="A806">
        <v>3544</v>
      </c>
      <c r="B806" t="s">
        <v>957</v>
      </c>
      <c r="C806" t="s">
        <v>958</v>
      </c>
      <c r="D806">
        <v>60296654</v>
      </c>
      <c r="E806">
        <v>45712</v>
      </c>
      <c r="F806">
        <v>947641346</v>
      </c>
      <c r="G806" t="s">
        <v>819</v>
      </c>
      <c r="H806">
        <v>50000012</v>
      </c>
      <c r="I806">
        <v>29</v>
      </c>
    </row>
    <row r="807" spans="1:9" x14ac:dyDescent="0.3">
      <c r="A807">
        <v>3544</v>
      </c>
      <c r="B807" t="s">
        <v>957</v>
      </c>
      <c r="C807" t="s">
        <v>958</v>
      </c>
      <c r="D807">
        <v>60296655</v>
      </c>
      <c r="E807">
        <v>45709</v>
      </c>
      <c r="F807">
        <v>947641347</v>
      </c>
      <c r="G807" t="s">
        <v>1666</v>
      </c>
      <c r="H807">
        <v>50001213</v>
      </c>
      <c r="I807">
        <v>15</v>
      </c>
    </row>
    <row r="808" spans="1:9" x14ac:dyDescent="0.3">
      <c r="A808">
        <v>3544</v>
      </c>
      <c r="B808" t="s">
        <v>957</v>
      </c>
      <c r="C808" t="s">
        <v>958</v>
      </c>
      <c r="D808">
        <v>60296657</v>
      </c>
      <c r="E808">
        <v>45709</v>
      </c>
      <c r="F808">
        <v>947641349</v>
      </c>
      <c r="G808" t="s">
        <v>763</v>
      </c>
      <c r="H808">
        <v>2250005103</v>
      </c>
      <c r="I808">
        <v>88</v>
      </c>
    </row>
    <row r="809" spans="1:9" x14ac:dyDescent="0.3">
      <c r="A809">
        <v>3544</v>
      </c>
      <c r="B809" t="s">
        <v>957</v>
      </c>
      <c r="C809" t="s">
        <v>958</v>
      </c>
      <c r="D809">
        <v>60296653</v>
      </c>
      <c r="E809">
        <v>45709</v>
      </c>
      <c r="F809">
        <v>947641345</v>
      </c>
      <c r="G809" t="s">
        <v>299</v>
      </c>
      <c r="H809">
        <v>2250005170</v>
      </c>
      <c r="I809">
        <v>64</v>
      </c>
    </row>
    <row r="810" spans="1:9" x14ac:dyDescent="0.3">
      <c r="A810">
        <v>3544</v>
      </c>
      <c r="B810" t="s">
        <v>957</v>
      </c>
      <c r="C810" t="s">
        <v>958</v>
      </c>
      <c r="D810">
        <v>60296658</v>
      </c>
      <c r="E810">
        <v>45709</v>
      </c>
      <c r="F810">
        <v>947641350</v>
      </c>
      <c r="G810" t="s">
        <v>299</v>
      </c>
      <c r="H810">
        <v>2250005189</v>
      </c>
      <c r="I810">
        <v>64</v>
      </c>
    </row>
    <row r="811" spans="1:9" x14ac:dyDescent="0.3">
      <c r="A811">
        <v>3544</v>
      </c>
      <c r="B811" t="s">
        <v>957</v>
      </c>
      <c r="C811" t="s">
        <v>958</v>
      </c>
      <c r="D811">
        <v>60296656</v>
      </c>
      <c r="E811">
        <v>45709</v>
      </c>
      <c r="F811">
        <v>947641348</v>
      </c>
      <c r="G811" t="s">
        <v>1550</v>
      </c>
      <c r="H811">
        <v>2250005278</v>
      </c>
      <c r="I811">
        <v>61</v>
      </c>
    </row>
    <row r="812" spans="1:9" x14ac:dyDescent="0.3">
      <c r="A812">
        <v>4436</v>
      </c>
      <c r="B812" t="s">
        <v>1136</v>
      </c>
      <c r="C812" t="s">
        <v>1137</v>
      </c>
      <c r="D812">
        <v>57470582</v>
      </c>
      <c r="E812">
        <v>45599</v>
      </c>
      <c r="F812">
        <v>945033877</v>
      </c>
      <c r="G812" t="s">
        <v>181</v>
      </c>
      <c r="H812">
        <v>2250005103</v>
      </c>
      <c r="I812">
        <v>60</v>
      </c>
    </row>
    <row r="813" spans="1:9" x14ac:dyDescent="0.3">
      <c r="A813">
        <v>4436</v>
      </c>
      <c r="B813" t="s">
        <v>1136</v>
      </c>
      <c r="C813" t="s">
        <v>1137</v>
      </c>
      <c r="D813">
        <v>57470580</v>
      </c>
      <c r="E813">
        <v>45599</v>
      </c>
      <c r="F813">
        <v>945033873</v>
      </c>
      <c r="G813" t="s">
        <v>181</v>
      </c>
      <c r="H813">
        <v>2250005278</v>
      </c>
      <c r="I813">
        <v>60</v>
      </c>
    </row>
    <row r="814" spans="1:9" x14ac:dyDescent="0.3">
      <c r="A814">
        <v>1577</v>
      </c>
      <c r="B814" t="s">
        <v>1019</v>
      </c>
      <c r="C814" t="s">
        <v>1020</v>
      </c>
      <c r="D814">
        <v>60170574</v>
      </c>
      <c r="E814">
        <v>45706</v>
      </c>
      <c r="F814">
        <v>947524052</v>
      </c>
      <c r="G814" t="s">
        <v>1514</v>
      </c>
      <c r="H814">
        <v>2250005103</v>
      </c>
      <c r="I814">
        <v>68</v>
      </c>
    </row>
    <row r="815" spans="1:9" x14ac:dyDescent="0.3">
      <c r="A815">
        <v>1577</v>
      </c>
      <c r="B815" t="s">
        <v>1019</v>
      </c>
      <c r="C815" t="s">
        <v>1020</v>
      </c>
      <c r="D815">
        <v>60170569</v>
      </c>
      <c r="E815">
        <v>45706</v>
      </c>
      <c r="F815">
        <v>947524048</v>
      </c>
      <c r="G815" t="s">
        <v>571</v>
      </c>
      <c r="H815">
        <v>2250005170</v>
      </c>
      <c r="I815">
        <v>80</v>
      </c>
    </row>
    <row r="816" spans="1:9" x14ac:dyDescent="0.3">
      <c r="A816">
        <v>4114</v>
      </c>
      <c r="B816" t="s">
        <v>502</v>
      </c>
      <c r="C816" t="s">
        <v>503</v>
      </c>
      <c r="D816">
        <v>58699384</v>
      </c>
      <c r="E816">
        <v>45652</v>
      </c>
      <c r="F816">
        <v>946164952</v>
      </c>
      <c r="G816" t="s">
        <v>505</v>
      </c>
      <c r="H816">
        <v>50001213</v>
      </c>
      <c r="I816">
        <v>19</v>
      </c>
    </row>
    <row r="817" spans="1:9" x14ac:dyDescent="0.3">
      <c r="A817">
        <v>4114</v>
      </c>
      <c r="B817" t="s">
        <v>502</v>
      </c>
      <c r="C817" t="s">
        <v>503</v>
      </c>
      <c r="D817">
        <v>58699385</v>
      </c>
      <c r="E817">
        <v>45652</v>
      </c>
      <c r="F817">
        <v>946164953</v>
      </c>
      <c r="G817" t="s">
        <v>1607</v>
      </c>
      <c r="H817">
        <v>2250005103</v>
      </c>
      <c r="I817">
        <v>124</v>
      </c>
    </row>
    <row r="818" spans="1:9" x14ac:dyDescent="0.3">
      <c r="A818">
        <v>4114</v>
      </c>
      <c r="B818" t="s">
        <v>502</v>
      </c>
      <c r="C818" t="s">
        <v>503</v>
      </c>
      <c r="D818">
        <v>58699383</v>
      </c>
      <c r="E818">
        <v>45652</v>
      </c>
      <c r="F818">
        <v>946164951</v>
      </c>
      <c r="G818" t="s">
        <v>144</v>
      </c>
      <c r="H818">
        <v>2250005170</v>
      </c>
      <c r="I818">
        <v>38</v>
      </c>
    </row>
    <row r="819" spans="1:9" x14ac:dyDescent="0.3">
      <c r="A819">
        <v>4114</v>
      </c>
      <c r="B819" t="s">
        <v>502</v>
      </c>
      <c r="C819" t="s">
        <v>503</v>
      </c>
      <c r="D819">
        <v>58699386</v>
      </c>
      <c r="E819">
        <v>45652</v>
      </c>
      <c r="F819">
        <v>946164954</v>
      </c>
      <c r="G819" t="s">
        <v>504</v>
      </c>
      <c r="H819">
        <v>2250005189</v>
      </c>
      <c r="I819">
        <v>48</v>
      </c>
    </row>
    <row r="820" spans="1:9" x14ac:dyDescent="0.3">
      <c r="A820">
        <v>4083</v>
      </c>
      <c r="B820" t="s">
        <v>631</v>
      </c>
      <c r="C820" t="s">
        <v>632</v>
      </c>
      <c r="D820">
        <v>57826990</v>
      </c>
      <c r="E820">
        <v>45610</v>
      </c>
      <c r="F820">
        <v>945359271</v>
      </c>
      <c r="G820" t="s">
        <v>1171</v>
      </c>
      <c r="H820">
        <v>2250005103</v>
      </c>
      <c r="I820">
        <v>25</v>
      </c>
    </row>
    <row r="821" spans="1:9" x14ac:dyDescent="0.3">
      <c r="A821">
        <v>4083</v>
      </c>
      <c r="B821" t="s">
        <v>631</v>
      </c>
      <c r="C821" t="s">
        <v>632</v>
      </c>
      <c r="D821">
        <v>57826989</v>
      </c>
      <c r="E821">
        <v>45610</v>
      </c>
      <c r="F821">
        <v>945359270</v>
      </c>
      <c r="G821" t="s">
        <v>1582</v>
      </c>
      <c r="H821">
        <v>2250005170</v>
      </c>
      <c r="I821">
        <v>37</v>
      </c>
    </row>
    <row r="822" spans="1:9" x14ac:dyDescent="0.3">
      <c r="A822">
        <v>4083</v>
      </c>
      <c r="B822" t="s">
        <v>631</v>
      </c>
      <c r="C822" t="s">
        <v>632</v>
      </c>
      <c r="D822">
        <v>57826991</v>
      </c>
      <c r="E822">
        <v>45610</v>
      </c>
      <c r="F822">
        <v>945359272</v>
      </c>
      <c r="G822" t="s">
        <v>353</v>
      </c>
      <c r="H822">
        <v>2250005189</v>
      </c>
      <c r="I822">
        <v>30</v>
      </c>
    </row>
    <row r="823" spans="1:9" x14ac:dyDescent="0.3">
      <c r="A823">
        <v>2031</v>
      </c>
      <c r="B823" t="s">
        <v>753</v>
      </c>
      <c r="C823" t="s">
        <v>754</v>
      </c>
      <c r="D823">
        <v>57726331</v>
      </c>
      <c r="E823">
        <v>45609</v>
      </c>
      <c r="F823">
        <v>945266656</v>
      </c>
      <c r="G823" t="s">
        <v>169</v>
      </c>
      <c r="H823">
        <v>50001213</v>
      </c>
      <c r="I823">
        <v>26</v>
      </c>
    </row>
    <row r="824" spans="1:9" x14ac:dyDescent="0.3">
      <c r="A824">
        <v>2031</v>
      </c>
      <c r="B824" t="s">
        <v>753</v>
      </c>
      <c r="C824" t="s">
        <v>754</v>
      </c>
      <c r="D824">
        <v>57726333</v>
      </c>
      <c r="E824">
        <v>45609</v>
      </c>
      <c r="F824">
        <v>945266658</v>
      </c>
      <c r="G824" t="s">
        <v>166</v>
      </c>
      <c r="H824">
        <v>2250005103</v>
      </c>
      <c r="I824">
        <v>37</v>
      </c>
    </row>
    <row r="825" spans="1:9" x14ac:dyDescent="0.3">
      <c r="A825">
        <v>2031</v>
      </c>
      <c r="B825" t="s">
        <v>753</v>
      </c>
      <c r="C825" t="s">
        <v>754</v>
      </c>
      <c r="D825">
        <v>57726330</v>
      </c>
      <c r="E825">
        <v>45609</v>
      </c>
      <c r="F825">
        <v>945266655</v>
      </c>
      <c r="G825" t="s">
        <v>781</v>
      </c>
      <c r="H825">
        <v>2250005170</v>
      </c>
      <c r="I825">
        <v>33</v>
      </c>
    </row>
    <row r="826" spans="1:9" x14ac:dyDescent="0.3">
      <c r="A826">
        <v>2031</v>
      </c>
      <c r="B826" t="s">
        <v>753</v>
      </c>
      <c r="C826" t="s">
        <v>754</v>
      </c>
      <c r="D826">
        <v>57726334</v>
      </c>
      <c r="E826">
        <v>45609</v>
      </c>
      <c r="F826">
        <v>945266659</v>
      </c>
      <c r="G826" t="s">
        <v>1670</v>
      </c>
      <c r="H826">
        <v>2250005189</v>
      </c>
      <c r="I826">
        <v>30</v>
      </c>
    </row>
    <row r="827" spans="1:9" x14ac:dyDescent="0.3">
      <c r="A827">
        <v>2031</v>
      </c>
      <c r="B827" t="s">
        <v>753</v>
      </c>
      <c r="C827" t="s">
        <v>754</v>
      </c>
      <c r="D827">
        <v>57726332</v>
      </c>
      <c r="E827">
        <v>45609</v>
      </c>
      <c r="F827">
        <v>945266657</v>
      </c>
      <c r="G827" t="s">
        <v>1671</v>
      </c>
      <c r="H827">
        <v>2250005278</v>
      </c>
      <c r="I827">
        <v>23</v>
      </c>
    </row>
    <row r="828" spans="1:9" x14ac:dyDescent="0.3">
      <c r="A828" t="s">
        <v>2162</v>
      </c>
      <c r="B828" t="s">
        <v>1681</v>
      </c>
      <c r="C828" t="s">
        <v>1682</v>
      </c>
      <c r="D828">
        <v>60566036</v>
      </c>
      <c r="E828">
        <v>45722</v>
      </c>
      <c r="F828">
        <v>947888984</v>
      </c>
      <c r="G828" t="s">
        <v>1620</v>
      </c>
      <c r="H828">
        <v>50000012</v>
      </c>
      <c r="I828">
        <v>16</v>
      </c>
    </row>
    <row r="829" spans="1:9" x14ac:dyDescent="0.3">
      <c r="A829" t="s">
        <v>2162</v>
      </c>
      <c r="B829" t="s">
        <v>1681</v>
      </c>
      <c r="C829" t="s">
        <v>1682</v>
      </c>
      <c r="D829">
        <v>60566037</v>
      </c>
      <c r="E829">
        <v>45722</v>
      </c>
      <c r="F829">
        <v>947888985</v>
      </c>
      <c r="G829" t="s">
        <v>1620</v>
      </c>
      <c r="H829">
        <v>50001213</v>
      </c>
      <c r="I829">
        <v>16</v>
      </c>
    </row>
    <row r="830" spans="1:9" x14ac:dyDescent="0.3">
      <c r="A830" t="s">
        <v>2162</v>
      </c>
      <c r="B830" t="s">
        <v>1681</v>
      </c>
      <c r="C830" t="s">
        <v>1682</v>
      </c>
      <c r="D830">
        <v>60566039</v>
      </c>
      <c r="E830">
        <v>45722</v>
      </c>
      <c r="F830">
        <v>947888987</v>
      </c>
      <c r="G830" t="s">
        <v>1620</v>
      </c>
      <c r="H830">
        <v>2250005103</v>
      </c>
      <c r="I830">
        <v>48</v>
      </c>
    </row>
    <row r="831" spans="1:9" x14ac:dyDescent="0.3">
      <c r="A831" t="s">
        <v>2162</v>
      </c>
      <c r="B831" t="s">
        <v>1681</v>
      </c>
      <c r="C831" t="s">
        <v>1682</v>
      </c>
      <c r="D831">
        <v>60566035</v>
      </c>
      <c r="E831">
        <v>45722</v>
      </c>
      <c r="F831">
        <v>947888983</v>
      </c>
      <c r="G831" t="s">
        <v>1620</v>
      </c>
      <c r="H831">
        <v>2250005170</v>
      </c>
      <c r="I831">
        <v>32</v>
      </c>
    </row>
    <row r="832" spans="1:9" x14ac:dyDescent="0.3">
      <c r="A832" t="s">
        <v>2162</v>
      </c>
      <c r="B832" t="s">
        <v>1681</v>
      </c>
      <c r="C832" t="s">
        <v>1682</v>
      </c>
      <c r="D832">
        <v>60566040</v>
      </c>
      <c r="E832">
        <v>45722</v>
      </c>
      <c r="F832">
        <v>947888988</v>
      </c>
      <c r="G832" t="s">
        <v>1620</v>
      </c>
      <c r="H832">
        <v>2250005189</v>
      </c>
      <c r="I832">
        <v>32</v>
      </c>
    </row>
    <row r="833" spans="1:9" x14ac:dyDescent="0.3">
      <c r="A833" t="s">
        <v>2162</v>
      </c>
      <c r="B833" t="s">
        <v>1681</v>
      </c>
      <c r="C833" t="s">
        <v>1682</v>
      </c>
      <c r="D833">
        <v>60566038</v>
      </c>
      <c r="E833">
        <v>45722</v>
      </c>
      <c r="F833">
        <v>947888986</v>
      </c>
      <c r="G833" t="s">
        <v>1620</v>
      </c>
      <c r="H833">
        <v>2250005278</v>
      </c>
      <c r="I833">
        <v>48</v>
      </c>
    </row>
    <row r="834" spans="1:9" x14ac:dyDescent="0.3">
      <c r="A834" t="s">
        <v>2163</v>
      </c>
      <c r="B834" t="s">
        <v>1678</v>
      </c>
      <c r="C834" t="s">
        <v>1679</v>
      </c>
      <c r="D834">
        <v>60277319</v>
      </c>
      <c r="E834">
        <v>45709</v>
      </c>
      <c r="F834">
        <v>947623506</v>
      </c>
      <c r="G834" t="s">
        <v>1550</v>
      </c>
      <c r="H834">
        <v>2250005103</v>
      </c>
      <c r="I834">
        <v>28</v>
      </c>
    </row>
    <row r="835" spans="1:9" x14ac:dyDescent="0.3">
      <c r="A835">
        <v>4401</v>
      </c>
      <c r="B835" t="s">
        <v>249</v>
      </c>
      <c r="C835" t="s">
        <v>250</v>
      </c>
      <c r="D835">
        <v>58653717</v>
      </c>
      <c r="E835">
        <v>45643</v>
      </c>
      <c r="F835">
        <v>946122866</v>
      </c>
      <c r="G835" t="s">
        <v>724</v>
      </c>
      <c r="H835">
        <v>2250005189</v>
      </c>
      <c r="I835">
        <v>25</v>
      </c>
    </row>
    <row r="836" spans="1:9" x14ac:dyDescent="0.3">
      <c r="A836">
        <v>3831</v>
      </c>
      <c r="B836" t="s">
        <v>50</v>
      </c>
      <c r="C836" t="s">
        <v>51</v>
      </c>
      <c r="D836">
        <v>58865597</v>
      </c>
      <c r="E836">
        <v>45659</v>
      </c>
      <c r="F836">
        <v>946315139</v>
      </c>
      <c r="G836" t="s">
        <v>111</v>
      </c>
      <c r="H836">
        <v>50000012</v>
      </c>
      <c r="I836">
        <v>18</v>
      </c>
    </row>
    <row r="837" spans="1:9" x14ac:dyDescent="0.3">
      <c r="A837">
        <v>3831</v>
      </c>
      <c r="B837" t="s">
        <v>50</v>
      </c>
      <c r="C837" t="s">
        <v>51</v>
      </c>
      <c r="D837">
        <v>58865598</v>
      </c>
      <c r="E837">
        <v>45659</v>
      </c>
      <c r="F837">
        <v>946315140</v>
      </c>
      <c r="G837" t="s">
        <v>53</v>
      </c>
      <c r="H837">
        <v>50001213</v>
      </c>
      <c r="I837">
        <v>32</v>
      </c>
    </row>
    <row r="838" spans="1:9" x14ac:dyDescent="0.3">
      <c r="A838">
        <v>3831</v>
      </c>
      <c r="B838" t="s">
        <v>50</v>
      </c>
      <c r="C838" t="s">
        <v>51</v>
      </c>
      <c r="D838">
        <v>58865599</v>
      </c>
      <c r="E838">
        <v>45659</v>
      </c>
      <c r="F838">
        <v>946315141</v>
      </c>
      <c r="G838" t="s">
        <v>111</v>
      </c>
      <c r="H838">
        <v>2250005103</v>
      </c>
      <c r="I838">
        <v>42</v>
      </c>
    </row>
    <row r="839" spans="1:9" x14ac:dyDescent="0.3">
      <c r="A839">
        <v>3831</v>
      </c>
      <c r="B839" t="s">
        <v>50</v>
      </c>
      <c r="C839" t="s">
        <v>51</v>
      </c>
      <c r="D839">
        <v>58865595</v>
      </c>
      <c r="E839">
        <v>45659</v>
      </c>
      <c r="F839">
        <v>946315137</v>
      </c>
      <c r="G839" t="s">
        <v>53</v>
      </c>
      <c r="H839">
        <v>2250005111</v>
      </c>
      <c r="I839">
        <v>32</v>
      </c>
    </row>
    <row r="840" spans="1:9" x14ac:dyDescent="0.3">
      <c r="A840">
        <v>3831</v>
      </c>
      <c r="B840" t="s">
        <v>50</v>
      </c>
      <c r="C840" t="s">
        <v>51</v>
      </c>
      <c r="D840">
        <v>58865596</v>
      </c>
      <c r="E840">
        <v>45659</v>
      </c>
      <c r="F840">
        <v>946315138</v>
      </c>
      <c r="G840" t="s">
        <v>616</v>
      </c>
      <c r="H840">
        <v>2250005170</v>
      </c>
      <c r="I840">
        <v>39</v>
      </c>
    </row>
    <row r="841" spans="1:9" x14ac:dyDescent="0.3">
      <c r="A841">
        <v>3831</v>
      </c>
      <c r="B841" t="s">
        <v>50</v>
      </c>
      <c r="C841" t="s">
        <v>51</v>
      </c>
      <c r="D841">
        <v>58865600</v>
      </c>
      <c r="E841">
        <v>45659</v>
      </c>
      <c r="F841">
        <v>946315137</v>
      </c>
      <c r="G841" t="s">
        <v>111</v>
      </c>
      <c r="H841">
        <v>2250005189</v>
      </c>
      <c r="I841">
        <v>18</v>
      </c>
    </row>
    <row r="842" spans="1:9" x14ac:dyDescent="0.3">
      <c r="A842">
        <v>2662</v>
      </c>
      <c r="B842" t="s">
        <v>1093</v>
      </c>
      <c r="C842" t="s">
        <v>1094</v>
      </c>
      <c r="D842">
        <v>57582291</v>
      </c>
      <c r="E842">
        <v>45601</v>
      </c>
      <c r="F842">
        <v>945134148</v>
      </c>
      <c r="G842" t="s">
        <v>1095</v>
      </c>
      <c r="H842">
        <v>2250005111</v>
      </c>
      <c r="I842">
        <v>23</v>
      </c>
    </row>
    <row r="843" spans="1:9" x14ac:dyDescent="0.3">
      <c r="A843">
        <v>2662</v>
      </c>
      <c r="B843" t="s">
        <v>1093</v>
      </c>
      <c r="C843" t="s">
        <v>1094</v>
      </c>
      <c r="D843">
        <v>57582292</v>
      </c>
      <c r="E843">
        <v>45601</v>
      </c>
      <c r="F843">
        <v>945134149</v>
      </c>
      <c r="G843" t="s">
        <v>245</v>
      </c>
      <c r="H843">
        <v>2250005170</v>
      </c>
      <c r="I843">
        <v>6</v>
      </c>
    </row>
    <row r="844" spans="1:9" x14ac:dyDescent="0.3">
      <c r="A844">
        <v>2662</v>
      </c>
      <c r="B844" t="s">
        <v>1093</v>
      </c>
      <c r="C844" t="s">
        <v>1094</v>
      </c>
      <c r="D844">
        <v>57582293</v>
      </c>
      <c r="E844">
        <v>45601</v>
      </c>
      <c r="F844">
        <v>945134150</v>
      </c>
      <c r="G844" t="s">
        <v>146</v>
      </c>
      <c r="H844">
        <v>2250005189</v>
      </c>
      <c r="I844">
        <v>7</v>
      </c>
    </row>
    <row r="845" spans="1:9" x14ac:dyDescent="0.3">
      <c r="A845">
        <v>4579</v>
      </c>
      <c r="B845" t="s">
        <v>1535</v>
      </c>
      <c r="C845" t="s">
        <v>1536</v>
      </c>
      <c r="D845">
        <v>57722822</v>
      </c>
      <c r="E845">
        <v>45607</v>
      </c>
      <c r="F845">
        <v>945263452</v>
      </c>
      <c r="G845" t="s">
        <v>1537</v>
      </c>
      <c r="H845">
        <v>50000012</v>
      </c>
      <c r="I845">
        <v>5</v>
      </c>
    </row>
    <row r="846" spans="1:9" x14ac:dyDescent="0.3">
      <c r="A846">
        <v>4579</v>
      </c>
      <c r="B846" t="s">
        <v>1535</v>
      </c>
      <c r="C846" t="s">
        <v>1536</v>
      </c>
      <c r="D846">
        <v>57722824</v>
      </c>
      <c r="E846">
        <v>45607</v>
      </c>
      <c r="F846">
        <v>945263454</v>
      </c>
      <c r="G846" t="s">
        <v>1082</v>
      </c>
      <c r="H846">
        <v>2250005103</v>
      </c>
      <c r="I846">
        <v>29</v>
      </c>
    </row>
    <row r="847" spans="1:9" x14ac:dyDescent="0.3">
      <c r="A847">
        <v>4579</v>
      </c>
      <c r="B847" t="s">
        <v>1535</v>
      </c>
      <c r="C847" t="s">
        <v>1536</v>
      </c>
      <c r="D847">
        <v>57722818</v>
      </c>
      <c r="E847">
        <v>45607</v>
      </c>
      <c r="F847">
        <v>945263448</v>
      </c>
      <c r="G847" t="s">
        <v>1538</v>
      </c>
      <c r="H847">
        <v>2250005111</v>
      </c>
      <c r="I847">
        <v>16</v>
      </c>
    </row>
    <row r="848" spans="1:9" x14ac:dyDescent="0.3">
      <c r="A848">
        <v>2701</v>
      </c>
      <c r="B848" t="s">
        <v>1210</v>
      </c>
      <c r="C848" t="s">
        <v>1211</v>
      </c>
      <c r="D848">
        <v>57383013</v>
      </c>
      <c r="E848">
        <v>45594</v>
      </c>
      <c r="F848">
        <v>944952433</v>
      </c>
      <c r="G848" t="s">
        <v>1063</v>
      </c>
      <c r="H848">
        <v>2250005278</v>
      </c>
      <c r="I848">
        <v>22</v>
      </c>
    </row>
    <row r="849" spans="1:9" x14ac:dyDescent="0.3">
      <c r="A849">
        <v>3711</v>
      </c>
      <c r="B849" t="s">
        <v>1220</v>
      </c>
      <c r="C849" t="s">
        <v>1221</v>
      </c>
      <c r="D849">
        <v>58934703</v>
      </c>
      <c r="E849">
        <v>45663</v>
      </c>
      <c r="F849">
        <v>946378237</v>
      </c>
      <c r="G849" t="s">
        <v>492</v>
      </c>
      <c r="H849">
        <v>2250005111</v>
      </c>
      <c r="I849">
        <v>17</v>
      </c>
    </row>
    <row r="850" spans="1:9" x14ac:dyDescent="0.3">
      <c r="A850">
        <v>1487</v>
      </c>
      <c r="B850" t="s">
        <v>490</v>
      </c>
      <c r="C850" t="s">
        <v>491</v>
      </c>
      <c r="D850">
        <v>60192263</v>
      </c>
      <c r="E850">
        <v>45706</v>
      </c>
      <c r="F850">
        <v>947544244</v>
      </c>
      <c r="G850" t="s">
        <v>1463</v>
      </c>
      <c r="H850">
        <v>2250005103</v>
      </c>
      <c r="I850">
        <v>277</v>
      </c>
    </row>
    <row r="851" spans="1:9" x14ac:dyDescent="0.3">
      <c r="A851">
        <v>1487</v>
      </c>
      <c r="B851" t="s">
        <v>490</v>
      </c>
      <c r="C851" t="s">
        <v>491</v>
      </c>
      <c r="D851">
        <v>60192260</v>
      </c>
      <c r="E851">
        <v>45706</v>
      </c>
      <c r="F851">
        <v>947544241</v>
      </c>
      <c r="G851" t="s">
        <v>520</v>
      </c>
      <c r="H851">
        <v>2250005111</v>
      </c>
      <c r="I851">
        <v>93</v>
      </c>
    </row>
    <row r="852" spans="1:9" x14ac:dyDescent="0.3">
      <c r="A852">
        <v>1487</v>
      </c>
      <c r="B852" t="s">
        <v>490</v>
      </c>
      <c r="C852" t="s">
        <v>491</v>
      </c>
      <c r="D852">
        <v>60192261</v>
      </c>
      <c r="E852">
        <v>45706</v>
      </c>
      <c r="F852">
        <v>947544242</v>
      </c>
      <c r="G852" t="s">
        <v>571</v>
      </c>
      <c r="H852">
        <v>2250005170</v>
      </c>
      <c r="I852">
        <v>288</v>
      </c>
    </row>
    <row r="853" spans="1:9" x14ac:dyDescent="0.3">
      <c r="A853">
        <v>1487</v>
      </c>
      <c r="B853" t="s">
        <v>490</v>
      </c>
      <c r="C853" t="s">
        <v>491</v>
      </c>
      <c r="D853">
        <v>60192266</v>
      </c>
      <c r="E853">
        <v>45706</v>
      </c>
      <c r="F853">
        <v>947544246</v>
      </c>
      <c r="G853" t="s">
        <v>1463</v>
      </c>
      <c r="H853">
        <v>2250005189</v>
      </c>
      <c r="I853">
        <v>282</v>
      </c>
    </row>
    <row r="854" spans="1:9" x14ac:dyDescent="0.3">
      <c r="A854">
        <v>1487</v>
      </c>
      <c r="B854" t="s">
        <v>490</v>
      </c>
      <c r="C854" t="s">
        <v>491</v>
      </c>
      <c r="D854">
        <v>60192262</v>
      </c>
      <c r="E854">
        <v>45706</v>
      </c>
      <c r="F854">
        <v>947544243</v>
      </c>
      <c r="G854" t="s">
        <v>519</v>
      </c>
      <c r="H854">
        <v>2250005278</v>
      </c>
      <c r="I854">
        <v>282</v>
      </c>
    </row>
    <row r="855" spans="1:9" x14ac:dyDescent="0.3">
      <c r="A855">
        <v>2908</v>
      </c>
      <c r="B855" t="s">
        <v>602</v>
      </c>
      <c r="C855" t="s">
        <v>603</v>
      </c>
      <c r="D855">
        <v>57887510</v>
      </c>
      <c r="E855">
        <v>45614</v>
      </c>
      <c r="F855">
        <v>945415044</v>
      </c>
      <c r="G855" t="s">
        <v>696</v>
      </c>
      <c r="H855">
        <v>50000012</v>
      </c>
      <c r="I855">
        <v>20</v>
      </c>
    </row>
    <row r="856" spans="1:9" x14ac:dyDescent="0.3">
      <c r="A856">
        <v>2908</v>
      </c>
      <c r="B856" t="s">
        <v>602</v>
      </c>
      <c r="C856" t="s">
        <v>603</v>
      </c>
      <c r="D856">
        <v>57887511</v>
      </c>
      <c r="E856">
        <v>45614</v>
      </c>
      <c r="F856">
        <v>945415045</v>
      </c>
      <c r="G856" t="s">
        <v>86</v>
      </c>
      <c r="H856">
        <v>50001213</v>
      </c>
      <c r="I856">
        <v>19</v>
      </c>
    </row>
    <row r="857" spans="1:9" x14ac:dyDescent="0.3">
      <c r="A857">
        <v>2908</v>
      </c>
      <c r="B857" t="s">
        <v>602</v>
      </c>
      <c r="C857" t="s">
        <v>603</v>
      </c>
      <c r="D857">
        <v>57887514</v>
      </c>
      <c r="E857">
        <v>45614</v>
      </c>
      <c r="F857">
        <v>945415048</v>
      </c>
      <c r="G857" t="s">
        <v>1696</v>
      </c>
      <c r="H857">
        <v>2250005103</v>
      </c>
      <c r="I857">
        <v>34</v>
      </c>
    </row>
    <row r="858" spans="1:9" x14ac:dyDescent="0.3">
      <c r="A858">
        <v>2908</v>
      </c>
      <c r="B858" t="s">
        <v>602</v>
      </c>
      <c r="C858" t="s">
        <v>603</v>
      </c>
      <c r="D858">
        <v>57887507</v>
      </c>
      <c r="E858">
        <v>45614</v>
      </c>
      <c r="F858">
        <v>945415040</v>
      </c>
      <c r="G858" t="s">
        <v>1697</v>
      </c>
      <c r="H858">
        <v>2250005111</v>
      </c>
      <c r="I858">
        <v>13</v>
      </c>
    </row>
    <row r="859" spans="1:9" x14ac:dyDescent="0.3">
      <c r="A859">
        <v>2908</v>
      </c>
      <c r="B859" t="s">
        <v>602</v>
      </c>
      <c r="C859" t="s">
        <v>603</v>
      </c>
      <c r="D859">
        <v>57887509</v>
      </c>
      <c r="E859">
        <v>45614</v>
      </c>
      <c r="F859">
        <v>945415042</v>
      </c>
      <c r="G859" t="s">
        <v>86</v>
      </c>
      <c r="H859">
        <v>2250005170</v>
      </c>
      <c r="I859">
        <v>19</v>
      </c>
    </row>
    <row r="860" spans="1:9" x14ac:dyDescent="0.3">
      <c r="A860">
        <v>2908</v>
      </c>
      <c r="B860" t="s">
        <v>602</v>
      </c>
      <c r="C860" t="s">
        <v>603</v>
      </c>
      <c r="D860">
        <v>57887515</v>
      </c>
      <c r="E860">
        <v>45614</v>
      </c>
      <c r="F860">
        <v>945415049</v>
      </c>
      <c r="G860" t="s">
        <v>696</v>
      </c>
      <c r="H860">
        <v>2250005189</v>
      </c>
      <c r="I860">
        <v>14</v>
      </c>
    </row>
    <row r="861" spans="1:9" x14ac:dyDescent="0.3">
      <c r="A861">
        <v>2908</v>
      </c>
      <c r="B861" t="s">
        <v>602</v>
      </c>
      <c r="C861" t="s">
        <v>603</v>
      </c>
      <c r="D861">
        <v>57887512</v>
      </c>
      <c r="E861">
        <v>45614</v>
      </c>
      <c r="F861">
        <v>945415047</v>
      </c>
      <c r="G861" t="s">
        <v>1697</v>
      </c>
      <c r="H861">
        <v>2250005278</v>
      </c>
      <c r="I861">
        <v>18</v>
      </c>
    </row>
    <row r="862" spans="1:9" x14ac:dyDescent="0.3">
      <c r="A862">
        <v>3964</v>
      </c>
      <c r="B862" t="s">
        <v>223</v>
      </c>
      <c r="C862" t="s">
        <v>224</v>
      </c>
      <c r="D862">
        <v>59233391</v>
      </c>
      <c r="E862">
        <v>45672</v>
      </c>
      <c r="F862">
        <v>946655566</v>
      </c>
      <c r="G862" t="s">
        <v>212</v>
      </c>
      <c r="H862">
        <v>2250005278</v>
      </c>
      <c r="I862">
        <v>29</v>
      </c>
    </row>
    <row r="863" spans="1:9" x14ac:dyDescent="0.3">
      <c r="A863">
        <v>3964</v>
      </c>
      <c r="B863" t="s">
        <v>223</v>
      </c>
      <c r="C863" t="s">
        <v>224</v>
      </c>
      <c r="D863">
        <v>58899408</v>
      </c>
      <c r="E863">
        <v>45663</v>
      </c>
      <c r="F863">
        <v>946345708</v>
      </c>
      <c r="G863" t="s">
        <v>1222</v>
      </c>
      <c r="H863">
        <v>50000012</v>
      </c>
      <c r="I863">
        <v>20</v>
      </c>
    </row>
    <row r="864" spans="1:9" x14ac:dyDescent="0.3">
      <c r="A864">
        <v>3964</v>
      </c>
      <c r="B864" t="s">
        <v>223</v>
      </c>
      <c r="C864" t="s">
        <v>224</v>
      </c>
      <c r="D864">
        <v>58899409</v>
      </c>
      <c r="E864">
        <v>45660</v>
      </c>
      <c r="F864">
        <v>946345709</v>
      </c>
      <c r="G864" t="s">
        <v>1552</v>
      </c>
      <c r="H864">
        <v>2250005103</v>
      </c>
      <c r="I864">
        <v>51</v>
      </c>
    </row>
    <row r="865" spans="1:9" x14ac:dyDescent="0.3">
      <c r="A865">
        <v>3964</v>
      </c>
      <c r="B865" t="s">
        <v>223</v>
      </c>
      <c r="C865" t="s">
        <v>224</v>
      </c>
      <c r="D865">
        <v>58899405</v>
      </c>
      <c r="E865">
        <v>45660</v>
      </c>
      <c r="F865">
        <v>946345706</v>
      </c>
      <c r="G865" t="s">
        <v>227</v>
      </c>
      <c r="H865">
        <v>2250005170</v>
      </c>
      <c r="I865">
        <v>32</v>
      </c>
    </row>
    <row r="866" spans="1:9" x14ac:dyDescent="0.3">
      <c r="A866">
        <v>3964</v>
      </c>
      <c r="B866" t="s">
        <v>223</v>
      </c>
      <c r="C866" t="s">
        <v>224</v>
      </c>
      <c r="D866">
        <v>58899410</v>
      </c>
      <c r="E866">
        <v>45660</v>
      </c>
      <c r="F866">
        <v>946345710</v>
      </c>
      <c r="G866" t="s">
        <v>225</v>
      </c>
      <c r="H866">
        <v>2250005189</v>
      </c>
      <c r="I866">
        <v>25</v>
      </c>
    </row>
    <row r="867" spans="1:9" x14ac:dyDescent="0.3">
      <c r="A867">
        <v>2478</v>
      </c>
      <c r="B867" t="s">
        <v>550</v>
      </c>
      <c r="C867" t="s">
        <v>551</v>
      </c>
      <c r="D867">
        <v>60086738</v>
      </c>
      <c r="E867">
        <v>45715</v>
      </c>
      <c r="F867">
        <v>947446256</v>
      </c>
      <c r="G867" t="s">
        <v>1623</v>
      </c>
      <c r="H867">
        <v>2250005170</v>
      </c>
      <c r="I867">
        <v>15</v>
      </c>
    </row>
    <row r="868" spans="1:9" x14ac:dyDescent="0.3">
      <c r="A868">
        <v>2478</v>
      </c>
      <c r="B868" t="s">
        <v>550</v>
      </c>
      <c r="C868" t="s">
        <v>551</v>
      </c>
      <c r="D868">
        <v>60086741</v>
      </c>
      <c r="E868">
        <v>45715</v>
      </c>
      <c r="F868">
        <v>947446259</v>
      </c>
      <c r="G868" t="s">
        <v>1623</v>
      </c>
      <c r="H868">
        <v>2250005189</v>
      </c>
      <c r="I868">
        <v>31</v>
      </c>
    </row>
    <row r="869" spans="1:9" x14ac:dyDescent="0.3">
      <c r="A869">
        <v>2478</v>
      </c>
      <c r="B869" t="s">
        <v>550</v>
      </c>
      <c r="C869" t="s">
        <v>551</v>
      </c>
      <c r="D869">
        <v>60086735</v>
      </c>
      <c r="E869">
        <v>45702</v>
      </c>
      <c r="F869">
        <v>947446253</v>
      </c>
      <c r="G869" t="s">
        <v>634</v>
      </c>
      <c r="H869">
        <v>2250005111</v>
      </c>
      <c r="I869">
        <v>14</v>
      </c>
    </row>
    <row r="870" spans="1:9" x14ac:dyDescent="0.3">
      <c r="A870">
        <v>82</v>
      </c>
      <c r="B870" t="s">
        <v>902</v>
      </c>
      <c r="C870" t="s">
        <v>903</v>
      </c>
      <c r="D870">
        <v>58546037</v>
      </c>
      <c r="E870">
        <v>45638</v>
      </c>
      <c r="F870">
        <v>946023761</v>
      </c>
      <c r="G870" t="s">
        <v>415</v>
      </c>
      <c r="H870">
        <v>50000012</v>
      </c>
      <c r="I870">
        <v>24</v>
      </c>
    </row>
    <row r="871" spans="1:9" x14ac:dyDescent="0.3">
      <c r="A871">
        <v>82</v>
      </c>
      <c r="B871" t="s">
        <v>902</v>
      </c>
      <c r="C871" t="s">
        <v>903</v>
      </c>
      <c r="D871">
        <v>58546041</v>
      </c>
      <c r="E871">
        <v>45638</v>
      </c>
      <c r="F871">
        <v>946023763</v>
      </c>
      <c r="G871" t="s">
        <v>278</v>
      </c>
      <c r="H871">
        <v>2250005103</v>
      </c>
      <c r="I871">
        <v>14</v>
      </c>
    </row>
    <row r="872" spans="1:9" x14ac:dyDescent="0.3">
      <c r="A872">
        <v>82</v>
      </c>
      <c r="B872" t="s">
        <v>902</v>
      </c>
      <c r="C872" t="s">
        <v>903</v>
      </c>
      <c r="D872">
        <v>58546035</v>
      </c>
      <c r="E872">
        <v>45638</v>
      </c>
      <c r="F872">
        <v>946023759</v>
      </c>
      <c r="G872" t="s">
        <v>114</v>
      </c>
      <c r="H872">
        <v>2250005111</v>
      </c>
      <c r="I872">
        <v>29</v>
      </c>
    </row>
    <row r="873" spans="1:9" x14ac:dyDescent="0.3">
      <c r="A873">
        <v>82</v>
      </c>
      <c r="B873" t="s">
        <v>902</v>
      </c>
      <c r="C873" t="s">
        <v>903</v>
      </c>
      <c r="D873">
        <v>58546042</v>
      </c>
      <c r="E873">
        <v>45638</v>
      </c>
      <c r="F873">
        <v>946023764</v>
      </c>
      <c r="G873" t="s">
        <v>415</v>
      </c>
      <c r="H873">
        <v>2250005189</v>
      </c>
      <c r="I873">
        <v>40</v>
      </c>
    </row>
    <row r="874" spans="1:9" x14ac:dyDescent="0.3">
      <c r="A874">
        <v>82</v>
      </c>
      <c r="B874" t="s">
        <v>902</v>
      </c>
      <c r="C874" t="s">
        <v>903</v>
      </c>
      <c r="D874">
        <v>58546038</v>
      </c>
      <c r="E874">
        <v>45638</v>
      </c>
      <c r="F874">
        <v>946023762</v>
      </c>
      <c r="G874" t="s">
        <v>1637</v>
      </c>
      <c r="H874">
        <v>2250005278</v>
      </c>
      <c r="I874">
        <v>78</v>
      </c>
    </row>
    <row r="875" spans="1:9" x14ac:dyDescent="0.3">
      <c r="A875">
        <v>4345</v>
      </c>
      <c r="B875" t="s">
        <v>186</v>
      </c>
      <c r="C875" t="s">
        <v>187</v>
      </c>
      <c r="D875">
        <v>58150601</v>
      </c>
      <c r="E875">
        <v>45623</v>
      </c>
      <c r="F875">
        <v>945657875</v>
      </c>
      <c r="G875" t="s">
        <v>382</v>
      </c>
      <c r="H875">
        <v>2250005278</v>
      </c>
      <c r="I875">
        <v>14</v>
      </c>
    </row>
    <row r="876" spans="1:9" x14ac:dyDescent="0.3">
      <c r="A876">
        <v>4024</v>
      </c>
      <c r="B876" t="s">
        <v>671</v>
      </c>
      <c r="C876" t="s">
        <v>672</v>
      </c>
      <c r="D876">
        <v>59474935</v>
      </c>
      <c r="E876">
        <v>45680</v>
      </c>
      <c r="F876">
        <v>946879284</v>
      </c>
      <c r="G876" t="s">
        <v>1640</v>
      </c>
      <c r="H876">
        <v>2250005189</v>
      </c>
      <c r="I876">
        <v>20</v>
      </c>
    </row>
    <row r="877" spans="1:9" x14ac:dyDescent="0.3">
      <c r="A877">
        <v>4024</v>
      </c>
      <c r="B877" t="s">
        <v>671</v>
      </c>
      <c r="C877" t="s">
        <v>672</v>
      </c>
      <c r="D877">
        <v>59145776</v>
      </c>
      <c r="E877">
        <v>45671</v>
      </c>
      <c r="F877">
        <v>946573929</v>
      </c>
      <c r="G877" t="s">
        <v>1641</v>
      </c>
      <c r="H877">
        <v>2250005103</v>
      </c>
      <c r="I877">
        <v>17</v>
      </c>
    </row>
    <row r="878" spans="1:9" x14ac:dyDescent="0.3">
      <c r="A878">
        <v>4024</v>
      </c>
      <c r="B878" t="s">
        <v>671</v>
      </c>
      <c r="C878" t="s">
        <v>672</v>
      </c>
      <c r="D878">
        <v>59145772</v>
      </c>
      <c r="E878">
        <v>45671</v>
      </c>
      <c r="F878">
        <v>946573925</v>
      </c>
      <c r="G878" t="s">
        <v>378</v>
      </c>
      <c r="H878">
        <v>2250005170</v>
      </c>
      <c r="I878">
        <v>16</v>
      </c>
    </row>
    <row r="879" spans="1:9" x14ac:dyDescent="0.3">
      <c r="A879">
        <v>4024</v>
      </c>
      <c r="B879" t="s">
        <v>671</v>
      </c>
      <c r="C879" t="s">
        <v>672</v>
      </c>
      <c r="D879">
        <v>59145775</v>
      </c>
      <c r="E879">
        <v>45670</v>
      </c>
      <c r="F879">
        <v>946573928</v>
      </c>
      <c r="G879" t="s">
        <v>217</v>
      </c>
      <c r="H879">
        <v>50000012</v>
      </c>
      <c r="I879">
        <v>9</v>
      </c>
    </row>
    <row r="880" spans="1:9" x14ac:dyDescent="0.3">
      <c r="A880">
        <v>2215</v>
      </c>
      <c r="B880" t="s">
        <v>1064</v>
      </c>
      <c r="C880" t="s">
        <v>1065</v>
      </c>
      <c r="D880">
        <v>60703423</v>
      </c>
      <c r="E880">
        <v>45727</v>
      </c>
      <c r="F880">
        <v>948016417</v>
      </c>
      <c r="G880" t="s">
        <v>273</v>
      </c>
      <c r="H880">
        <v>50000012</v>
      </c>
      <c r="I880">
        <v>31</v>
      </c>
    </row>
    <row r="881" spans="1:9" x14ac:dyDescent="0.3">
      <c r="A881">
        <v>2215</v>
      </c>
      <c r="B881" t="s">
        <v>1064</v>
      </c>
      <c r="C881" t="s">
        <v>1065</v>
      </c>
      <c r="D881">
        <v>60703424</v>
      </c>
      <c r="E881">
        <v>45727</v>
      </c>
      <c r="F881">
        <v>948016418</v>
      </c>
      <c r="G881" t="s">
        <v>271</v>
      </c>
      <c r="H881">
        <v>50001213</v>
      </c>
      <c r="I881">
        <v>16</v>
      </c>
    </row>
    <row r="882" spans="1:9" x14ac:dyDescent="0.3">
      <c r="A882">
        <v>2215</v>
      </c>
      <c r="B882" t="s">
        <v>1064</v>
      </c>
      <c r="C882" t="s">
        <v>1065</v>
      </c>
      <c r="D882">
        <v>60703426</v>
      </c>
      <c r="E882">
        <v>45727</v>
      </c>
      <c r="F882">
        <v>948016420</v>
      </c>
      <c r="G882" t="s">
        <v>290</v>
      </c>
      <c r="H882">
        <v>2250005103</v>
      </c>
      <c r="I882">
        <v>92</v>
      </c>
    </row>
    <row r="883" spans="1:9" x14ac:dyDescent="0.3">
      <c r="A883">
        <v>2215</v>
      </c>
      <c r="B883" t="s">
        <v>1064</v>
      </c>
      <c r="C883" t="s">
        <v>1065</v>
      </c>
      <c r="D883">
        <v>60703421</v>
      </c>
      <c r="E883">
        <v>45727</v>
      </c>
      <c r="F883">
        <v>948016416</v>
      </c>
      <c r="G883" t="s">
        <v>271</v>
      </c>
      <c r="H883">
        <v>2250005170</v>
      </c>
      <c r="I883">
        <v>32</v>
      </c>
    </row>
    <row r="884" spans="1:9" x14ac:dyDescent="0.3">
      <c r="A884">
        <v>2215</v>
      </c>
      <c r="B884" t="s">
        <v>1064</v>
      </c>
      <c r="C884" t="s">
        <v>1065</v>
      </c>
      <c r="D884">
        <v>60703427</v>
      </c>
      <c r="E884">
        <v>45727</v>
      </c>
      <c r="F884">
        <v>948016416</v>
      </c>
      <c r="G884" t="s">
        <v>273</v>
      </c>
      <c r="H884">
        <v>2250005189</v>
      </c>
      <c r="I884">
        <v>31</v>
      </c>
    </row>
    <row r="885" spans="1:9" x14ac:dyDescent="0.3">
      <c r="A885">
        <v>2215</v>
      </c>
      <c r="B885" t="s">
        <v>1064</v>
      </c>
      <c r="C885" t="s">
        <v>1065</v>
      </c>
      <c r="D885">
        <v>60703425</v>
      </c>
      <c r="E885">
        <v>45727</v>
      </c>
      <c r="F885">
        <v>948016419</v>
      </c>
      <c r="G885" t="s">
        <v>271</v>
      </c>
      <c r="H885">
        <v>2250005278</v>
      </c>
      <c r="I885">
        <v>48</v>
      </c>
    </row>
    <row r="886" spans="1:9" x14ac:dyDescent="0.3">
      <c r="A886">
        <v>4574</v>
      </c>
      <c r="B886" t="s">
        <v>1595</v>
      </c>
      <c r="C886" t="s">
        <v>1596</v>
      </c>
      <c r="D886">
        <v>60173050</v>
      </c>
      <c r="E886">
        <v>45706</v>
      </c>
      <c r="F886">
        <v>947526359</v>
      </c>
      <c r="G886" t="s">
        <v>571</v>
      </c>
      <c r="H886">
        <v>50000012</v>
      </c>
      <c r="I886">
        <v>16</v>
      </c>
    </row>
    <row r="887" spans="1:9" x14ac:dyDescent="0.3">
      <c r="A887">
        <v>4574</v>
      </c>
      <c r="B887" t="s">
        <v>1595</v>
      </c>
      <c r="C887" t="s">
        <v>1596</v>
      </c>
      <c r="D887">
        <v>60173051</v>
      </c>
      <c r="E887">
        <v>45706</v>
      </c>
      <c r="F887">
        <v>947526360</v>
      </c>
      <c r="G887" t="s">
        <v>570</v>
      </c>
      <c r="H887">
        <v>2250005103</v>
      </c>
      <c r="I887">
        <v>31</v>
      </c>
    </row>
    <row r="888" spans="1:9" x14ac:dyDescent="0.3">
      <c r="A888">
        <v>4574</v>
      </c>
      <c r="B888" t="s">
        <v>1595</v>
      </c>
      <c r="C888" t="s">
        <v>1596</v>
      </c>
      <c r="D888">
        <v>60173049</v>
      </c>
      <c r="E888">
        <v>45706</v>
      </c>
      <c r="F888">
        <v>947526358</v>
      </c>
      <c r="G888" t="s">
        <v>571</v>
      </c>
      <c r="H888">
        <v>2250005170</v>
      </c>
      <c r="I888">
        <v>16</v>
      </c>
    </row>
    <row r="889" spans="1:9" x14ac:dyDescent="0.3">
      <c r="A889">
        <v>4574</v>
      </c>
      <c r="B889" t="s">
        <v>1595</v>
      </c>
      <c r="C889" t="s">
        <v>1596</v>
      </c>
      <c r="D889">
        <v>60173052</v>
      </c>
      <c r="E889">
        <v>45706</v>
      </c>
      <c r="F889">
        <v>947526361</v>
      </c>
      <c r="G889" t="s">
        <v>571</v>
      </c>
      <c r="H889">
        <v>2250005189</v>
      </c>
      <c r="I889">
        <v>32</v>
      </c>
    </row>
    <row r="890" spans="1:9" x14ac:dyDescent="0.3">
      <c r="A890">
        <v>426</v>
      </c>
      <c r="B890" t="s">
        <v>889</v>
      </c>
      <c r="C890" t="s">
        <v>890</v>
      </c>
      <c r="D890">
        <v>60036409</v>
      </c>
      <c r="E890">
        <v>45701</v>
      </c>
      <c r="F890">
        <v>947399386</v>
      </c>
      <c r="G890" t="s">
        <v>1660</v>
      </c>
      <c r="H890">
        <v>2250005103</v>
      </c>
      <c r="I890">
        <v>38</v>
      </c>
    </row>
    <row r="891" spans="1:9" x14ac:dyDescent="0.3">
      <c r="A891">
        <v>426</v>
      </c>
      <c r="B891" t="s">
        <v>889</v>
      </c>
      <c r="C891" t="s">
        <v>890</v>
      </c>
      <c r="D891">
        <v>60036410</v>
      </c>
      <c r="E891">
        <v>45701</v>
      </c>
      <c r="F891">
        <v>947399387</v>
      </c>
      <c r="G891" t="s">
        <v>1659</v>
      </c>
      <c r="H891">
        <v>2250005189</v>
      </c>
      <c r="I891">
        <v>41</v>
      </c>
    </row>
    <row r="892" spans="1:9" x14ac:dyDescent="0.3">
      <c r="A892">
        <v>4292</v>
      </c>
      <c r="B892" t="s">
        <v>205</v>
      </c>
      <c r="C892" t="s">
        <v>206</v>
      </c>
      <c r="D892">
        <v>59066080</v>
      </c>
      <c r="E892">
        <v>45667</v>
      </c>
      <c r="F892">
        <v>946500286</v>
      </c>
      <c r="G892" t="s">
        <v>446</v>
      </c>
      <c r="H892">
        <v>2250005189</v>
      </c>
      <c r="I892">
        <v>30</v>
      </c>
    </row>
    <row r="893" spans="1:9" x14ac:dyDescent="0.3">
      <c r="A893">
        <v>4292</v>
      </c>
      <c r="B893" t="s">
        <v>205</v>
      </c>
      <c r="C893" t="s">
        <v>206</v>
      </c>
      <c r="D893">
        <v>59066079</v>
      </c>
      <c r="E893">
        <v>45666</v>
      </c>
      <c r="F893">
        <v>946500285</v>
      </c>
      <c r="G893" t="s">
        <v>1547</v>
      </c>
      <c r="H893">
        <v>2250005111</v>
      </c>
      <c r="I893">
        <v>30</v>
      </c>
    </row>
    <row r="894" spans="1:9" x14ac:dyDescent="0.3">
      <c r="A894">
        <v>4093</v>
      </c>
      <c r="B894" t="s">
        <v>795</v>
      </c>
      <c r="C894" t="s">
        <v>796</v>
      </c>
      <c r="D894">
        <v>58933500</v>
      </c>
      <c r="E894">
        <v>45663</v>
      </c>
      <c r="F894">
        <v>946377113</v>
      </c>
      <c r="G894" t="s">
        <v>797</v>
      </c>
      <c r="H894">
        <v>2250005103</v>
      </c>
      <c r="I894">
        <v>26</v>
      </c>
    </row>
    <row r="895" spans="1:9" x14ac:dyDescent="0.3">
      <c r="A895">
        <v>4093</v>
      </c>
      <c r="B895" t="s">
        <v>795</v>
      </c>
      <c r="C895" t="s">
        <v>796</v>
      </c>
      <c r="D895">
        <v>58933499</v>
      </c>
      <c r="E895">
        <v>45663</v>
      </c>
      <c r="F895">
        <v>946377110</v>
      </c>
      <c r="G895" t="s">
        <v>797</v>
      </c>
      <c r="H895">
        <v>2250005278</v>
      </c>
      <c r="I895">
        <v>26</v>
      </c>
    </row>
    <row r="896" spans="1:9" x14ac:dyDescent="0.3">
      <c r="A896">
        <v>4215</v>
      </c>
      <c r="B896" t="s">
        <v>843</v>
      </c>
      <c r="C896" t="s">
        <v>844</v>
      </c>
      <c r="D896">
        <v>59477523</v>
      </c>
      <c r="E896">
        <v>45681</v>
      </c>
      <c r="F896">
        <v>946881715</v>
      </c>
      <c r="G896" t="s">
        <v>1003</v>
      </c>
      <c r="H896">
        <v>2250005103</v>
      </c>
      <c r="I896">
        <v>12</v>
      </c>
    </row>
    <row r="897" spans="1:9" x14ac:dyDescent="0.3">
      <c r="A897">
        <v>4215</v>
      </c>
      <c r="B897" t="s">
        <v>843</v>
      </c>
      <c r="C897" t="s">
        <v>844</v>
      </c>
      <c r="D897">
        <v>59477522</v>
      </c>
      <c r="E897">
        <v>45681</v>
      </c>
      <c r="F897">
        <v>946881714</v>
      </c>
      <c r="G897" t="s">
        <v>1649</v>
      </c>
      <c r="H897">
        <v>2250005278</v>
      </c>
      <c r="I897">
        <v>22</v>
      </c>
    </row>
    <row r="898" spans="1:9" x14ac:dyDescent="0.3">
      <c r="A898">
        <v>4366</v>
      </c>
      <c r="B898" t="s">
        <v>804</v>
      </c>
      <c r="C898" t="s">
        <v>805</v>
      </c>
      <c r="D898">
        <v>58153874</v>
      </c>
      <c r="E898">
        <v>45636</v>
      </c>
      <c r="F898">
        <v>945660884</v>
      </c>
      <c r="G898" t="s">
        <v>1688</v>
      </c>
      <c r="H898">
        <v>2250005278</v>
      </c>
      <c r="I898">
        <v>16</v>
      </c>
    </row>
    <row r="899" spans="1:9" x14ac:dyDescent="0.3">
      <c r="A899">
        <v>2051</v>
      </c>
      <c r="B899" t="s">
        <v>766</v>
      </c>
      <c r="C899" t="s">
        <v>767</v>
      </c>
      <c r="D899">
        <v>58154593</v>
      </c>
      <c r="E899">
        <v>45624</v>
      </c>
      <c r="F899">
        <v>945661538</v>
      </c>
      <c r="G899" t="s">
        <v>704</v>
      </c>
      <c r="H899">
        <v>50000012</v>
      </c>
      <c r="I899">
        <v>8</v>
      </c>
    </row>
    <row r="900" spans="1:9" x14ac:dyDescent="0.3">
      <c r="A900">
        <v>2051</v>
      </c>
      <c r="B900" t="s">
        <v>766</v>
      </c>
      <c r="C900" t="s">
        <v>767</v>
      </c>
      <c r="D900">
        <v>58154595</v>
      </c>
      <c r="E900">
        <v>45623</v>
      </c>
      <c r="F900">
        <v>945661540</v>
      </c>
      <c r="G900" t="s">
        <v>1541</v>
      </c>
      <c r="H900">
        <v>2250005103</v>
      </c>
      <c r="I900">
        <v>20</v>
      </c>
    </row>
    <row r="901" spans="1:9" x14ac:dyDescent="0.3">
      <c r="A901">
        <v>2051</v>
      </c>
      <c r="B901" t="s">
        <v>766</v>
      </c>
      <c r="C901" t="s">
        <v>767</v>
      </c>
      <c r="D901">
        <v>58154596</v>
      </c>
      <c r="E901">
        <v>45623</v>
      </c>
      <c r="F901">
        <v>945661541</v>
      </c>
      <c r="G901" t="s">
        <v>1672</v>
      </c>
      <c r="H901">
        <v>2250005189</v>
      </c>
      <c r="I901">
        <v>23</v>
      </c>
    </row>
    <row r="902" spans="1:9" x14ac:dyDescent="0.3">
      <c r="A902">
        <v>2051</v>
      </c>
      <c r="B902" t="s">
        <v>766</v>
      </c>
      <c r="C902" t="s">
        <v>767</v>
      </c>
      <c r="D902">
        <v>58154594</v>
      </c>
      <c r="E902">
        <v>45623</v>
      </c>
      <c r="F902">
        <v>945661539</v>
      </c>
      <c r="G902" t="s">
        <v>1593</v>
      </c>
      <c r="H902">
        <v>2250005278</v>
      </c>
      <c r="I902">
        <v>6</v>
      </c>
    </row>
    <row r="903" spans="1:9" x14ac:dyDescent="0.3">
      <c r="A903">
        <v>2051</v>
      </c>
      <c r="B903" t="s">
        <v>766</v>
      </c>
      <c r="C903" t="s">
        <v>767</v>
      </c>
      <c r="D903">
        <v>57528884</v>
      </c>
      <c r="E903">
        <v>45600</v>
      </c>
      <c r="F903">
        <v>945086098</v>
      </c>
      <c r="G903" t="s">
        <v>454</v>
      </c>
      <c r="H903">
        <v>2250005111</v>
      </c>
      <c r="I903">
        <v>22</v>
      </c>
    </row>
    <row r="904" spans="1:9" x14ac:dyDescent="0.3">
      <c r="A904">
        <v>3266</v>
      </c>
      <c r="B904" t="s">
        <v>498</v>
      </c>
      <c r="C904" t="s">
        <v>499</v>
      </c>
      <c r="D904">
        <v>58868186</v>
      </c>
      <c r="E904">
        <v>45659</v>
      </c>
      <c r="F904">
        <v>946317407</v>
      </c>
      <c r="G904" t="s">
        <v>54</v>
      </c>
      <c r="H904">
        <v>2250005278</v>
      </c>
      <c r="I904">
        <v>26</v>
      </c>
    </row>
    <row r="905" spans="1:9" x14ac:dyDescent="0.3">
      <c r="A905">
        <v>3457</v>
      </c>
      <c r="B905" t="s">
        <v>443</v>
      </c>
      <c r="C905" t="s">
        <v>444</v>
      </c>
      <c r="D905">
        <v>59089722</v>
      </c>
      <c r="E905">
        <v>45667</v>
      </c>
      <c r="F905">
        <v>946522133</v>
      </c>
      <c r="G905" t="s">
        <v>291</v>
      </c>
      <c r="H905">
        <v>50000012</v>
      </c>
      <c r="I905">
        <v>20</v>
      </c>
    </row>
    <row r="906" spans="1:9" x14ac:dyDescent="0.3">
      <c r="A906">
        <v>3457</v>
      </c>
      <c r="B906" t="s">
        <v>443</v>
      </c>
      <c r="C906" t="s">
        <v>444</v>
      </c>
      <c r="D906">
        <v>59089723</v>
      </c>
      <c r="E906">
        <v>45667</v>
      </c>
      <c r="F906">
        <v>946522134</v>
      </c>
      <c r="G906" t="s">
        <v>204</v>
      </c>
      <c r="H906">
        <v>50001213</v>
      </c>
      <c r="I906">
        <v>10</v>
      </c>
    </row>
    <row r="907" spans="1:9" x14ac:dyDescent="0.3">
      <c r="A907">
        <v>3457</v>
      </c>
      <c r="B907" t="s">
        <v>443</v>
      </c>
      <c r="C907" t="s">
        <v>444</v>
      </c>
      <c r="D907">
        <v>59089725</v>
      </c>
      <c r="E907">
        <v>45667</v>
      </c>
      <c r="F907">
        <v>946522136</v>
      </c>
      <c r="G907" t="s">
        <v>1647</v>
      </c>
      <c r="H907">
        <v>2250005103</v>
      </c>
      <c r="I907">
        <v>39</v>
      </c>
    </row>
    <row r="908" spans="1:9" x14ac:dyDescent="0.3">
      <c r="A908">
        <v>3457</v>
      </c>
      <c r="B908" t="s">
        <v>443</v>
      </c>
      <c r="C908" t="s">
        <v>444</v>
      </c>
      <c r="D908">
        <v>59089720</v>
      </c>
      <c r="E908">
        <v>45667</v>
      </c>
      <c r="F908">
        <v>946522131</v>
      </c>
      <c r="G908" t="s">
        <v>1648</v>
      </c>
      <c r="H908">
        <v>2250005111</v>
      </c>
      <c r="I908">
        <v>41</v>
      </c>
    </row>
    <row r="909" spans="1:9" x14ac:dyDescent="0.3">
      <c r="A909">
        <v>3457</v>
      </c>
      <c r="B909" t="s">
        <v>443</v>
      </c>
      <c r="C909" t="s">
        <v>444</v>
      </c>
      <c r="D909">
        <v>59089721</v>
      </c>
      <c r="E909">
        <v>45667</v>
      </c>
      <c r="F909">
        <v>946522132</v>
      </c>
      <c r="G909" t="s">
        <v>445</v>
      </c>
      <c r="H909">
        <v>2250005170</v>
      </c>
      <c r="I909">
        <v>24</v>
      </c>
    </row>
    <row r="910" spans="1:9" x14ac:dyDescent="0.3">
      <c r="A910">
        <v>3457</v>
      </c>
      <c r="B910" t="s">
        <v>443</v>
      </c>
      <c r="C910" t="s">
        <v>444</v>
      </c>
      <c r="D910">
        <v>59089726</v>
      </c>
      <c r="E910">
        <v>45667</v>
      </c>
      <c r="F910">
        <v>946522137</v>
      </c>
      <c r="G910" t="s">
        <v>290</v>
      </c>
      <c r="H910">
        <v>2250005189</v>
      </c>
      <c r="I910">
        <v>31</v>
      </c>
    </row>
    <row r="911" spans="1:9" x14ac:dyDescent="0.3">
      <c r="A911">
        <v>3457</v>
      </c>
      <c r="B911" t="s">
        <v>443</v>
      </c>
      <c r="C911" t="s">
        <v>444</v>
      </c>
      <c r="D911">
        <v>59089724</v>
      </c>
      <c r="E911">
        <v>45667</v>
      </c>
      <c r="F911">
        <v>946522135</v>
      </c>
      <c r="G911" t="s">
        <v>1538</v>
      </c>
      <c r="H911">
        <v>2250005278</v>
      </c>
      <c r="I911">
        <v>24</v>
      </c>
    </row>
    <row r="912" spans="1:9" x14ac:dyDescent="0.3">
      <c r="A912">
        <v>4151</v>
      </c>
      <c r="B912" t="s">
        <v>784</v>
      </c>
      <c r="C912" t="s">
        <v>785</v>
      </c>
      <c r="D912">
        <v>57595453</v>
      </c>
      <c r="E912">
        <v>45602</v>
      </c>
      <c r="F912">
        <v>945146095</v>
      </c>
      <c r="G912" t="s">
        <v>788</v>
      </c>
      <c r="H912">
        <v>50000012</v>
      </c>
      <c r="I912">
        <v>29</v>
      </c>
    </row>
    <row r="913" spans="1:9" x14ac:dyDescent="0.3">
      <c r="A913">
        <v>4151</v>
      </c>
      <c r="B913" t="s">
        <v>784</v>
      </c>
      <c r="C913" t="s">
        <v>785</v>
      </c>
      <c r="D913">
        <v>57595455</v>
      </c>
      <c r="E913">
        <v>45602</v>
      </c>
      <c r="F913">
        <v>945146097</v>
      </c>
      <c r="G913" t="s">
        <v>786</v>
      </c>
      <c r="H913">
        <v>2250005103</v>
      </c>
      <c r="I913">
        <v>24</v>
      </c>
    </row>
    <row r="914" spans="1:9" x14ac:dyDescent="0.3">
      <c r="A914">
        <v>4151</v>
      </c>
      <c r="B914" t="s">
        <v>784</v>
      </c>
      <c r="C914" t="s">
        <v>785</v>
      </c>
      <c r="D914">
        <v>57595454</v>
      </c>
      <c r="E914">
        <v>45602</v>
      </c>
      <c r="F914">
        <v>945146096</v>
      </c>
      <c r="G914" t="s">
        <v>787</v>
      </c>
      <c r="H914">
        <v>2250005278</v>
      </c>
      <c r="I914">
        <v>27</v>
      </c>
    </row>
    <row r="915" spans="1:9" x14ac:dyDescent="0.3">
      <c r="A915">
        <v>4246</v>
      </c>
      <c r="B915" t="s">
        <v>450</v>
      </c>
      <c r="C915" t="s">
        <v>451</v>
      </c>
      <c r="D915">
        <v>58455262</v>
      </c>
      <c r="E915">
        <v>45636</v>
      </c>
      <c r="F915">
        <v>945940008</v>
      </c>
      <c r="G915" t="s">
        <v>37</v>
      </c>
      <c r="H915">
        <v>2250005278</v>
      </c>
      <c r="I915">
        <v>23</v>
      </c>
    </row>
    <row r="916" spans="1:9" x14ac:dyDescent="0.3">
      <c r="A916">
        <v>3105</v>
      </c>
      <c r="B916" t="s">
        <v>900</v>
      </c>
      <c r="C916" t="s">
        <v>901</v>
      </c>
      <c r="D916">
        <v>58560548</v>
      </c>
      <c r="E916">
        <v>45639</v>
      </c>
      <c r="F916">
        <v>946037215</v>
      </c>
      <c r="G916" t="s">
        <v>1730</v>
      </c>
      <c r="H916">
        <v>2250005103</v>
      </c>
      <c r="I916">
        <v>22</v>
      </c>
    </row>
    <row r="917" spans="1:9" x14ac:dyDescent="0.3">
      <c r="A917">
        <v>4193</v>
      </c>
      <c r="B917" t="s">
        <v>861</v>
      </c>
      <c r="C917" t="s">
        <v>862</v>
      </c>
      <c r="D917">
        <v>58375748</v>
      </c>
      <c r="E917">
        <v>45632</v>
      </c>
      <c r="F917">
        <v>945866703</v>
      </c>
      <c r="G917" t="s">
        <v>32</v>
      </c>
      <c r="H917">
        <v>2250005278</v>
      </c>
      <c r="I917">
        <v>18</v>
      </c>
    </row>
    <row r="918" spans="1:9" x14ac:dyDescent="0.3">
      <c r="A918">
        <v>3772</v>
      </c>
      <c r="B918" t="s">
        <v>914</v>
      </c>
      <c r="C918" t="s">
        <v>915</v>
      </c>
      <c r="D918">
        <v>60292367</v>
      </c>
      <c r="E918">
        <v>45709</v>
      </c>
      <c r="F918">
        <v>947637438</v>
      </c>
      <c r="G918" t="s">
        <v>763</v>
      </c>
      <c r="H918">
        <v>50000012</v>
      </c>
      <c r="I918">
        <v>28</v>
      </c>
    </row>
    <row r="919" spans="1:9" x14ac:dyDescent="0.3">
      <c r="A919">
        <v>3772</v>
      </c>
      <c r="B919" t="s">
        <v>914</v>
      </c>
      <c r="C919" t="s">
        <v>915</v>
      </c>
      <c r="D919">
        <v>60292368</v>
      </c>
      <c r="E919">
        <v>45709</v>
      </c>
      <c r="F919">
        <v>947637439</v>
      </c>
      <c r="G919" t="s">
        <v>1667</v>
      </c>
      <c r="H919">
        <v>2250005278</v>
      </c>
      <c r="I919">
        <v>42</v>
      </c>
    </row>
    <row r="920" spans="1:9" x14ac:dyDescent="0.3">
      <c r="A920">
        <v>3147</v>
      </c>
      <c r="B920" t="s">
        <v>729</v>
      </c>
      <c r="C920" t="s">
        <v>730</v>
      </c>
      <c r="D920">
        <v>58916661</v>
      </c>
      <c r="E920">
        <v>45664</v>
      </c>
      <c r="F920">
        <v>946361505</v>
      </c>
      <c r="G920" t="s">
        <v>115</v>
      </c>
      <c r="H920">
        <v>2250005103</v>
      </c>
      <c r="I920">
        <v>65</v>
      </c>
    </row>
    <row r="921" spans="1:9" x14ac:dyDescent="0.3">
      <c r="A921">
        <v>3147</v>
      </c>
      <c r="B921" t="s">
        <v>729</v>
      </c>
      <c r="C921" t="s">
        <v>730</v>
      </c>
      <c r="D921">
        <v>58916659</v>
      </c>
      <c r="E921">
        <v>45664</v>
      </c>
      <c r="F921">
        <v>946361502</v>
      </c>
      <c r="G921" t="s">
        <v>248</v>
      </c>
      <c r="H921">
        <v>2250005170</v>
      </c>
      <c r="I921">
        <v>32</v>
      </c>
    </row>
    <row r="922" spans="1:9" x14ac:dyDescent="0.3">
      <c r="A922">
        <v>3147</v>
      </c>
      <c r="B922" t="s">
        <v>729</v>
      </c>
      <c r="C922" t="s">
        <v>730</v>
      </c>
      <c r="D922">
        <v>58916662</v>
      </c>
      <c r="E922">
        <v>45664</v>
      </c>
      <c r="F922">
        <v>946361506</v>
      </c>
      <c r="G922" t="s">
        <v>161</v>
      </c>
      <c r="H922">
        <v>2250005189</v>
      </c>
      <c r="I922">
        <v>28</v>
      </c>
    </row>
    <row r="923" spans="1:9" x14ac:dyDescent="0.3">
      <c r="A923">
        <v>4187</v>
      </c>
      <c r="B923" t="s">
        <v>405</v>
      </c>
      <c r="C923" t="s">
        <v>406</v>
      </c>
      <c r="D923">
        <v>59555908</v>
      </c>
      <c r="E923">
        <v>45684</v>
      </c>
      <c r="F923">
        <v>946953792</v>
      </c>
      <c r="G923" t="s">
        <v>258</v>
      </c>
      <c r="H923">
        <v>2250005103</v>
      </c>
      <c r="I923">
        <v>22</v>
      </c>
    </row>
    <row r="924" spans="1:9" x14ac:dyDescent="0.3">
      <c r="A924">
        <v>3934</v>
      </c>
      <c r="B924" t="s">
        <v>1165</v>
      </c>
      <c r="C924" t="s">
        <v>1166</v>
      </c>
      <c r="D924">
        <v>58689599</v>
      </c>
      <c r="E924">
        <v>45645</v>
      </c>
      <c r="F924">
        <v>946155953</v>
      </c>
      <c r="G924" t="s">
        <v>441</v>
      </c>
      <c r="H924">
        <v>2250005278</v>
      </c>
      <c r="I924">
        <v>11</v>
      </c>
    </row>
    <row r="925" spans="1:9" x14ac:dyDescent="0.3">
      <c r="A925">
        <v>2691</v>
      </c>
      <c r="B925" t="s">
        <v>1013</v>
      </c>
      <c r="C925" t="s">
        <v>1014</v>
      </c>
      <c r="D925">
        <v>59817573</v>
      </c>
      <c r="E925">
        <v>45693</v>
      </c>
      <c r="F925">
        <v>947196424</v>
      </c>
      <c r="G925" t="s">
        <v>1680</v>
      </c>
      <c r="H925">
        <v>2250005103</v>
      </c>
      <c r="I925">
        <v>29</v>
      </c>
    </row>
    <row r="926" spans="1:9" x14ac:dyDescent="0.3">
      <c r="A926">
        <v>2691</v>
      </c>
      <c r="B926" t="s">
        <v>1013</v>
      </c>
      <c r="C926" t="s">
        <v>1014</v>
      </c>
      <c r="D926">
        <v>59817571</v>
      </c>
      <c r="E926">
        <v>45693</v>
      </c>
      <c r="F926">
        <v>947196423</v>
      </c>
      <c r="G926" t="s">
        <v>1680</v>
      </c>
      <c r="H926">
        <v>2250005170</v>
      </c>
      <c r="I926">
        <v>29</v>
      </c>
    </row>
    <row r="927" spans="1:9" x14ac:dyDescent="0.3">
      <c r="A927">
        <v>2917</v>
      </c>
      <c r="B927" t="s">
        <v>1378</v>
      </c>
      <c r="C927" t="s">
        <v>1377</v>
      </c>
      <c r="D927">
        <v>60706789</v>
      </c>
      <c r="E927">
        <v>45727</v>
      </c>
      <c r="F927">
        <v>948019525</v>
      </c>
      <c r="G927" t="s">
        <v>271</v>
      </c>
      <c r="H927">
        <v>50001213</v>
      </c>
      <c r="I927">
        <v>32</v>
      </c>
    </row>
    <row r="928" spans="1:9" x14ac:dyDescent="0.3">
      <c r="A928">
        <v>2917</v>
      </c>
      <c r="B928" t="s">
        <v>1378</v>
      </c>
      <c r="C928" t="s">
        <v>1377</v>
      </c>
      <c r="D928">
        <v>60706790</v>
      </c>
      <c r="E928">
        <v>45727</v>
      </c>
      <c r="F928">
        <v>948019526</v>
      </c>
      <c r="G928" t="s">
        <v>271</v>
      </c>
      <c r="H928">
        <v>2250005103</v>
      </c>
      <c r="I928">
        <v>80</v>
      </c>
    </row>
    <row r="929" spans="1:9" x14ac:dyDescent="0.3">
      <c r="A929">
        <v>2917</v>
      </c>
      <c r="B929" t="s">
        <v>1378</v>
      </c>
      <c r="C929" t="s">
        <v>1377</v>
      </c>
      <c r="D929">
        <v>60706787</v>
      </c>
      <c r="E929">
        <v>45727</v>
      </c>
      <c r="F929">
        <v>948019523</v>
      </c>
      <c r="G929" t="s">
        <v>271</v>
      </c>
      <c r="H929">
        <v>2250005170</v>
      </c>
      <c r="I929">
        <v>32</v>
      </c>
    </row>
    <row r="930" spans="1:9" x14ac:dyDescent="0.3">
      <c r="A930">
        <v>2917</v>
      </c>
      <c r="B930" t="s">
        <v>1378</v>
      </c>
      <c r="C930" t="s">
        <v>1377</v>
      </c>
      <c r="D930">
        <v>60706791</v>
      </c>
      <c r="E930">
        <v>45727</v>
      </c>
      <c r="F930">
        <v>948019527</v>
      </c>
      <c r="G930" t="s">
        <v>271</v>
      </c>
      <c r="H930">
        <v>2250005189</v>
      </c>
      <c r="I930">
        <v>32</v>
      </c>
    </row>
    <row r="931" spans="1:9" x14ac:dyDescent="0.3">
      <c r="A931">
        <v>1475</v>
      </c>
      <c r="B931" t="s">
        <v>939</v>
      </c>
      <c r="C931" t="s">
        <v>940</v>
      </c>
      <c r="D931">
        <v>58468890</v>
      </c>
      <c r="E931">
        <v>45636</v>
      </c>
      <c r="F931">
        <v>945952609</v>
      </c>
      <c r="G931" t="s">
        <v>185</v>
      </c>
      <c r="H931">
        <v>2250005103</v>
      </c>
      <c r="I931">
        <v>43</v>
      </c>
    </row>
    <row r="932" spans="1:9" x14ac:dyDescent="0.3">
      <c r="A932">
        <v>1475</v>
      </c>
      <c r="B932" t="s">
        <v>939</v>
      </c>
      <c r="C932" t="s">
        <v>940</v>
      </c>
      <c r="D932">
        <v>58468889</v>
      </c>
      <c r="E932">
        <v>45636</v>
      </c>
      <c r="F932">
        <v>945952608</v>
      </c>
      <c r="G932" t="s">
        <v>141</v>
      </c>
      <c r="H932">
        <v>2250005170</v>
      </c>
      <c r="I932">
        <v>56</v>
      </c>
    </row>
    <row r="933" spans="1:9" x14ac:dyDescent="0.3">
      <c r="A933">
        <v>1475</v>
      </c>
      <c r="B933" t="s">
        <v>939</v>
      </c>
      <c r="C933" t="s">
        <v>940</v>
      </c>
      <c r="D933">
        <v>58468891</v>
      </c>
      <c r="E933">
        <v>45636</v>
      </c>
      <c r="F933">
        <v>945952608</v>
      </c>
      <c r="G933" t="s">
        <v>45</v>
      </c>
      <c r="H933">
        <v>2250005189</v>
      </c>
      <c r="I933">
        <v>51</v>
      </c>
    </row>
    <row r="934" spans="1:9" x14ac:dyDescent="0.3">
      <c r="A934">
        <v>3935</v>
      </c>
      <c r="B934" t="s">
        <v>746</v>
      </c>
      <c r="C934" t="s">
        <v>747</v>
      </c>
      <c r="D934">
        <v>60166641</v>
      </c>
      <c r="E934">
        <v>45706</v>
      </c>
      <c r="F934">
        <v>947520352</v>
      </c>
      <c r="G934" t="s">
        <v>1514</v>
      </c>
      <c r="H934">
        <v>50000012</v>
      </c>
      <c r="I934">
        <v>26</v>
      </c>
    </row>
    <row r="935" spans="1:9" x14ac:dyDescent="0.3">
      <c r="A935">
        <v>3935</v>
      </c>
      <c r="B935" t="s">
        <v>746</v>
      </c>
      <c r="C935" t="s">
        <v>747</v>
      </c>
      <c r="D935">
        <v>60166642</v>
      </c>
      <c r="E935">
        <v>45706</v>
      </c>
      <c r="F935">
        <v>947520353</v>
      </c>
      <c r="G935" t="s">
        <v>571</v>
      </c>
      <c r="H935">
        <v>50001213</v>
      </c>
      <c r="I935">
        <v>32</v>
      </c>
    </row>
    <row r="936" spans="1:9" x14ac:dyDescent="0.3">
      <c r="A936">
        <v>3935</v>
      </c>
      <c r="B936" t="s">
        <v>746</v>
      </c>
      <c r="C936" t="s">
        <v>747</v>
      </c>
      <c r="D936">
        <v>60166644</v>
      </c>
      <c r="E936">
        <v>45706</v>
      </c>
      <c r="F936">
        <v>947520355</v>
      </c>
      <c r="G936" t="s">
        <v>1463</v>
      </c>
      <c r="H936">
        <v>2250005103</v>
      </c>
      <c r="I936">
        <v>185</v>
      </c>
    </row>
    <row r="937" spans="1:9" x14ac:dyDescent="0.3">
      <c r="A937">
        <v>3935</v>
      </c>
      <c r="B937" t="s">
        <v>746</v>
      </c>
      <c r="C937" t="s">
        <v>747</v>
      </c>
      <c r="D937">
        <v>60166640</v>
      </c>
      <c r="E937">
        <v>45706</v>
      </c>
      <c r="F937">
        <v>947520350</v>
      </c>
      <c r="G937" t="s">
        <v>571</v>
      </c>
      <c r="H937">
        <v>2250005170</v>
      </c>
      <c r="I937">
        <v>64</v>
      </c>
    </row>
    <row r="938" spans="1:9" x14ac:dyDescent="0.3">
      <c r="A938">
        <v>3935</v>
      </c>
      <c r="B938" t="s">
        <v>746</v>
      </c>
      <c r="C938" t="s">
        <v>747</v>
      </c>
      <c r="D938">
        <v>60166645</v>
      </c>
      <c r="E938">
        <v>45706</v>
      </c>
      <c r="F938">
        <v>947520356</v>
      </c>
      <c r="G938" t="s">
        <v>571</v>
      </c>
      <c r="H938">
        <v>2250005189</v>
      </c>
      <c r="I938">
        <v>80</v>
      </c>
    </row>
    <row r="939" spans="1:9" x14ac:dyDescent="0.3">
      <c r="A939">
        <v>3935</v>
      </c>
      <c r="B939" t="s">
        <v>746</v>
      </c>
      <c r="C939" t="s">
        <v>747</v>
      </c>
      <c r="D939">
        <v>60166643</v>
      </c>
      <c r="E939">
        <v>45706</v>
      </c>
      <c r="F939">
        <v>947520354</v>
      </c>
      <c r="G939" t="s">
        <v>1463</v>
      </c>
      <c r="H939">
        <v>2250005278</v>
      </c>
      <c r="I939">
        <v>41</v>
      </c>
    </row>
    <row r="940" spans="1:9" x14ac:dyDescent="0.3">
      <c r="A940">
        <v>2955</v>
      </c>
      <c r="B940" t="s">
        <v>684</v>
      </c>
      <c r="C940" t="s">
        <v>685</v>
      </c>
      <c r="D940">
        <v>57994725</v>
      </c>
      <c r="E940">
        <v>45618</v>
      </c>
      <c r="F940">
        <v>945513797</v>
      </c>
      <c r="G940" t="s">
        <v>1664</v>
      </c>
      <c r="H940">
        <v>50001213</v>
      </c>
      <c r="I940">
        <v>8</v>
      </c>
    </row>
    <row r="941" spans="1:9" x14ac:dyDescent="0.3">
      <c r="A941">
        <v>2955</v>
      </c>
      <c r="B941" t="s">
        <v>684</v>
      </c>
      <c r="C941" t="s">
        <v>685</v>
      </c>
      <c r="D941">
        <v>57994726</v>
      </c>
      <c r="E941">
        <v>45618</v>
      </c>
      <c r="F941">
        <v>945513798</v>
      </c>
      <c r="G941" t="s">
        <v>1663</v>
      </c>
      <c r="H941">
        <v>2250005103</v>
      </c>
      <c r="I941">
        <v>5</v>
      </c>
    </row>
    <row r="942" spans="1:9" x14ac:dyDescent="0.3">
      <c r="A942">
        <v>2955</v>
      </c>
      <c r="B942" t="s">
        <v>684</v>
      </c>
      <c r="C942" t="s">
        <v>685</v>
      </c>
      <c r="D942">
        <v>57994724</v>
      </c>
      <c r="E942">
        <v>45618</v>
      </c>
      <c r="F942">
        <v>945513796</v>
      </c>
      <c r="G942" t="s">
        <v>182</v>
      </c>
      <c r="H942">
        <v>2250005111</v>
      </c>
      <c r="I942">
        <v>6</v>
      </c>
    </row>
    <row r="943" spans="1:9" x14ac:dyDescent="0.3">
      <c r="A943">
        <v>4090</v>
      </c>
      <c r="B943" t="s">
        <v>875</v>
      </c>
      <c r="C943" t="s">
        <v>876</v>
      </c>
      <c r="D943">
        <v>59470782</v>
      </c>
      <c r="E943">
        <v>45680</v>
      </c>
      <c r="F943">
        <v>946875453</v>
      </c>
      <c r="G943" t="s">
        <v>21</v>
      </c>
      <c r="H943">
        <v>2250005278</v>
      </c>
      <c r="I943">
        <v>27</v>
      </c>
    </row>
    <row r="944" spans="1:9" x14ac:dyDescent="0.3">
      <c r="A944">
        <v>3808</v>
      </c>
      <c r="B944" t="s">
        <v>544</v>
      </c>
      <c r="C944" t="s">
        <v>545</v>
      </c>
      <c r="D944">
        <v>59358300</v>
      </c>
      <c r="E944">
        <v>45678</v>
      </c>
      <c r="F944">
        <v>946771241</v>
      </c>
      <c r="G944" t="s">
        <v>183</v>
      </c>
      <c r="H944">
        <v>2250005103</v>
      </c>
      <c r="I944">
        <v>56</v>
      </c>
    </row>
    <row r="945" spans="1:9" x14ac:dyDescent="0.3">
      <c r="A945">
        <v>3808</v>
      </c>
      <c r="B945" t="s">
        <v>544</v>
      </c>
      <c r="C945" t="s">
        <v>545</v>
      </c>
      <c r="D945">
        <v>59358299</v>
      </c>
      <c r="E945">
        <v>45678</v>
      </c>
      <c r="F945">
        <v>946771240</v>
      </c>
      <c r="G945" t="s">
        <v>104</v>
      </c>
      <c r="H945">
        <v>2250005170</v>
      </c>
      <c r="I945">
        <v>32</v>
      </c>
    </row>
    <row r="946" spans="1:9" x14ac:dyDescent="0.3">
      <c r="A946">
        <v>3122</v>
      </c>
      <c r="B946" t="s">
        <v>700</v>
      </c>
      <c r="C946" t="s">
        <v>701</v>
      </c>
      <c r="D946">
        <v>59550407</v>
      </c>
      <c r="E946">
        <v>45684</v>
      </c>
      <c r="F946">
        <v>946948719</v>
      </c>
      <c r="G946" t="s">
        <v>768</v>
      </c>
      <c r="H946">
        <v>2250005103</v>
      </c>
      <c r="I946">
        <v>11</v>
      </c>
    </row>
    <row r="947" spans="1:9" x14ac:dyDescent="0.3">
      <c r="A947">
        <v>4475</v>
      </c>
      <c r="B947" t="s">
        <v>1128</v>
      </c>
      <c r="C947" t="s">
        <v>1129</v>
      </c>
      <c r="D947">
        <v>58289302</v>
      </c>
      <c r="E947">
        <v>45629</v>
      </c>
      <c r="F947">
        <v>945786352</v>
      </c>
      <c r="G947" t="s">
        <v>100</v>
      </c>
      <c r="H947">
        <v>2250005278</v>
      </c>
      <c r="I947">
        <v>29</v>
      </c>
    </row>
    <row r="948" spans="1:9" x14ac:dyDescent="0.3">
      <c r="A948">
        <v>646</v>
      </c>
      <c r="B948" t="s">
        <v>327</v>
      </c>
      <c r="C948" t="s">
        <v>328</v>
      </c>
      <c r="D948">
        <v>59562718</v>
      </c>
      <c r="E948">
        <v>45684</v>
      </c>
      <c r="F948">
        <v>946960137</v>
      </c>
      <c r="G948" t="s">
        <v>768</v>
      </c>
      <c r="H948">
        <v>50001213</v>
      </c>
      <c r="I948">
        <v>27</v>
      </c>
    </row>
    <row r="949" spans="1:9" x14ac:dyDescent="0.3">
      <c r="A949">
        <v>646</v>
      </c>
      <c r="B949" t="s">
        <v>327</v>
      </c>
      <c r="C949" t="s">
        <v>328</v>
      </c>
      <c r="D949">
        <v>59562720</v>
      </c>
      <c r="E949">
        <v>45684</v>
      </c>
      <c r="F949">
        <v>946960139</v>
      </c>
      <c r="G949" t="s">
        <v>768</v>
      </c>
      <c r="H949">
        <v>2250005103</v>
      </c>
      <c r="I949">
        <v>51</v>
      </c>
    </row>
    <row r="950" spans="1:9" x14ac:dyDescent="0.3">
      <c r="A950">
        <v>646</v>
      </c>
      <c r="B950" t="s">
        <v>327</v>
      </c>
      <c r="C950" t="s">
        <v>328</v>
      </c>
      <c r="D950">
        <v>59562717</v>
      </c>
      <c r="E950">
        <v>45684</v>
      </c>
      <c r="F950">
        <v>946960136</v>
      </c>
      <c r="G950" t="s">
        <v>257</v>
      </c>
      <c r="H950">
        <v>2250005170</v>
      </c>
      <c r="I950">
        <v>64</v>
      </c>
    </row>
    <row r="951" spans="1:9" x14ac:dyDescent="0.3">
      <c r="A951">
        <v>646</v>
      </c>
      <c r="B951" t="s">
        <v>327</v>
      </c>
      <c r="C951" t="s">
        <v>328</v>
      </c>
      <c r="D951">
        <v>59562721</v>
      </c>
      <c r="E951">
        <v>45684</v>
      </c>
      <c r="F951">
        <v>946960140</v>
      </c>
      <c r="G951" t="s">
        <v>509</v>
      </c>
      <c r="H951">
        <v>2250005189</v>
      </c>
      <c r="I951">
        <v>60</v>
      </c>
    </row>
    <row r="952" spans="1:9" x14ac:dyDescent="0.3">
      <c r="A952">
        <v>646</v>
      </c>
      <c r="B952" t="s">
        <v>327</v>
      </c>
      <c r="C952" t="s">
        <v>328</v>
      </c>
      <c r="D952">
        <v>59562719</v>
      </c>
      <c r="E952">
        <v>45684</v>
      </c>
      <c r="F952">
        <v>946960138</v>
      </c>
      <c r="G952" t="s">
        <v>768</v>
      </c>
      <c r="H952">
        <v>2250005278</v>
      </c>
      <c r="I952">
        <v>54</v>
      </c>
    </row>
    <row r="953" spans="1:9" x14ac:dyDescent="0.3">
      <c r="A953">
        <v>3071</v>
      </c>
      <c r="B953" t="s">
        <v>713</v>
      </c>
      <c r="C953" t="s">
        <v>714</v>
      </c>
      <c r="D953">
        <v>57630419</v>
      </c>
      <c r="E953">
        <v>45603</v>
      </c>
      <c r="F953">
        <v>945178307</v>
      </c>
      <c r="G953" t="s">
        <v>226</v>
      </c>
      <c r="H953">
        <v>2250005103</v>
      </c>
      <c r="I953">
        <v>57</v>
      </c>
    </row>
    <row r="954" spans="1:9" x14ac:dyDescent="0.3">
      <c r="A954">
        <v>3071</v>
      </c>
      <c r="B954" t="s">
        <v>713</v>
      </c>
      <c r="C954" t="s">
        <v>714</v>
      </c>
      <c r="D954">
        <v>57630418</v>
      </c>
      <c r="E954">
        <v>45603</v>
      </c>
      <c r="F954">
        <v>945178305</v>
      </c>
      <c r="G954" t="s">
        <v>715</v>
      </c>
      <c r="H954">
        <v>2250005278</v>
      </c>
      <c r="I954">
        <v>30</v>
      </c>
    </row>
    <row r="955" spans="1:9" x14ac:dyDescent="0.3">
      <c r="A955">
        <v>3071</v>
      </c>
      <c r="B955" t="s">
        <v>713</v>
      </c>
      <c r="C955" t="s">
        <v>714</v>
      </c>
      <c r="D955">
        <v>57630417</v>
      </c>
      <c r="E955">
        <v>45602</v>
      </c>
      <c r="F955">
        <v>945178304</v>
      </c>
      <c r="G955" t="s">
        <v>712</v>
      </c>
      <c r="H955">
        <v>50000012</v>
      </c>
      <c r="I955">
        <v>21</v>
      </c>
    </row>
    <row r="956" spans="1:9" x14ac:dyDescent="0.3">
      <c r="A956">
        <v>4110</v>
      </c>
      <c r="B956" t="s">
        <v>558</v>
      </c>
      <c r="C956" t="s">
        <v>559</v>
      </c>
      <c r="D956">
        <v>59276468</v>
      </c>
      <c r="E956">
        <v>45673</v>
      </c>
      <c r="F956">
        <v>946695618</v>
      </c>
      <c r="G956" t="s">
        <v>560</v>
      </c>
      <c r="H956">
        <v>2250005103</v>
      </c>
      <c r="I956">
        <v>15</v>
      </c>
    </row>
    <row r="957" spans="1:9" x14ac:dyDescent="0.3">
      <c r="A957">
        <v>4110</v>
      </c>
      <c r="B957" t="s">
        <v>558</v>
      </c>
      <c r="C957" t="s">
        <v>559</v>
      </c>
      <c r="D957">
        <v>59276413</v>
      </c>
      <c r="E957">
        <v>45673</v>
      </c>
      <c r="F957">
        <v>946695569</v>
      </c>
      <c r="G957" t="s">
        <v>1624</v>
      </c>
      <c r="H957">
        <v>2250005278</v>
      </c>
      <c r="I957">
        <v>36</v>
      </c>
    </row>
    <row r="958" spans="1:9" x14ac:dyDescent="0.3">
      <c r="A958">
        <v>2710</v>
      </c>
      <c r="B958" t="s">
        <v>1380</v>
      </c>
      <c r="C958" t="s">
        <v>1379</v>
      </c>
      <c r="D958">
        <v>60104040</v>
      </c>
      <c r="E958">
        <v>45702</v>
      </c>
      <c r="F958">
        <v>947462123</v>
      </c>
      <c r="G958" t="s">
        <v>1534</v>
      </c>
      <c r="H958">
        <v>50000012</v>
      </c>
      <c r="I958">
        <v>28</v>
      </c>
    </row>
    <row r="959" spans="1:9" x14ac:dyDescent="0.3">
      <c r="A959">
        <v>2710</v>
      </c>
      <c r="B959" t="s">
        <v>1380</v>
      </c>
      <c r="C959" t="s">
        <v>1379</v>
      </c>
      <c r="D959">
        <v>60104041</v>
      </c>
      <c r="E959">
        <v>45702</v>
      </c>
      <c r="F959">
        <v>947462124</v>
      </c>
      <c r="G959" t="s">
        <v>1469</v>
      </c>
      <c r="H959">
        <v>2250005103</v>
      </c>
      <c r="I959">
        <v>151</v>
      </c>
    </row>
    <row r="960" spans="1:9" x14ac:dyDescent="0.3">
      <c r="A960">
        <v>2710</v>
      </c>
      <c r="B960" t="s">
        <v>1380</v>
      </c>
      <c r="C960" t="s">
        <v>1379</v>
      </c>
      <c r="D960">
        <v>60104039</v>
      </c>
      <c r="E960">
        <v>45702</v>
      </c>
      <c r="F960">
        <v>947462122</v>
      </c>
      <c r="G960" t="s">
        <v>634</v>
      </c>
      <c r="H960">
        <v>2250005170</v>
      </c>
      <c r="I960">
        <v>46</v>
      </c>
    </row>
    <row r="961" spans="1:9" x14ac:dyDescent="0.3">
      <c r="A961">
        <v>2710</v>
      </c>
      <c r="B961" t="s">
        <v>1380</v>
      </c>
      <c r="C961" t="s">
        <v>1379</v>
      </c>
      <c r="D961">
        <v>60104042</v>
      </c>
      <c r="E961">
        <v>45702</v>
      </c>
      <c r="F961">
        <v>947462125</v>
      </c>
      <c r="G961" t="s">
        <v>1503</v>
      </c>
      <c r="H961">
        <v>2250005189</v>
      </c>
      <c r="I961">
        <v>74</v>
      </c>
    </row>
    <row r="962" spans="1:9" x14ac:dyDescent="0.3">
      <c r="A962" t="s">
        <v>2164</v>
      </c>
      <c r="B962" t="s">
        <v>1616</v>
      </c>
      <c r="C962" t="s">
        <v>1617</v>
      </c>
      <c r="D962">
        <v>59861487</v>
      </c>
      <c r="E962">
        <v>45694</v>
      </c>
      <c r="F962">
        <v>947237305</v>
      </c>
      <c r="G962" t="s">
        <v>313</v>
      </c>
      <c r="H962">
        <v>2250005103</v>
      </c>
      <c r="I962">
        <v>32</v>
      </c>
    </row>
    <row r="963" spans="1:9" x14ac:dyDescent="0.3">
      <c r="A963" t="s">
        <v>2164</v>
      </c>
      <c r="B963" t="s">
        <v>1616</v>
      </c>
      <c r="C963" t="s">
        <v>1617</v>
      </c>
      <c r="D963">
        <v>59861486</v>
      </c>
      <c r="E963">
        <v>45694</v>
      </c>
      <c r="F963">
        <v>947237304</v>
      </c>
      <c r="G963" t="s">
        <v>313</v>
      </c>
      <c r="H963">
        <v>2250005170</v>
      </c>
      <c r="I963">
        <v>32</v>
      </c>
    </row>
    <row r="964" spans="1:9" x14ac:dyDescent="0.3">
      <c r="A964" t="s">
        <v>2164</v>
      </c>
      <c r="B964" t="s">
        <v>1616</v>
      </c>
      <c r="C964" t="s">
        <v>1617</v>
      </c>
      <c r="D964">
        <v>59861488</v>
      </c>
      <c r="E964">
        <v>45694</v>
      </c>
      <c r="F964">
        <v>947237306</v>
      </c>
      <c r="G964" t="s">
        <v>313</v>
      </c>
      <c r="H964">
        <v>2250005189</v>
      </c>
      <c r="I964">
        <v>32</v>
      </c>
    </row>
    <row r="965" spans="1:9" x14ac:dyDescent="0.3">
      <c r="A965">
        <v>2900</v>
      </c>
      <c r="B965" t="s">
        <v>791</v>
      </c>
      <c r="C965" t="s">
        <v>792</v>
      </c>
      <c r="D965">
        <v>59175575</v>
      </c>
      <c r="E965">
        <v>45671</v>
      </c>
      <c r="F965">
        <v>946601488</v>
      </c>
      <c r="G965" t="s">
        <v>1684</v>
      </c>
      <c r="H965">
        <v>50001213</v>
      </c>
      <c r="I965">
        <v>8</v>
      </c>
    </row>
    <row r="966" spans="1:9" x14ac:dyDescent="0.3">
      <c r="A966">
        <v>2900</v>
      </c>
      <c r="B966" t="s">
        <v>791</v>
      </c>
      <c r="C966" t="s">
        <v>792</v>
      </c>
      <c r="D966">
        <v>59175577</v>
      </c>
      <c r="E966">
        <v>45671</v>
      </c>
      <c r="F966">
        <v>946601490</v>
      </c>
      <c r="G966" t="s">
        <v>1683</v>
      </c>
      <c r="H966">
        <v>2250005103</v>
      </c>
      <c r="I966">
        <v>61</v>
      </c>
    </row>
    <row r="967" spans="1:9" x14ac:dyDescent="0.3">
      <c r="A967">
        <v>2900</v>
      </c>
      <c r="B967" t="s">
        <v>791</v>
      </c>
      <c r="C967" t="s">
        <v>792</v>
      </c>
      <c r="D967">
        <v>59175574</v>
      </c>
      <c r="E967">
        <v>45671</v>
      </c>
      <c r="F967">
        <v>946601487</v>
      </c>
      <c r="G967" t="s">
        <v>794</v>
      </c>
      <c r="H967">
        <v>2250005170</v>
      </c>
      <c r="I967">
        <v>31</v>
      </c>
    </row>
    <row r="968" spans="1:9" x14ac:dyDescent="0.3">
      <c r="A968">
        <v>2900</v>
      </c>
      <c r="B968" t="s">
        <v>791</v>
      </c>
      <c r="C968" t="s">
        <v>792</v>
      </c>
      <c r="D968">
        <v>59175578</v>
      </c>
      <c r="E968">
        <v>45671</v>
      </c>
      <c r="F968">
        <v>946601491</v>
      </c>
      <c r="G968" t="s">
        <v>378</v>
      </c>
      <c r="H968">
        <v>2250005189</v>
      </c>
      <c r="I968">
        <v>32</v>
      </c>
    </row>
    <row r="969" spans="1:9" x14ac:dyDescent="0.3">
      <c r="A969">
        <v>2900</v>
      </c>
      <c r="B969" t="s">
        <v>791</v>
      </c>
      <c r="C969" t="s">
        <v>792</v>
      </c>
      <c r="D969">
        <v>59175576</v>
      </c>
      <c r="E969">
        <v>45671</v>
      </c>
      <c r="F969">
        <v>946601489</v>
      </c>
      <c r="G969" t="s">
        <v>324</v>
      </c>
      <c r="H969">
        <v>2250005278</v>
      </c>
      <c r="I969">
        <v>18</v>
      </c>
    </row>
    <row r="970" spans="1:9" x14ac:dyDescent="0.3">
      <c r="A970">
        <v>4025</v>
      </c>
      <c r="B970" t="s">
        <v>447</v>
      </c>
      <c r="C970" t="s">
        <v>448</v>
      </c>
      <c r="D970">
        <v>58452107</v>
      </c>
      <c r="E970">
        <v>45635</v>
      </c>
      <c r="F970">
        <v>945937120</v>
      </c>
      <c r="G970" t="s">
        <v>1597</v>
      </c>
      <c r="H970">
        <v>2250005103</v>
      </c>
      <c r="I970">
        <v>44</v>
      </c>
    </row>
    <row r="971" spans="1:9" x14ac:dyDescent="0.3">
      <c r="A971">
        <v>4025</v>
      </c>
      <c r="B971" t="s">
        <v>447</v>
      </c>
      <c r="C971" t="s">
        <v>448</v>
      </c>
      <c r="D971">
        <v>58452104</v>
      </c>
      <c r="E971">
        <v>45635</v>
      </c>
      <c r="F971">
        <v>945937118</v>
      </c>
      <c r="G971" t="s">
        <v>340</v>
      </c>
      <c r="H971">
        <v>2250005170</v>
      </c>
      <c r="I971">
        <v>23</v>
      </c>
    </row>
    <row r="972" spans="1:9" x14ac:dyDescent="0.3">
      <c r="A972">
        <v>4025</v>
      </c>
      <c r="B972" t="s">
        <v>447</v>
      </c>
      <c r="C972" t="s">
        <v>448</v>
      </c>
      <c r="D972">
        <v>58452108</v>
      </c>
      <c r="E972">
        <v>45635</v>
      </c>
      <c r="F972">
        <v>945937121</v>
      </c>
      <c r="G972" t="s">
        <v>1474</v>
      </c>
      <c r="H972">
        <v>2250005189</v>
      </c>
      <c r="I972">
        <v>23</v>
      </c>
    </row>
    <row r="973" spans="1:9" x14ac:dyDescent="0.3">
      <c r="A973">
        <v>4025</v>
      </c>
      <c r="B973" t="s">
        <v>447</v>
      </c>
      <c r="C973" t="s">
        <v>448</v>
      </c>
      <c r="D973">
        <v>58452106</v>
      </c>
      <c r="E973">
        <v>45635</v>
      </c>
      <c r="F973">
        <v>945937119</v>
      </c>
      <c r="G973" t="s">
        <v>1575</v>
      </c>
      <c r="H973">
        <v>2250005278</v>
      </c>
      <c r="I973">
        <v>24</v>
      </c>
    </row>
    <row r="974" spans="1:9" x14ac:dyDescent="0.3">
      <c r="A974">
        <v>2163</v>
      </c>
      <c r="B974" t="s">
        <v>1181</v>
      </c>
      <c r="C974" t="s">
        <v>1182</v>
      </c>
      <c r="D974">
        <v>59892037</v>
      </c>
      <c r="E974">
        <v>45705</v>
      </c>
      <c r="F974">
        <v>5206770589</v>
      </c>
      <c r="G974" t="s">
        <v>588</v>
      </c>
      <c r="H974">
        <v>50000012</v>
      </c>
      <c r="I974">
        <v>4</v>
      </c>
    </row>
    <row r="975" spans="1:9" x14ac:dyDescent="0.3">
      <c r="A975">
        <v>2163</v>
      </c>
      <c r="B975" t="s">
        <v>1181</v>
      </c>
      <c r="C975" t="s">
        <v>1182</v>
      </c>
      <c r="D975">
        <v>59892040</v>
      </c>
      <c r="E975">
        <v>45698</v>
      </c>
      <c r="F975">
        <v>7197366987</v>
      </c>
      <c r="G975" t="s">
        <v>98</v>
      </c>
      <c r="H975">
        <v>2250005103</v>
      </c>
      <c r="I975">
        <v>1</v>
      </c>
    </row>
    <row r="976" spans="1:9" x14ac:dyDescent="0.3">
      <c r="A976">
        <v>2163</v>
      </c>
      <c r="B976" t="s">
        <v>1181</v>
      </c>
      <c r="C976" t="s">
        <v>1182</v>
      </c>
      <c r="D976">
        <v>59892036</v>
      </c>
      <c r="E976">
        <v>45698</v>
      </c>
      <c r="F976">
        <v>3546267804</v>
      </c>
      <c r="G976" t="s">
        <v>98</v>
      </c>
      <c r="H976">
        <v>2250005170</v>
      </c>
      <c r="I976">
        <v>4</v>
      </c>
    </row>
    <row r="977" spans="1:9" x14ac:dyDescent="0.3">
      <c r="A977">
        <v>2163</v>
      </c>
      <c r="B977" t="s">
        <v>1181</v>
      </c>
      <c r="C977" t="s">
        <v>1182</v>
      </c>
      <c r="D977">
        <v>59892039</v>
      </c>
      <c r="E977">
        <v>45698</v>
      </c>
      <c r="F977">
        <v>4856322273</v>
      </c>
      <c r="G977" t="s">
        <v>98</v>
      </c>
      <c r="H977">
        <v>2250005278</v>
      </c>
      <c r="I977">
        <v>4</v>
      </c>
    </row>
    <row r="978" spans="1:9" x14ac:dyDescent="0.3">
      <c r="A978">
        <v>4039</v>
      </c>
      <c r="B978" t="s">
        <v>376</v>
      </c>
      <c r="C978" t="s">
        <v>377</v>
      </c>
      <c r="D978">
        <v>59012453</v>
      </c>
      <c r="E978">
        <v>45665</v>
      </c>
      <c r="F978">
        <v>946450506</v>
      </c>
      <c r="G978" t="s">
        <v>27</v>
      </c>
      <c r="H978">
        <v>2250005111</v>
      </c>
      <c r="I978">
        <v>49</v>
      </c>
    </row>
    <row r="979" spans="1:9" x14ac:dyDescent="0.3">
      <c r="A979">
        <v>4039</v>
      </c>
      <c r="B979" t="s">
        <v>376</v>
      </c>
      <c r="C979" t="s">
        <v>377</v>
      </c>
      <c r="D979">
        <v>59012060</v>
      </c>
      <c r="E979">
        <v>45665</v>
      </c>
      <c r="F979">
        <v>946450140</v>
      </c>
      <c r="G979" t="s">
        <v>309</v>
      </c>
      <c r="H979">
        <v>2250005170</v>
      </c>
      <c r="I979">
        <v>64</v>
      </c>
    </row>
    <row r="980" spans="1:9" x14ac:dyDescent="0.3">
      <c r="A980">
        <v>4039</v>
      </c>
      <c r="B980" t="s">
        <v>376</v>
      </c>
      <c r="C980" t="s">
        <v>377</v>
      </c>
      <c r="D980">
        <v>59012061</v>
      </c>
      <c r="E980">
        <v>45665</v>
      </c>
      <c r="F980">
        <v>946450141</v>
      </c>
      <c r="G980" t="s">
        <v>379</v>
      </c>
      <c r="H980">
        <v>2250005189</v>
      </c>
      <c r="I980">
        <v>61</v>
      </c>
    </row>
    <row r="981" spans="1:9" x14ac:dyDescent="0.3">
      <c r="A981">
        <v>4044</v>
      </c>
      <c r="B981" t="s">
        <v>1049</v>
      </c>
      <c r="C981" t="s">
        <v>1050</v>
      </c>
      <c r="D981">
        <v>59723766</v>
      </c>
      <c r="E981">
        <v>45691</v>
      </c>
      <c r="F981">
        <v>82103545</v>
      </c>
      <c r="G981" t="s">
        <v>15</v>
      </c>
      <c r="H981">
        <v>50000012</v>
      </c>
      <c r="I981">
        <v>15</v>
      </c>
    </row>
    <row r="982" spans="1:9" x14ac:dyDescent="0.3">
      <c r="A982">
        <v>4044</v>
      </c>
      <c r="B982" t="s">
        <v>1049</v>
      </c>
      <c r="C982" t="s">
        <v>1050</v>
      </c>
      <c r="D982">
        <v>59723767</v>
      </c>
      <c r="E982">
        <v>45691</v>
      </c>
      <c r="F982">
        <v>82103628</v>
      </c>
      <c r="G982" t="s">
        <v>15</v>
      </c>
      <c r="H982">
        <v>2250005103</v>
      </c>
      <c r="I982">
        <v>15</v>
      </c>
    </row>
    <row r="983" spans="1:9" x14ac:dyDescent="0.3">
      <c r="A983">
        <v>4044</v>
      </c>
      <c r="B983" t="s">
        <v>1049</v>
      </c>
      <c r="C983" t="s">
        <v>1050</v>
      </c>
      <c r="D983">
        <v>59281494</v>
      </c>
      <c r="E983">
        <v>45674</v>
      </c>
      <c r="F983">
        <v>81586848</v>
      </c>
      <c r="G983" t="s">
        <v>650</v>
      </c>
      <c r="H983">
        <v>2250005189</v>
      </c>
      <c r="I983">
        <v>11</v>
      </c>
    </row>
    <row r="984" spans="1:9" x14ac:dyDescent="0.3">
      <c r="A984">
        <v>681</v>
      </c>
      <c r="B984" t="s">
        <v>727</v>
      </c>
      <c r="C984" t="s">
        <v>728</v>
      </c>
      <c r="D984">
        <v>58182672</v>
      </c>
      <c r="E984">
        <v>45624</v>
      </c>
      <c r="F984">
        <v>945687579</v>
      </c>
      <c r="G984" t="s">
        <v>1710</v>
      </c>
      <c r="H984">
        <v>50001213</v>
      </c>
      <c r="I984">
        <v>19</v>
      </c>
    </row>
    <row r="985" spans="1:9" x14ac:dyDescent="0.3">
      <c r="A985">
        <v>681</v>
      </c>
      <c r="B985" t="s">
        <v>727</v>
      </c>
      <c r="C985" t="s">
        <v>728</v>
      </c>
      <c r="D985">
        <v>58182673</v>
      </c>
      <c r="E985">
        <v>45624</v>
      </c>
      <c r="F985">
        <v>945687580</v>
      </c>
      <c r="G985" t="s">
        <v>1710</v>
      </c>
      <c r="H985">
        <v>2250005103</v>
      </c>
      <c r="I985">
        <v>127</v>
      </c>
    </row>
    <row r="986" spans="1:9" x14ac:dyDescent="0.3">
      <c r="A986">
        <v>681</v>
      </c>
      <c r="B986" t="s">
        <v>727</v>
      </c>
      <c r="C986" t="s">
        <v>728</v>
      </c>
      <c r="D986">
        <v>58182674</v>
      </c>
      <c r="E986">
        <v>45624</v>
      </c>
      <c r="F986">
        <v>945687581</v>
      </c>
      <c r="G986" t="s">
        <v>1709</v>
      </c>
      <c r="H986">
        <v>2250005189</v>
      </c>
      <c r="I986">
        <v>31</v>
      </c>
    </row>
    <row r="987" spans="1:9" x14ac:dyDescent="0.3">
      <c r="A987">
        <v>1526</v>
      </c>
      <c r="B987" t="s">
        <v>757</v>
      </c>
      <c r="C987" t="s">
        <v>758</v>
      </c>
      <c r="D987">
        <v>60062319</v>
      </c>
      <c r="E987">
        <v>45719</v>
      </c>
      <c r="F987">
        <v>2500658644</v>
      </c>
      <c r="G987" t="s">
        <v>222</v>
      </c>
      <c r="H987">
        <v>2250005103</v>
      </c>
      <c r="I987">
        <v>11</v>
      </c>
    </row>
    <row r="988" spans="1:9" x14ac:dyDescent="0.3">
      <c r="A988">
        <v>1526</v>
      </c>
      <c r="B988" t="s">
        <v>757</v>
      </c>
      <c r="C988" t="s">
        <v>758</v>
      </c>
      <c r="D988">
        <v>60062321</v>
      </c>
      <c r="E988">
        <v>45714</v>
      </c>
      <c r="F988">
        <v>2500658683</v>
      </c>
      <c r="G988" t="s">
        <v>1548</v>
      </c>
      <c r="H988">
        <v>2250005189</v>
      </c>
      <c r="I988">
        <v>8</v>
      </c>
    </row>
    <row r="989" spans="1:9" x14ac:dyDescent="0.3">
      <c r="A989">
        <v>1526</v>
      </c>
      <c r="B989" t="s">
        <v>757</v>
      </c>
      <c r="C989" t="s">
        <v>758</v>
      </c>
      <c r="D989">
        <v>60062317</v>
      </c>
      <c r="E989">
        <v>45714</v>
      </c>
      <c r="F989">
        <v>2500658628</v>
      </c>
      <c r="G989" t="s">
        <v>1548</v>
      </c>
      <c r="H989">
        <v>2250005278</v>
      </c>
      <c r="I989">
        <v>12</v>
      </c>
    </row>
    <row r="990" spans="1:9" x14ac:dyDescent="0.3">
      <c r="A990">
        <v>1526</v>
      </c>
      <c r="B990" t="s">
        <v>757</v>
      </c>
      <c r="C990" t="s">
        <v>758</v>
      </c>
      <c r="D990">
        <v>60062315</v>
      </c>
      <c r="E990">
        <v>45712</v>
      </c>
      <c r="F990">
        <v>2500658605</v>
      </c>
      <c r="G990" t="s">
        <v>820</v>
      </c>
      <c r="H990">
        <v>2250005170</v>
      </c>
      <c r="I990">
        <v>8</v>
      </c>
    </row>
    <row r="991" spans="1:9" x14ac:dyDescent="0.3">
      <c r="A991">
        <v>3424</v>
      </c>
      <c r="B991" t="s">
        <v>697</v>
      </c>
      <c r="C991" t="s">
        <v>698</v>
      </c>
      <c r="D991">
        <v>58864545</v>
      </c>
      <c r="E991">
        <v>45659</v>
      </c>
      <c r="F991">
        <v>946314186</v>
      </c>
      <c r="G991" t="s">
        <v>52</v>
      </c>
      <c r="H991">
        <v>50000012</v>
      </c>
      <c r="I991">
        <v>22</v>
      </c>
    </row>
    <row r="992" spans="1:9" x14ac:dyDescent="0.3">
      <c r="A992">
        <v>3424</v>
      </c>
      <c r="B992" t="s">
        <v>697</v>
      </c>
      <c r="C992" t="s">
        <v>698</v>
      </c>
      <c r="D992">
        <v>58864547</v>
      </c>
      <c r="E992">
        <v>45659</v>
      </c>
      <c r="F992">
        <v>946314188</v>
      </c>
      <c r="G992" t="s">
        <v>1707</v>
      </c>
      <c r="H992">
        <v>2250005103</v>
      </c>
      <c r="I992">
        <v>103</v>
      </c>
    </row>
    <row r="993" spans="1:9" x14ac:dyDescent="0.3">
      <c r="A993">
        <v>3424</v>
      </c>
      <c r="B993" t="s">
        <v>697</v>
      </c>
      <c r="C993" t="s">
        <v>698</v>
      </c>
      <c r="D993">
        <v>58864544</v>
      </c>
      <c r="E993">
        <v>45659</v>
      </c>
      <c r="F993">
        <v>946314185</v>
      </c>
      <c r="G993" t="s">
        <v>53</v>
      </c>
      <c r="H993">
        <v>2250005170</v>
      </c>
      <c r="I993">
        <v>32</v>
      </c>
    </row>
    <row r="994" spans="1:9" x14ac:dyDescent="0.3">
      <c r="A994">
        <v>3424</v>
      </c>
      <c r="B994" t="s">
        <v>697</v>
      </c>
      <c r="C994" t="s">
        <v>698</v>
      </c>
      <c r="D994">
        <v>58864548</v>
      </c>
      <c r="E994">
        <v>45659</v>
      </c>
      <c r="F994">
        <v>946314189</v>
      </c>
      <c r="G994" t="s">
        <v>52</v>
      </c>
      <c r="H994">
        <v>2250005189</v>
      </c>
      <c r="I994">
        <v>22</v>
      </c>
    </row>
    <row r="995" spans="1:9" x14ac:dyDescent="0.3">
      <c r="A995">
        <v>3424</v>
      </c>
      <c r="B995" t="s">
        <v>697</v>
      </c>
      <c r="C995" t="s">
        <v>698</v>
      </c>
      <c r="D995">
        <v>58864546</v>
      </c>
      <c r="E995">
        <v>45659</v>
      </c>
      <c r="F995">
        <v>946314187</v>
      </c>
      <c r="G995" t="s">
        <v>81</v>
      </c>
      <c r="H995">
        <v>2250005278</v>
      </c>
      <c r="I995">
        <v>13</v>
      </c>
    </row>
    <row r="996" spans="1:9" x14ac:dyDescent="0.3">
      <c r="A996">
        <v>2682</v>
      </c>
      <c r="B996" t="s">
        <v>769</v>
      </c>
      <c r="C996" t="s">
        <v>770</v>
      </c>
      <c r="D996">
        <v>60121625</v>
      </c>
      <c r="E996">
        <v>45705</v>
      </c>
      <c r="F996">
        <v>947478309</v>
      </c>
      <c r="G996" t="s">
        <v>317</v>
      </c>
      <c r="H996">
        <v>50000012</v>
      </c>
      <c r="I996">
        <v>77</v>
      </c>
    </row>
    <row r="997" spans="1:9" x14ac:dyDescent="0.3">
      <c r="A997">
        <v>2682</v>
      </c>
      <c r="B997" t="s">
        <v>769</v>
      </c>
      <c r="C997" t="s">
        <v>770</v>
      </c>
      <c r="D997">
        <v>60121627</v>
      </c>
      <c r="E997">
        <v>45705</v>
      </c>
      <c r="F997">
        <v>947478311</v>
      </c>
      <c r="G997" t="s">
        <v>442</v>
      </c>
      <c r="H997">
        <v>2250005103</v>
      </c>
      <c r="I997">
        <v>74</v>
      </c>
    </row>
    <row r="998" spans="1:9" x14ac:dyDescent="0.3">
      <c r="A998">
        <v>2682</v>
      </c>
      <c r="B998" t="s">
        <v>769</v>
      </c>
      <c r="C998" t="s">
        <v>770</v>
      </c>
      <c r="D998">
        <v>60121624</v>
      </c>
      <c r="E998">
        <v>45705</v>
      </c>
      <c r="F998">
        <v>947478307</v>
      </c>
      <c r="G998" t="s">
        <v>317</v>
      </c>
      <c r="H998">
        <v>2250005170</v>
      </c>
      <c r="I998">
        <v>77</v>
      </c>
    </row>
    <row r="999" spans="1:9" x14ac:dyDescent="0.3">
      <c r="A999">
        <v>2682</v>
      </c>
      <c r="B999" t="s">
        <v>769</v>
      </c>
      <c r="C999" t="s">
        <v>770</v>
      </c>
      <c r="D999">
        <v>60121626</v>
      </c>
      <c r="E999">
        <v>45705</v>
      </c>
      <c r="F999">
        <v>947478310</v>
      </c>
      <c r="G999" t="s">
        <v>317</v>
      </c>
      <c r="H999">
        <v>2250005278</v>
      </c>
      <c r="I999">
        <v>74</v>
      </c>
    </row>
    <row r="1000" spans="1:9" x14ac:dyDescent="0.3">
      <c r="A1000">
        <v>2682</v>
      </c>
      <c r="B1000" t="s">
        <v>769</v>
      </c>
      <c r="C1000" t="s">
        <v>770</v>
      </c>
      <c r="D1000">
        <v>58628421</v>
      </c>
      <c r="E1000">
        <v>45642</v>
      </c>
      <c r="F1000">
        <v>946099501</v>
      </c>
      <c r="G1000" t="s">
        <v>1673</v>
      </c>
      <c r="H1000">
        <v>2250005189</v>
      </c>
      <c r="I1000">
        <v>69</v>
      </c>
    </row>
    <row r="1001" spans="1:9" x14ac:dyDescent="0.3">
      <c r="A1001">
        <v>4022</v>
      </c>
      <c r="B1001" t="s">
        <v>463</v>
      </c>
      <c r="C1001" t="s">
        <v>464</v>
      </c>
      <c r="D1001">
        <v>58449369</v>
      </c>
      <c r="E1001">
        <v>45635</v>
      </c>
      <c r="F1001">
        <v>945934584</v>
      </c>
      <c r="G1001" t="s">
        <v>1474</v>
      </c>
      <c r="H1001">
        <v>50000012</v>
      </c>
      <c r="I1001">
        <v>7</v>
      </c>
    </row>
    <row r="1002" spans="1:9" x14ac:dyDescent="0.3">
      <c r="A1002">
        <v>4022</v>
      </c>
      <c r="B1002" t="s">
        <v>463</v>
      </c>
      <c r="C1002" t="s">
        <v>464</v>
      </c>
      <c r="D1002">
        <v>58449371</v>
      </c>
      <c r="E1002">
        <v>45635</v>
      </c>
      <c r="F1002">
        <v>945934586</v>
      </c>
      <c r="G1002" t="s">
        <v>338</v>
      </c>
      <c r="H1002">
        <v>2250005103</v>
      </c>
      <c r="I1002">
        <v>19</v>
      </c>
    </row>
    <row r="1003" spans="1:9" x14ac:dyDescent="0.3">
      <c r="A1003">
        <v>4022</v>
      </c>
      <c r="B1003" t="s">
        <v>463</v>
      </c>
      <c r="C1003" t="s">
        <v>464</v>
      </c>
      <c r="D1003">
        <v>58449368</v>
      </c>
      <c r="E1003">
        <v>45635</v>
      </c>
      <c r="F1003">
        <v>945934582</v>
      </c>
      <c r="G1003" t="s">
        <v>1474</v>
      </c>
      <c r="H1003">
        <v>2250005170</v>
      </c>
      <c r="I1003">
        <v>7</v>
      </c>
    </row>
    <row r="1004" spans="1:9" x14ac:dyDescent="0.3">
      <c r="A1004">
        <v>4022</v>
      </c>
      <c r="B1004" t="s">
        <v>463</v>
      </c>
      <c r="C1004" t="s">
        <v>464</v>
      </c>
      <c r="D1004">
        <v>58449370</v>
      </c>
      <c r="E1004">
        <v>45635</v>
      </c>
      <c r="F1004">
        <v>945934585</v>
      </c>
      <c r="G1004" t="s">
        <v>340</v>
      </c>
      <c r="H1004">
        <v>2250005278</v>
      </c>
      <c r="I1004">
        <v>8</v>
      </c>
    </row>
    <row r="1005" spans="1:9" x14ac:dyDescent="0.3">
      <c r="A1005">
        <v>2484</v>
      </c>
      <c r="B1005" t="s">
        <v>645</v>
      </c>
      <c r="C1005" t="s">
        <v>646</v>
      </c>
      <c r="D1005">
        <v>58476361</v>
      </c>
      <c r="E1005">
        <v>45637</v>
      </c>
      <c r="F1005">
        <v>945959355</v>
      </c>
      <c r="G1005" t="s">
        <v>649</v>
      </c>
      <c r="H1005">
        <v>50000012</v>
      </c>
      <c r="I1005">
        <v>10</v>
      </c>
    </row>
    <row r="1006" spans="1:9" x14ac:dyDescent="0.3">
      <c r="A1006">
        <v>2484</v>
      </c>
      <c r="B1006" t="s">
        <v>645</v>
      </c>
      <c r="C1006" t="s">
        <v>646</v>
      </c>
      <c r="D1006">
        <v>58476360</v>
      </c>
      <c r="E1006">
        <v>45637</v>
      </c>
      <c r="F1006">
        <v>945959353</v>
      </c>
      <c r="G1006" t="s">
        <v>1650</v>
      </c>
      <c r="H1006">
        <v>50001213</v>
      </c>
      <c r="I1006">
        <v>11</v>
      </c>
    </row>
    <row r="1007" spans="1:9" x14ac:dyDescent="0.3">
      <c r="A1007">
        <v>2484</v>
      </c>
      <c r="B1007" t="s">
        <v>645</v>
      </c>
      <c r="C1007" t="s">
        <v>646</v>
      </c>
      <c r="D1007">
        <v>58476363</v>
      </c>
      <c r="E1007">
        <v>45637</v>
      </c>
      <c r="F1007">
        <v>945959357</v>
      </c>
      <c r="G1007" t="s">
        <v>655</v>
      </c>
      <c r="H1007">
        <v>2250005103</v>
      </c>
      <c r="I1007">
        <v>21</v>
      </c>
    </row>
    <row r="1008" spans="1:9" x14ac:dyDescent="0.3">
      <c r="A1008">
        <v>2484</v>
      </c>
      <c r="B1008" t="s">
        <v>645</v>
      </c>
      <c r="C1008" t="s">
        <v>646</v>
      </c>
      <c r="D1008">
        <v>58476358</v>
      </c>
      <c r="E1008">
        <v>45637</v>
      </c>
      <c r="F1008">
        <v>945959352</v>
      </c>
      <c r="G1008" t="s">
        <v>1580</v>
      </c>
      <c r="H1008">
        <v>2250005170</v>
      </c>
      <c r="I1008">
        <v>15</v>
      </c>
    </row>
    <row r="1009" spans="1:9" x14ac:dyDescent="0.3">
      <c r="A1009">
        <v>2484</v>
      </c>
      <c r="B1009" t="s">
        <v>645</v>
      </c>
      <c r="C1009" t="s">
        <v>646</v>
      </c>
      <c r="D1009">
        <v>58476364</v>
      </c>
      <c r="E1009">
        <v>45637</v>
      </c>
      <c r="F1009">
        <v>945959358</v>
      </c>
      <c r="G1009" t="s">
        <v>647</v>
      </c>
      <c r="H1009">
        <v>2250005189</v>
      </c>
      <c r="I1009">
        <v>30</v>
      </c>
    </row>
    <row r="1010" spans="1:9" x14ac:dyDescent="0.3">
      <c r="A1010">
        <v>2484</v>
      </c>
      <c r="B1010" t="s">
        <v>645</v>
      </c>
      <c r="C1010" t="s">
        <v>646</v>
      </c>
      <c r="D1010">
        <v>58476362</v>
      </c>
      <c r="E1010">
        <v>45637</v>
      </c>
      <c r="F1010">
        <v>945959356</v>
      </c>
      <c r="G1010" t="s">
        <v>655</v>
      </c>
      <c r="H1010">
        <v>2250005278</v>
      </c>
      <c r="I1010">
        <v>15</v>
      </c>
    </row>
    <row r="1011" spans="1:9" x14ac:dyDescent="0.3">
      <c r="A1011">
        <v>43</v>
      </c>
      <c r="B1011" t="s">
        <v>456</v>
      </c>
      <c r="C1011" t="s">
        <v>457</v>
      </c>
      <c r="D1011">
        <v>59780822</v>
      </c>
      <c r="E1011">
        <v>45700</v>
      </c>
      <c r="F1011">
        <v>947162121</v>
      </c>
      <c r="G1011" t="s">
        <v>1603</v>
      </c>
      <c r="H1011">
        <v>50000012</v>
      </c>
      <c r="I1011">
        <v>14</v>
      </c>
    </row>
    <row r="1012" spans="1:9" x14ac:dyDescent="0.3">
      <c r="A1012">
        <v>43</v>
      </c>
      <c r="B1012" t="s">
        <v>456</v>
      </c>
      <c r="C1012" t="s">
        <v>457</v>
      </c>
      <c r="D1012">
        <v>59780820</v>
      </c>
      <c r="E1012">
        <v>45700</v>
      </c>
      <c r="F1012">
        <v>947162119</v>
      </c>
      <c r="G1012" t="s">
        <v>1200</v>
      </c>
      <c r="H1012">
        <v>2250005111</v>
      </c>
      <c r="I1012">
        <v>13</v>
      </c>
    </row>
    <row r="1013" spans="1:9" x14ac:dyDescent="0.3">
      <c r="A1013">
        <v>43</v>
      </c>
      <c r="B1013" t="s">
        <v>456</v>
      </c>
      <c r="C1013" t="s">
        <v>457</v>
      </c>
      <c r="D1013">
        <v>59780823</v>
      </c>
      <c r="E1013">
        <v>45700</v>
      </c>
      <c r="F1013">
        <v>947162122</v>
      </c>
      <c r="G1013" t="s">
        <v>1524</v>
      </c>
      <c r="H1013">
        <v>2250005278</v>
      </c>
      <c r="I1013">
        <v>12</v>
      </c>
    </row>
    <row r="1014" spans="1:9" x14ac:dyDescent="0.3">
      <c r="A1014">
        <v>43</v>
      </c>
      <c r="B1014" t="s">
        <v>456</v>
      </c>
      <c r="C1014" t="s">
        <v>457</v>
      </c>
      <c r="D1014">
        <v>59780825</v>
      </c>
      <c r="E1014">
        <v>45693</v>
      </c>
      <c r="F1014">
        <v>947162123</v>
      </c>
      <c r="G1014" t="s">
        <v>1602</v>
      </c>
      <c r="H1014">
        <v>2250005103</v>
      </c>
      <c r="I1014">
        <v>84</v>
      </c>
    </row>
    <row r="1015" spans="1:9" x14ac:dyDescent="0.3">
      <c r="A1015">
        <v>43</v>
      </c>
      <c r="B1015" t="s">
        <v>456</v>
      </c>
      <c r="C1015" t="s">
        <v>457</v>
      </c>
      <c r="D1015">
        <v>59780821</v>
      </c>
      <c r="E1015">
        <v>45693</v>
      </c>
      <c r="F1015">
        <v>947162120</v>
      </c>
      <c r="G1015" t="s">
        <v>347</v>
      </c>
      <c r="H1015">
        <v>2250005170</v>
      </c>
      <c r="I1015">
        <v>79</v>
      </c>
    </row>
    <row r="1016" spans="1:9" x14ac:dyDescent="0.3">
      <c r="A1016">
        <v>43</v>
      </c>
      <c r="B1016" t="s">
        <v>456</v>
      </c>
      <c r="C1016" t="s">
        <v>457</v>
      </c>
      <c r="D1016">
        <v>59780826</v>
      </c>
      <c r="E1016">
        <v>45693</v>
      </c>
      <c r="F1016">
        <v>947162124</v>
      </c>
      <c r="G1016" t="s">
        <v>1601</v>
      </c>
      <c r="H1016">
        <v>2250005189</v>
      </c>
      <c r="I1016">
        <v>101</v>
      </c>
    </row>
    <row r="1017" spans="1:9" x14ac:dyDescent="0.3">
      <c r="A1017">
        <v>4165</v>
      </c>
      <c r="B1017" t="s">
        <v>1689</v>
      </c>
      <c r="C1017" t="s">
        <v>1690</v>
      </c>
      <c r="D1017">
        <v>59710726</v>
      </c>
      <c r="E1017">
        <v>45691</v>
      </c>
      <c r="F1017">
        <v>947097356</v>
      </c>
      <c r="G1017" t="s">
        <v>15</v>
      </c>
      <c r="H1017">
        <v>50000012</v>
      </c>
      <c r="I1017">
        <v>48</v>
      </c>
    </row>
    <row r="1018" spans="1:9" x14ac:dyDescent="0.3">
      <c r="A1018">
        <v>4165</v>
      </c>
      <c r="B1018" t="s">
        <v>1689</v>
      </c>
      <c r="C1018" t="s">
        <v>1690</v>
      </c>
      <c r="D1018">
        <v>59710727</v>
      </c>
      <c r="E1018">
        <v>45691</v>
      </c>
      <c r="F1018">
        <v>947097357</v>
      </c>
      <c r="G1018" t="s">
        <v>15</v>
      </c>
      <c r="H1018">
        <v>2250005103</v>
      </c>
      <c r="I1018">
        <v>48</v>
      </c>
    </row>
    <row r="1019" spans="1:9" x14ac:dyDescent="0.3">
      <c r="A1019">
        <v>4165</v>
      </c>
      <c r="B1019" t="s">
        <v>1689</v>
      </c>
      <c r="C1019" t="s">
        <v>1690</v>
      </c>
      <c r="D1019">
        <v>59710725</v>
      </c>
      <c r="E1019">
        <v>45691</v>
      </c>
      <c r="F1019">
        <v>947097355</v>
      </c>
      <c r="G1019" t="s">
        <v>15</v>
      </c>
      <c r="H1019">
        <v>2250005170</v>
      </c>
      <c r="I1019">
        <v>48</v>
      </c>
    </row>
    <row r="1020" spans="1:9" x14ac:dyDescent="0.3">
      <c r="A1020">
        <v>4165</v>
      </c>
      <c r="B1020" t="s">
        <v>1689</v>
      </c>
      <c r="C1020" t="s">
        <v>1690</v>
      </c>
      <c r="D1020">
        <v>59710728</v>
      </c>
      <c r="E1020">
        <v>45691</v>
      </c>
      <c r="F1020">
        <v>947097358</v>
      </c>
      <c r="G1020" t="s">
        <v>1691</v>
      </c>
      <c r="H1020">
        <v>2250005189</v>
      </c>
      <c r="I1020">
        <v>42</v>
      </c>
    </row>
    <row r="1021" spans="1:9" x14ac:dyDescent="0.3">
      <c r="A1021">
        <v>957</v>
      </c>
      <c r="B1021" t="s">
        <v>596</v>
      </c>
      <c r="C1021" t="s">
        <v>597</v>
      </c>
      <c r="D1021">
        <v>60166470</v>
      </c>
      <c r="E1021">
        <v>45706</v>
      </c>
      <c r="F1021">
        <v>947520197</v>
      </c>
      <c r="G1021" t="s">
        <v>519</v>
      </c>
      <c r="H1021">
        <v>50000012</v>
      </c>
      <c r="I1021">
        <v>76</v>
      </c>
    </row>
    <row r="1022" spans="1:9" x14ac:dyDescent="0.3">
      <c r="A1022">
        <v>957</v>
      </c>
      <c r="B1022" t="s">
        <v>596</v>
      </c>
      <c r="C1022" t="s">
        <v>597</v>
      </c>
      <c r="D1022">
        <v>60166472</v>
      </c>
      <c r="E1022">
        <v>45706</v>
      </c>
      <c r="F1022">
        <v>947520199</v>
      </c>
      <c r="G1022" t="s">
        <v>1463</v>
      </c>
      <c r="H1022">
        <v>2250005103</v>
      </c>
      <c r="I1022">
        <v>114</v>
      </c>
    </row>
    <row r="1023" spans="1:9" x14ac:dyDescent="0.3">
      <c r="A1023">
        <v>957</v>
      </c>
      <c r="B1023" t="s">
        <v>596</v>
      </c>
      <c r="C1023" t="s">
        <v>597</v>
      </c>
      <c r="D1023">
        <v>60166468</v>
      </c>
      <c r="E1023">
        <v>45706</v>
      </c>
      <c r="F1023">
        <v>947520195</v>
      </c>
      <c r="G1023" t="s">
        <v>519</v>
      </c>
      <c r="H1023">
        <v>2250005111</v>
      </c>
      <c r="I1023">
        <v>76</v>
      </c>
    </row>
    <row r="1024" spans="1:9" x14ac:dyDescent="0.3">
      <c r="A1024">
        <v>957</v>
      </c>
      <c r="B1024" t="s">
        <v>596</v>
      </c>
      <c r="C1024" t="s">
        <v>597</v>
      </c>
      <c r="D1024">
        <v>60166469</v>
      </c>
      <c r="E1024">
        <v>45706</v>
      </c>
      <c r="F1024">
        <v>947520196</v>
      </c>
      <c r="G1024" t="s">
        <v>928</v>
      </c>
      <c r="H1024">
        <v>2250005170</v>
      </c>
      <c r="I1024">
        <v>78</v>
      </c>
    </row>
    <row r="1025" spans="1:9" x14ac:dyDescent="0.3">
      <c r="A1025">
        <v>957</v>
      </c>
      <c r="B1025" t="s">
        <v>596</v>
      </c>
      <c r="C1025" t="s">
        <v>597</v>
      </c>
      <c r="D1025">
        <v>60166473</v>
      </c>
      <c r="E1025">
        <v>45706</v>
      </c>
      <c r="F1025">
        <v>947520200</v>
      </c>
      <c r="G1025" t="s">
        <v>1463</v>
      </c>
      <c r="H1025">
        <v>2250005189</v>
      </c>
      <c r="I1025">
        <v>73</v>
      </c>
    </row>
    <row r="1026" spans="1:9" x14ac:dyDescent="0.3">
      <c r="A1026">
        <v>957</v>
      </c>
      <c r="B1026" t="s">
        <v>596</v>
      </c>
      <c r="C1026" t="s">
        <v>597</v>
      </c>
      <c r="D1026">
        <v>60166471</v>
      </c>
      <c r="E1026">
        <v>45706</v>
      </c>
      <c r="F1026">
        <v>947520198</v>
      </c>
      <c r="G1026" t="s">
        <v>520</v>
      </c>
      <c r="H1026">
        <v>2250005278</v>
      </c>
      <c r="I1026">
        <v>78</v>
      </c>
    </row>
    <row r="1027" spans="1:9" x14ac:dyDescent="0.3">
      <c r="A1027">
        <v>3217</v>
      </c>
      <c r="B1027" t="s">
        <v>365</v>
      </c>
      <c r="C1027" t="s">
        <v>366</v>
      </c>
      <c r="D1027">
        <v>59270361</v>
      </c>
      <c r="E1027">
        <v>45673</v>
      </c>
      <c r="F1027">
        <v>946689952</v>
      </c>
      <c r="G1027" t="s">
        <v>1446</v>
      </c>
      <c r="H1027">
        <v>50000012</v>
      </c>
      <c r="I1027">
        <v>25</v>
      </c>
    </row>
    <row r="1028" spans="1:9" x14ac:dyDescent="0.3">
      <c r="A1028">
        <v>3217</v>
      </c>
      <c r="B1028" t="s">
        <v>365</v>
      </c>
      <c r="C1028" t="s">
        <v>366</v>
      </c>
      <c r="D1028">
        <v>59270363</v>
      </c>
      <c r="E1028">
        <v>45673</v>
      </c>
      <c r="F1028">
        <v>946689954</v>
      </c>
      <c r="G1028" t="s">
        <v>1446</v>
      </c>
      <c r="H1028">
        <v>2250005103</v>
      </c>
      <c r="I1028">
        <v>25</v>
      </c>
    </row>
    <row r="1029" spans="1:9" x14ac:dyDescent="0.3">
      <c r="A1029">
        <v>3217</v>
      </c>
      <c r="B1029" t="s">
        <v>365</v>
      </c>
      <c r="C1029" t="s">
        <v>366</v>
      </c>
      <c r="D1029">
        <v>59270359</v>
      </c>
      <c r="E1029">
        <v>45673</v>
      </c>
      <c r="F1029">
        <v>946689951</v>
      </c>
      <c r="G1029" t="s">
        <v>367</v>
      </c>
      <c r="H1029">
        <v>2250005170</v>
      </c>
      <c r="I1029">
        <v>32</v>
      </c>
    </row>
    <row r="1030" spans="1:9" x14ac:dyDescent="0.3">
      <c r="A1030">
        <v>3217</v>
      </c>
      <c r="B1030" t="s">
        <v>365</v>
      </c>
      <c r="C1030" t="s">
        <v>366</v>
      </c>
      <c r="D1030">
        <v>59270364</v>
      </c>
      <c r="E1030">
        <v>45673</v>
      </c>
      <c r="F1030">
        <v>946689955</v>
      </c>
      <c r="G1030" t="s">
        <v>367</v>
      </c>
      <c r="H1030">
        <v>2250005189</v>
      </c>
      <c r="I1030">
        <v>32</v>
      </c>
    </row>
    <row r="1031" spans="1:9" x14ac:dyDescent="0.3">
      <c r="A1031">
        <v>3217</v>
      </c>
      <c r="B1031" t="s">
        <v>365</v>
      </c>
      <c r="C1031" t="s">
        <v>366</v>
      </c>
      <c r="D1031">
        <v>59270362</v>
      </c>
      <c r="E1031">
        <v>45673</v>
      </c>
      <c r="F1031">
        <v>946689953</v>
      </c>
      <c r="G1031" t="s">
        <v>367</v>
      </c>
      <c r="H1031">
        <v>2250005278</v>
      </c>
      <c r="I1031">
        <v>32</v>
      </c>
    </row>
    <row r="1032" spans="1:9" x14ac:dyDescent="0.3">
      <c r="A1032">
        <v>2167</v>
      </c>
      <c r="B1032" t="s">
        <v>1183</v>
      </c>
      <c r="C1032" t="s">
        <v>1184</v>
      </c>
      <c r="D1032">
        <v>59890726</v>
      </c>
      <c r="E1032">
        <v>45702</v>
      </c>
      <c r="F1032">
        <v>2858013770</v>
      </c>
      <c r="G1032" t="s">
        <v>62</v>
      </c>
      <c r="H1032">
        <v>50000012</v>
      </c>
      <c r="I1032">
        <v>6</v>
      </c>
    </row>
    <row r="1033" spans="1:9" x14ac:dyDescent="0.3">
      <c r="A1033">
        <v>2167</v>
      </c>
      <c r="B1033" t="s">
        <v>1183</v>
      </c>
      <c r="C1033" t="s">
        <v>1184</v>
      </c>
      <c r="D1033">
        <v>59890727</v>
      </c>
      <c r="E1033">
        <v>45702</v>
      </c>
      <c r="F1033">
        <v>2860715468</v>
      </c>
      <c r="G1033" t="s">
        <v>62</v>
      </c>
      <c r="H1033">
        <v>50001213</v>
      </c>
      <c r="I1033">
        <v>2</v>
      </c>
    </row>
    <row r="1034" spans="1:9" x14ac:dyDescent="0.3">
      <c r="A1034">
        <v>2167</v>
      </c>
      <c r="B1034" t="s">
        <v>1183</v>
      </c>
      <c r="C1034" t="s">
        <v>1184</v>
      </c>
      <c r="D1034">
        <v>59890729</v>
      </c>
      <c r="E1034">
        <v>45702</v>
      </c>
      <c r="F1034">
        <v>3610520777</v>
      </c>
      <c r="G1034" t="s">
        <v>62</v>
      </c>
      <c r="H1034">
        <v>2250005103</v>
      </c>
      <c r="I1034">
        <v>10</v>
      </c>
    </row>
    <row r="1035" spans="1:9" x14ac:dyDescent="0.3">
      <c r="A1035">
        <v>2167</v>
      </c>
      <c r="B1035" t="s">
        <v>1183</v>
      </c>
      <c r="C1035" t="s">
        <v>1184</v>
      </c>
      <c r="D1035">
        <v>59890724</v>
      </c>
      <c r="E1035">
        <v>45702</v>
      </c>
      <c r="F1035">
        <v>7040616876</v>
      </c>
      <c r="G1035" t="s">
        <v>62</v>
      </c>
      <c r="H1035">
        <v>2250005170</v>
      </c>
      <c r="I1035">
        <v>8</v>
      </c>
    </row>
    <row r="1036" spans="1:9" x14ac:dyDescent="0.3">
      <c r="A1036">
        <v>2167</v>
      </c>
      <c r="B1036" t="s">
        <v>1183</v>
      </c>
      <c r="C1036" t="s">
        <v>1184</v>
      </c>
      <c r="D1036">
        <v>59890728</v>
      </c>
      <c r="E1036">
        <v>45702</v>
      </c>
      <c r="F1036">
        <v>3337339808</v>
      </c>
      <c r="G1036" t="s">
        <v>62</v>
      </c>
      <c r="H1036">
        <v>2250005278</v>
      </c>
      <c r="I1036">
        <v>3</v>
      </c>
    </row>
    <row r="1037" spans="1:9" x14ac:dyDescent="0.3">
      <c r="A1037">
        <v>2462</v>
      </c>
      <c r="B1037" t="s">
        <v>834</v>
      </c>
      <c r="C1037" t="s">
        <v>835</v>
      </c>
      <c r="D1037">
        <v>60102032</v>
      </c>
      <c r="E1037">
        <v>45702</v>
      </c>
      <c r="F1037">
        <v>947460274</v>
      </c>
      <c r="G1037" t="s">
        <v>1444</v>
      </c>
      <c r="H1037">
        <v>50000012</v>
      </c>
      <c r="I1037">
        <v>25</v>
      </c>
    </row>
    <row r="1038" spans="1:9" x14ac:dyDescent="0.3">
      <c r="A1038">
        <v>2462</v>
      </c>
      <c r="B1038" t="s">
        <v>834</v>
      </c>
      <c r="C1038" t="s">
        <v>835</v>
      </c>
      <c r="D1038">
        <v>60102031</v>
      </c>
      <c r="E1038">
        <v>45702</v>
      </c>
      <c r="F1038">
        <v>947460273</v>
      </c>
      <c r="G1038" t="s">
        <v>62</v>
      </c>
      <c r="H1038">
        <v>50001213</v>
      </c>
      <c r="I1038">
        <v>48</v>
      </c>
    </row>
    <row r="1039" spans="1:9" x14ac:dyDescent="0.3">
      <c r="A1039">
        <v>2462</v>
      </c>
      <c r="B1039" t="s">
        <v>834</v>
      </c>
      <c r="C1039" t="s">
        <v>835</v>
      </c>
      <c r="D1039">
        <v>60102034</v>
      </c>
      <c r="E1039">
        <v>45702</v>
      </c>
      <c r="F1039">
        <v>947460276</v>
      </c>
      <c r="G1039" t="s">
        <v>62</v>
      </c>
      <c r="H1039">
        <v>2250005103</v>
      </c>
      <c r="I1039">
        <v>96</v>
      </c>
    </row>
    <row r="1040" spans="1:9" x14ac:dyDescent="0.3">
      <c r="A1040">
        <v>2462</v>
      </c>
      <c r="B1040" t="s">
        <v>834</v>
      </c>
      <c r="C1040" t="s">
        <v>835</v>
      </c>
      <c r="D1040">
        <v>60102030</v>
      </c>
      <c r="E1040">
        <v>45702</v>
      </c>
      <c r="F1040">
        <v>947460271</v>
      </c>
      <c r="G1040" t="s">
        <v>635</v>
      </c>
      <c r="H1040">
        <v>2250005170</v>
      </c>
      <c r="I1040">
        <v>31</v>
      </c>
    </row>
    <row r="1041" spans="1:9" x14ac:dyDescent="0.3">
      <c r="A1041">
        <v>2462</v>
      </c>
      <c r="B1041" t="s">
        <v>834</v>
      </c>
      <c r="C1041" t="s">
        <v>835</v>
      </c>
      <c r="D1041">
        <v>60102035</v>
      </c>
      <c r="E1041">
        <v>45702</v>
      </c>
      <c r="F1041">
        <v>947460277</v>
      </c>
      <c r="G1041" t="s">
        <v>1067</v>
      </c>
      <c r="H1041">
        <v>2250005189</v>
      </c>
      <c r="I1041">
        <v>77</v>
      </c>
    </row>
    <row r="1042" spans="1:9" x14ac:dyDescent="0.3">
      <c r="A1042">
        <v>2462</v>
      </c>
      <c r="B1042" t="s">
        <v>834</v>
      </c>
      <c r="C1042" t="s">
        <v>835</v>
      </c>
      <c r="D1042">
        <v>60102033</v>
      </c>
      <c r="E1042">
        <v>45702</v>
      </c>
      <c r="F1042">
        <v>947460275</v>
      </c>
      <c r="G1042" t="s">
        <v>1121</v>
      </c>
      <c r="H1042">
        <v>2250005278</v>
      </c>
      <c r="I1042">
        <v>25</v>
      </c>
    </row>
    <row r="1043" spans="1:9" x14ac:dyDescent="0.3">
      <c r="A1043">
        <v>3310</v>
      </c>
      <c r="B1043" t="s">
        <v>265</v>
      </c>
      <c r="C1043" t="s">
        <v>266</v>
      </c>
      <c r="D1043">
        <v>58866444</v>
      </c>
      <c r="E1043">
        <v>45659</v>
      </c>
      <c r="F1043">
        <v>946315893</v>
      </c>
      <c r="G1043" t="s">
        <v>111</v>
      </c>
      <c r="H1043">
        <v>2250005103</v>
      </c>
      <c r="I1043">
        <v>11</v>
      </c>
    </row>
    <row r="1044" spans="1:9" x14ac:dyDescent="0.3">
      <c r="A1044">
        <v>3866</v>
      </c>
      <c r="B1044" t="s">
        <v>142</v>
      </c>
      <c r="C1044" t="s">
        <v>143</v>
      </c>
      <c r="D1044">
        <v>58583522</v>
      </c>
      <c r="E1044">
        <v>45652</v>
      </c>
      <c r="F1044">
        <v>946058345</v>
      </c>
      <c r="G1044" t="s">
        <v>1527</v>
      </c>
      <c r="H1044">
        <v>50000012</v>
      </c>
      <c r="I1044">
        <v>30</v>
      </c>
    </row>
    <row r="1045" spans="1:9" x14ac:dyDescent="0.3">
      <c r="A1045">
        <v>3866</v>
      </c>
      <c r="B1045" t="s">
        <v>142</v>
      </c>
      <c r="C1045" t="s">
        <v>143</v>
      </c>
      <c r="D1045">
        <v>58583521</v>
      </c>
      <c r="E1045">
        <v>45652</v>
      </c>
      <c r="F1045">
        <v>946058344</v>
      </c>
      <c r="G1045" t="s">
        <v>1528</v>
      </c>
      <c r="H1045">
        <v>2250005111</v>
      </c>
      <c r="I1045">
        <v>25</v>
      </c>
    </row>
    <row r="1046" spans="1:9" x14ac:dyDescent="0.3">
      <c r="A1046">
        <v>2761</v>
      </c>
      <c r="B1046" t="s">
        <v>1388</v>
      </c>
      <c r="C1046" t="s">
        <v>1387</v>
      </c>
      <c r="D1046">
        <v>60356170</v>
      </c>
      <c r="E1046">
        <v>45713</v>
      </c>
      <c r="F1046">
        <v>947696346</v>
      </c>
      <c r="G1046" t="s">
        <v>1453</v>
      </c>
      <c r="H1046">
        <v>50000012</v>
      </c>
      <c r="I1046">
        <v>32</v>
      </c>
    </row>
    <row r="1047" spans="1:9" x14ac:dyDescent="0.3">
      <c r="A1047">
        <v>2761</v>
      </c>
      <c r="B1047" t="s">
        <v>1388</v>
      </c>
      <c r="C1047" t="s">
        <v>1387</v>
      </c>
      <c r="D1047">
        <v>60356169</v>
      </c>
      <c r="E1047">
        <v>45713</v>
      </c>
      <c r="F1047">
        <v>947696345</v>
      </c>
      <c r="G1047" t="s">
        <v>641</v>
      </c>
      <c r="H1047">
        <v>50001213</v>
      </c>
      <c r="I1047">
        <v>29</v>
      </c>
    </row>
    <row r="1048" spans="1:9" x14ac:dyDescent="0.3">
      <c r="A1048">
        <v>2761</v>
      </c>
      <c r="B1048" t="s">
        <v>1388</v>
      </c>
      <c r="C1048" t="s">
        <v>1387</v>
      </c>
      <c r="D1048">
        <v>60356172</v>
      </c>
      <c r="E1048">
        <v>45713</v>
      </c>
      <c r="F1048">
        <v>947696348</v>
      </c>
      <c r="G1048" t="s">
        <v>771</v>
      </c>
      <c r="H1048">
        <v>2250005103</v>
      </c>
      <c r="I1048">
        <v>26</v>
      </c>
    </row>
    <row r="1049" spans="1:9" x14ac:dyDescent="0.3">
      <c r="A1049">
        <v>2761</v>
      </c>
      <c r="B1049" t="s">
        <v>1388</v>
      </c>
      <c r="C1049" t="s">
        <v>1387</v>
      </c>
      <c r="D1049">
        <v>60356168</v>
      </c>
      <c r="E1049">
        <v>45713</v>
      </c>
      <c r="F1049">
        <v>947696344</v>
      </c>
      <c r="G1049" t="s">
        <v>1453</v>
      </c>
      <c r="H1049">
        <v>2250005170</v>
      </c>
      <c r="I1049">
        <v>32</v>
      </c>
    </row>
    <row r="1050" spans="1:9" x14ac:dyDescent="0.3">
      <c r="A1050">
        <v>2761</v>
      </c>
      <c r="B1050" t="s">
        <v>1388</v>
      </c>
      <c r="C1050" t="s">
        <v>1387</v>
      </c>
      <c r="D1050">
        <v>60356173</v>
      </c>
      <c r="E1050">
        <v>45713</v>
      </c>
      <c r="F1050">
        <v>947696349</v>
      </c>
      <c r="G1050" t="s">
        <v>1453</v>
      </c>
      <c r="H1050">
        <v>2250005189</v>
      </c>
      <c r="I1050">
        <v>64</v>
      </c>
    </row>
    <row r="1051" spans="1:9" x14ac:dyDescent="0.3">
      <c r="A1051">
        <v>2761</v>
      </c>
      <c r="B1051" t="s">
        <v>1388</v>
      </c>
      <c r="C1051" t="s">
        <v>1387</v>
      </c>
      <c r="D1051">
        <v>60356171</v>
      </c>
      <c r="E1051">
        <v>45713</v>
      </c>
      <c r="F1051">
        <v>947696347</v>
      </c>
      <c r="G1051" t="s">
        <v>1453</v>
      </c>
      <c r="H1051">
        <v>2250005278</v>
      </c>
      <c r="I1051">
        <v>32</v>
      </c>
    </row>
    <row r="1052" spans="1:9" x14ac:dyDescent="0.3">
      <c r="A1052">
        <v>4030</v>
      </c>
      <c r="B1052" t="s">
        <v>552</v>
      </c>
      <c r="C1052" t="s">
        <v>553</v>
      </c>
      <c r="D1052">
        <v>58253888</v>
      </c>
      <c r="E1052">
        <v>45628</v>
      </c>
      <c r="F1052">
        <v>945753403</v>
      </c>
      <c r="G1052" t="s">
        <v>1472</v>
      </c>
      <c r="H1052">
        <v>50000012</v>
      </c>
      <c r="I1052">
        <v>18</v>
      </c>
    </row>
    <row r="1053" spans="1:9" x14ac:dyDescent="0.3">
      <c r="A1053">
        <v>4030</v>
      </c>
      <c r="B1053" t="s">
        <v>552</v>
      </c>
      <c r="C1053" t="s">
        <v>553</v>
      </c>
      <c r="D1053">
        <v>58253886</v>
      </c>
      <c r="E1053">
        <v>45628</v>
      </c>
      <c r="F1053">
        <v>945753401</v>
      </c>
      <c r="G1053" t="s">
        <v>1627</v>
      </c>
      <c r="H1053">
        <v>2250005111</v>
      </c>
      <c r="I1053">
        <v>16</v>
      </c>
    </row>
    <row r="1054" spans="1:9" x14ac:dyDescent="0.3">
      <c r="A1054">
        <v>4030</v>
      </c>
      <c r="B1054" t="s">
        <v>552</v>
      </c>
      <c r="C1054" t="s">
        <v>553</v>
      </c>
      <c r="D1054">
        <v>58253887</v>
      </c>
      <c r="E1054">
        <v>45628</v>
      </c>
      <c r="F1054">
        <v>945753402</v>
      </c>
      <c r="G1054" t="s">
        <v>1571</v>
      </c>
      <c r="H1054">
        <v>2250005170</v>
      </c>
      <c r="I1054">
        <v>23</v>
      </c>
    </row>
    <row r="1055" spans="1:9" x14ac:dyDescent="0.3">
      <c r="A1055">
        <v>4030</v>
      </c>
      <c r="B1055" t="s">
        <v>552</v>
      </c>
      <c r="C1055" t="s">
        <v>553</v>
      </c>
      <c r="D1055">
        <v>58253889</v>
      </c>
      <c r="E1055">
        <v>45628</v>
      </c>
      <c r="F1055">
        <v>945753404</v>
      </c>
      <c r="G1055" t="s">
        <v>1626</v>
      </c>
      <c r="H1055">
        <v>2250005189</v>
      </c>
      <c r="I1055">
        <v>17</v>
      </c>
    </row>
    <row r="1056" spans="1:9" x14ac:dyDescent="0.3">
      <c r="A1056">
        <v>4160</v>
      </c>
      <c r="B1056" t="s">
        <v>963</v>
      </c>
      <c r="C1056" t="s">
        <v>964</v>
      </c>
      <c r="D1056">
        <v>60236378</v>
      </c>
      <c r="E1056">
        <v>45708</v>
      </c>
      <c r="F1056">
        <v>947585357</v>
      </c>
      <c r="G1056" t="s">
        <v>953</v>
      </c>
      <c r="H1056">
        <v>2250005103</v>
      </c>
      <c r="I1056">
        <v>64</v>
      </c>
    </row>
    <row r="1057" spans="1:9" x14ac:dyDescent="0.3">
      <c r="A1057">
        <v>4160</v>
      </c>
      <c r="B1057" t="s">
        <v>963</v>
      </c>
      <c r="C1057" t="s">
        <v>964</v>
      </c>
      <c r="D1057">
        <v>60236377</v>
      </c>
      <c r="E1057">
        <v>45708</v>
      </c>
      <c r="F1057">
        <v>947585356</v>
      </c>
      <c r="G1057" t="s">
        <v>1668</v>
      </c>
      <c r="H1057">
        <v>2250005170</v>
      </c>
      <c r="I1057">
        <v>47</v>
      </c>
    </row>
    <row r="1058" spans="1:9" x14ac:dyDescent="0.3">
      <c r="A1058">
        <v>4160</v>
      </c>
      <c r="B1058" t="s">
        <v>963</v>
      </c>
      <c r="C1058" t="s">
        <v>964</v>
      </c>
      <c r="D1058">
        <v>60236379</v>
      </c>
      <c r="E1058">
        <v>45708</v>
      </c>
      <c r="F1058">
        <v>947585358</v>
      </c>
      <c r="G1058" t="s">
        <v>1668</v>
      </c>
      <c r="H1058">
        <v>2250005189</v>
      </c>
      <c r="I1058">
        <v>30</v>
      </c>
    </row>
    <row r="1059" spans="1:9" x14ac:dyDescent="0.3">
      <c r="A1059">
        <v>1580</v>
      </c>
      <c r="B1059" t="s">
        <v>1390</v>
      </c>
      <c r="C1059" t="s">
        <v>1389</v>
      </c>
      <c r="D1059">
        <v>60396306</v>
      </c>
      <c r="E1059">
        <v>45714</v>
      </c>
      <c r="F1059">
        <v>947733476</v>
      </c>
      <c r="G1059" t="s">
        <v>1196</v>
      </c>
      <c r="H1059">
        <v>50000012</v>
      </c>
      <c r="I1059">
        <v>78</v>
      </c>
    </row>
    <row r="1060" spans="1:9" x14ac:dyDescent="0.3">
      <c r="A1060">
        <v>1580</v>
      </c>
      <c r="B1060" t="s">
        <v>1390</v>
      </c>
      <c r="C1060" t="s">
        <v>1389</v>
      </c>
      <c r="D1060">
        <v>60396307</v>
      </c>
      <c r="E1060">
        <v>45714</v>
      </c>
      <c r="F1060">
        <v>947733477</v>
      </c>
      <c r="G1060" t="s">
        <v>1548</v>
      </c>
      <c r="H1060">
        <v>50001213</v>
      </c>
      <c r="I1060">
        <v>32</v>
      </c>
    </row>
    <row r="1061" spans="1:9" x14ac:dyDescent="0.3">
      <c r="A1061">
        <v>1580</v>
      </c>
      <c r="B1061" t="s">
        <v>1390</v>
      </c>
      <c r="C1061" t="s">
        <v>1389</v>
      </c>
      <c r="D1061">
        <v>60396309</v>
      </c>
      <c r="E1061">
        <v>45714</v>
      </c>
      <c r="F1061">
        <v>947733479</v>
      </c>
      <c r="G1061" t="s">
        <v>1205</v>
      </c>
      <c r="H1061">
        <v>2250005103</v>
      </c>
      <c r="I1061">
        <v>77</v>
      </c>
    </row>
    <row r="1062" spans="1:9" x14ac:dyDescent="0.3">
      <c r="A1062">
        <v>1580</v>
      </c>
      <c r="B1062" t="s">
        <v>1390</v>
      </c>
      <c r="C1062" t="s">
        <v>1389</v>
      </c>
      <c r="D1062">
        <v>60396302</v>
      </c>
      <c r="E1062">
        <v>45714</v>
      </c>
      <c r="F1062">
        <v>947733474</v>
      </c>
      <c r="G1062" t="s">
        <v>1563</v>
      </c>
      <c r="H1062">
        <v>2250005111</v>
      </c>
      <c r="I1062">
        <v>79</v>
      </c>
    </row>
    <row r="1063" spans="1:9" x14ac:dyDescent="0.3">
      <c r="A1063">
        <v>1580</v>
      </c>
      <c r="B1063" t="s">
        <v>1390</v>
      </c>
      <c r="C1063" t="s">
        <v>1389</v>
      </c>
      <c r="D1063">
        <v>60396304</v>
      </c>
      <c r="E1063">
        <v>45714</v>
      </c>
      <c r="F1063">
        <v>947733475</v>
      </c>
      <c r="G1063" t="s">
        <v>1563</v>
      </c>
      <c r="H1063">
        <v>2250005170</v>
      </c>
      <c r="I1063">
        <v>79</v>
      </c>
    </row>
    <row r="1064" spans="1:9" x14ac:dyDescent="0.3">
      <c r="A1064">
        <v>1580</v>
      </c>
      <c r="B1064" t="s">
        <v>1390</v>
      </c>
      <c r="C1064" t="s">
        <v>1389</v>
      </c>
      <c r="D1064">
        <v>60396310</v>
      </c>
      <c r="E1064">
        <v>45714</v>
      </c>
      <c r="F1064">
        <v>947733480</v>
      </c>
      <c r="G1064" t="s">
        <v>1205</v>
      </c>
      <c r="H1064">
        <v>2250005189</v>
      </c>
      <c r="I1064">
        <v>77</v>
      </c>
    </row>
    <row r="1065" spans="1:9" x14ac:dyDescent="0.3">
      <c r="A1065">
        <v>1580</v>
      </c>
      <c r="B1065" t="s">
        <v>1390</v>
      </c>
      <c r="C1065" t="s">
        <v>1389</v>
      </c>
      <c r="D1065">
        <v>60396308</v>
      </c>
      <c r="E1065">
        <v>45714</v>
      </c>
      <c r="F1065">
        <v>947733478</v>
      </c>
      <c r="G1065" t="s">
        <v>1196</v>
      </c>
      <c r="H1065">
        <v>2250005278</v>
      </c>
      <c r="I1065">
        <v>78</v>
      </c>
    </row>
    <row r="1066" spans="1:9" x14ac:dyDescent="0.3">
      <c r="A1066">
        <v>4101</v>
      </c>
      <c r="B1066" t="s">
        <v>1057</v>
      </c>
      <c r="C1066" t="s">
        <v>1058</v>
      </c>
      <c r="D1066">
        <v>59058879</v>
      </c>
      <c r="E1066">
        <v>45666</v>
      </c>
      <c r="F1066">
        <v>946493567</v>
      </c>
      <c r="G1066" t="s">
        <v>1547</v>
      </c>
      <c r="H1066">
        <v>2250005103</v>
      </c>
      <c r="I1066">
        <v>33</v>
      </c>
    </row>
    <row r="1067" spans="1:9" x14ac:dyDescent="0.3">
      <c r="A1067">
        <v>4101</v>
      </c>
      <c r="B1067" t="s">
        <v>1057</v>
      </c>
      <c r="C1067" t="s">
        <v>1058</v>
      </c>
      <c r="D1067">
        <v>59058875</v>
      </c>
      <c r="E1067">
        <v>45666</v>
      </c>
      <c r="F1067">
        <v>946493564</v>
      </c>
      <c r="G1067" t="s">
        <v>1706</v>
      </c>
      <c r="H1067">
        <v>2250005111</v>
      </c>
      <c r="I1067">
        <v>25</v>
      </c>
    </row>
    <row r="1068" spans="1:9" x14ac:dyDescent="0.3">
      <c r="A1068">
        <v>4101</v>
      </c>
      <c r="B1068" t="s">
        <v>1057</v>
      </c>
      <c r="C1068" t="s">
        <v>1058</v>
      </c>
      <c r="D1068">
        <v>59058877</v>
      </c>
      <c r="E1068">
        <v>45666</v>
      </c>
      <c r="F1068">
        <v>946493565</v>
      </c>
      <c r="G1068" t="s">
        <v>396</v>
      </c>
      <c r="H1068">
        <v>2250005170</v>
      </c>
      <c r="I1068">
        <v>26</v>
      </c>
    </row>
    <row r="1069" spans="1:9" x14ac:dyDescent="0.3">
      <c r="A1069">
        <v>4101</v>
      </c>
      <c r="B1069" t="s">
        <v>1057</v>
      </c>
      <c r="C1069" t="s">
        <v>1058</v>
      </c>
      <c r="D1069">
        <v>59058878</v>
      </c>
      <c r="E1069">
        <v>45666</v>
      </c>
      <c r="F1069">
        <v>946493566</v>
      </c>
      <c r="G1069" t="s">
        <v>1059</v>
      </c>
      <c r="H1069">
        <v>2250005278</v>
      </c>
      <c r="I1069">
        <v>20</v>
      </c>
    </row>
    <row r="1070" spans="1:9" x14ac:dyDescent="0.3">
      <c r="A1070">
        <v>4385</v>
      </c>
      <c r="B1070" t="s">
        <v>479</v>
      </c>
      <c r="C1070" t="s">
        <v>480</v>
      </c>
      <c r="D1070">
        <v>57976762</v>
      </c>
      <c r="E1070">
        <v>45617</v>
      </c>
      <c r="F1070">
        <v>945497267</v>
      </c>
      <c r="G1070" t="s">
        <v>264</v>
      </c>
      <c r="H1070">
        <v>2250005103</v>
      </c>
      <c r="I1070">
        <v>22</v>
      </c>
    </row>
    <row r="1071" spans="1:9" x14ac:dyDescent="0.3">
      <c r="A1071">
        <v>3320</v>
      </c>
      <c r="B1071" t="s">
        <v>1189</v>
      </c>
      <c r="C1071" t="s">
        <v>1190</v>
      </c>
      <c r="D1071">
        <v>58978624</v>
      </c>
      <c r="E1071">
        <v>45665</v>
      </c>
      <c r="F1071">
        <v>946419030</v>
      </c>
      <c r="G1071" t="s">
        <v>57</v>
      </c>
      <c r="H1071">
        <v>2250005278</v>
      </c>
      <c r="I1071">
        <v>10</v>
      </c>
    </row>
    <row r="1072" spans="1:9" x14ac:dyDescent="0.3">
      <c r="A1072">
        <v>4362</v>
      </c>
      <c r="B1072" t="s">
        <v>1021</v>
      </c>
      <c r="C1072" t="s">
        <v>1022</v>
      </c>
      <c r="D1072">
        <v>60351148</v>
      </c>
      <c r="E1072">
        <v>45712</v>
      </c>
      <c r="F1072">
        <v>947691693</v>
      </c>
      <c r="G1072" t="s">
        <v>820</v>
      </c>
      <c r="H1072">
        <v>50000012</v>
      </c>
      <c r="I1072">
        <v>32</v>
      </c>
    </row>
    <row r="1073" spans="1:9" x14ac:dyDescent="0.3">
      <c r="A1073">
        <v>4362</v>
      </c>
      <c r="B1073" t="s">
        <v>1021</v>
      </c>
      <c r="C1073" t="s">
        <v>1022</v>
      </c>
      <c r="D1073">
        <v>60351149</v>
      </c>
      <c r="E1073">
        <v>45712</v>
      </c>
      <c r="F1073">
        <v>947691694</v>
      </c>
      <c r="G1073" t="s">
        <v>819</v>
      </c>
      <c r="H1073">
        <v>50001213</v>
      </c>
      <c r="I1073">
        <v>29</v>
      </c>
    </row>
    <row r="1074" spans="1:9" x14ac:dyDescent="0.3">
      <c r="A1074">
        <v>4362</v>
      </c>
      <c r="B1074" t="s">
        <v>1021</v>
      </c>
      <c r="C1074" t="s">
        <v>1022</v>
      </c>
      <c r="D1074">
        <v>60351151</v>
      </c>
      <c r="E1074">
        <v>45712</v>
      </c>
      <c r="F1074">
        <v>947691696</v>
      </c>
      <c r="G1074" t="s">
        <v>1685</v>
      </c>
      <c r="H1074">
        <v>2250005103</v>
      </c>
      <c r="I1074">
        <v>60</v>
      </c>
    </row>
    <row r="1075" spans="1:9" x14ac:dyDescent="0.3">
      <c r="A1075">
        <v>4362</v>
      </c>
      <c r="B1075" t="s">
        <v>1021</v>
      </c>
      <c r="C1075" t="s">
        <v>1022</v>
      </c>
      <c r="D1075">
        <v>60351147</v>
      </c>
      <c r="E1075">
        <v>45712</v>
      </c>
      <c r="F1075">
        <v>947691690</v>
      </c>
      <c r="G1075" t="s">
        <v>820</v>
      </c>
      <c r="H1075">
        <v>2250005170</v>
      </c>
      <c r="I1075">
        <v>32</v>
      </c>
    </row>
    <row r="1076" spans="1:9" x14ac:dyDescent="0.3">
      <c r="A1076">
        <v>4362</v>
      </c>
      <c r="B1076" t="s">
        <v>1021</v>
      </c>
      <c r="C1076" t="s">
        <v>1022</v>
      </c>
      <c r="D1076">
        <v>60351150</v>
      </c>
      <c r="E1076">
        <v>45712</v>
      </c>
      <c r="F1076">
        <v>947691695</v>
      </c>
      <c r="G1076" t="s">
        <v>1441</v>
      </c>
      <c r="H1076">
        <v>2250005278</v>
      </c>
      <c r="I1076">
        <v>31</v>
      </c>
    </row>
    <row r="1077" spans="1:9" x14ac:dyDescent="0.3">
      <c r="A1077">
        <v>4403</v>
      </c>
      <c r="B1077" t="s">
        <v>1245</v>
      </c>
      <c r="C1077" t="s">
        <v>1246</v>
      </c>
      <c r="D1077">
        <v>58925973</v>
      </c>
      <c r="E1077">
        <v>45664</v>
      </c>
      <c r="F1077">
        <v>946370137</v>
      </c>
      <c r="G1077" t="s">
        <v>460</v>
      </c>
      <c r="H1077">
        <v>2250005278</v>
      </c>
      <c r="I1077">
        <v>18</v>
      </c>
    </row>
    <row r="1078" spans="1:9" x14ac:dyDescent="0.3">
      <c r="A1078">
        <v>3276</v>
      </c>
      <c r="B1078" t="s">
        <v>370</v>
      </c>
      <c r="C1078" t="s">
        <v>371</v>
      </c>
      <c r="D1078">
        <v>57528757</v>
      </c>
      <c r="E1078">
        <v>45600</v>
      </c>
      <c r="F1078">
        <v>945085994</v>
      </c>
      <c r="G1078" t="s">
        <v>373</v>
      </c>
      <c r="H1078">
        <v>2250005103</v>
      </c>
      <c r="I1078">
        <v>21</v>
      </c>
    </row>
    <row r="1079" spans="1:9" x14ac:dyDescent="0.3">
      <c r="A1079">
        <v>3276</v>
      </c>
      <c r="B1079" t="s">
        <v>370</v>
      </c>
      <c r="C1079" t="s">
        <v>371</v>
      </c>
      <c r="D1079">
        <v>57528758</v>
      </c>
      <c r="E1079">
        <v>45600</v>
      </c>
      <c r="F1079">
        <v>945085995</v>
      </c>
      <c r="G1079" t="s">
        <v>372</v>
      </c>
      <c r="H1079">
        <v>2250005189</v>
      </c>
      <c r="I1079">
        <v>28</v>
      </c>
    </row>
    <row r="1080" spans="1:9" x14ac:dyDescent="0.3">
      <c r="A1080">
        <v>1821</v>
      </c>
      <c r="B1080" t="s">
        <v>439</v>
      </c>
      <c r="C1080" t="s">
        <v>440</v>
      </c>
      <c r="D1080">
        <v>58710903</v>
      </c>
      <c r="E1080">
        <v>45645</v>
      </c>
      <c r="F1080">
        <v>946175593</v>
      </c>
      <c r="G1080" t="s">
        <v>316</v>
      </c>
      <c r="H1080">
        <v>50000012</v>
      </c>
      <c r="I1080">
        <v>10</v>
      </c>
    </row>
    <row r="1081" spans="1:9" x14ac:dyDescent="0.3">
      <c r="A1081">
        <v>1821</v>
      </c>
      <c r="B1081" t="s">
        <v>439</v>
      </c>
      <c r="C1081" t="s">
        <v>440</v>
      </c>
      <c r="D1081">
        <v>58710905</v>
      </c>
      <c r="E1081">
        <v>45645</v>
      </c>
      <c r="F1081">
        <v>946175595</v>
      </c>
      <c r="G1081" t="s">
        <v>813</v>
      </c>
      <c r="H1081">
        <v>2250005103</v>
      </c>
      <c r="I1081">
        <v>17</v>
      </c>
    </row>
    <row r="1082" spans="1:9" x14ac:dyDescent="0.3">
      <c r="A1082">
        <v>1821</v>
      </c>
      <c r="B1082" t="s">
        <v>439</v>
      </c>
      <c r="C1082" t="s">
        <v>440</v>
      </c>
      <c r="D1082">
        <v>58710904</v>
      </c>
      <c r="E1082">
        <v>45645</v>
      </c>
      <c r="F1082">
        <v>946175594</v>
      </c>
      <c r="G1082" t="s">
        <v>316</v>
      </c>
      <c r="H1082">
        <v>2250005278</v>
      </c>
      <c r="I1082">
        <v>10</v>
      </c>
    </row>
    <row r="1083" spans="1:9" x14ac:dyDescent="0.3">
      <c r="A1083">
        <v>2972</v>
      </c>
      <c r="B1083" t="s">
        <v>1069</v>
      </c>
      <c r="C1083" t="s">
        <v>1070</v>
      </c>
      <c r="D1083">
        <v>57311832</v>
      </c>
      <c r="E1083">
        <v>45593</v>
      </c>
      <c r="F1083">
        <v>944886734</v>
      </c>
      <c r="G1083" t="s">
        <v>1072</v>
      </c>
      <c r="H1083">
        <v>2250005103</v>
      </c>
      <c r="I1083">
        <v>38</v>
      </c>
    </row>
    <row r="1084" spans="1:9" x14ac:dyDescent="0.3">
      <c r="A1084">
        <v>2972</v>
      </c>
      <c r="B1084" t="s">
        <v>1069</v>
      </c>
      <c r="C1084" t="s">
        <v>1070</v>
      </c>
      <c r="D1084">
        <v>57311830</v>
      </c>
      <c r="E1084">
        <v>45593</v>
      </c>
      <c r="F1084">
        <v>944886732</v>
      </c>
      <c r="G1084" t="s">
        <v>1073</v>
      </c>
      <c r="H1084">
        <v>2250005170</v>
      </c>
      <c r="I1084">
        <v>47</v>
      </c>
    </row>
    <row r="1085" spans="1:9" x14ac:dyDescent="0.3">
      <c r="A1085">
        <v>2972</v>
      </c>
      <c r="B1085" t="s">
        <v>1069</v>
      </c>
      <c r="C1085" t="s">
        <v>1070</v>
      </c>
      <c r="D1085">
        <v>57311833</v>
      </c>
      <c r="E1085">
        <v>45593</v>
      </c>
      <c r="F1085">
        <v>944886735</v>
      </c>
      <c r="G1085" t="s">
        <v>1071</v>
      </c>
      <c r="H1085">
        <v>2250005189</v>
      </c>
      <c r="I1085">
        <v>28</v>
      </c>
    </row>
    <row r="1086" spans="1:9" x14ac:dyDescent="0.3">
      <c r="A1086">
        <v>2837</v>
      </c>
      <c r="B1086" t="s">
        <v>935</v>
      </c>
      <c r="C1086" t="s">
        <v>936</v>
      </c>
      <c r="D1086">
        <v>60298035</v>
      </c>
      <c r="E1086">
        <v>45712</v>
      </c>
      <c r="F1086">
        <v>82763552</v>
      </c>
      <c r="G1086" t="s">
        <v>820</v>
      </c>
      <c r="H1086">
        <v>2250005278</v>
      </c>
      <c r="I1086">
        <v>7</v>
      </c>
    </row>
    <row r="1087" spans="1:9" x14ac:dyDescent="0.3">
      <c r="A1087">
        <v>2837</v>
      </c>
      <c r="B1087" t="s">
        <v>935</v>
      </c>
      <c r="C1087" t="s">
        <v>936</v>
      </c>
      <c r="D1087">
        <v>60298036</v>
      </c>
      <c r="E1087">
        <v>45709</v>
      </c>
      <c r="F1087">
        <v>82763659</v>
      </c>
      <c r="G1087" t="s">
        <v>299</v>
      </c>
      <c r="H1087">
        <v>2250005189</v>
      </c>
      <c r="I1087">
        <v>6</v>
      </c>
    </row>
    <row r="1088" spans="1:9" x14ac:dyDescent="0.3">
      <c r="A1088">
        <v>4333</v>
      </c>
      <c r="B1088" t="s">
        <v>1098</v>
      </c>
      <c r="C1088" t="s">
        <v>1099</v>
      </c>
      <c r="D1088">
        <v>57604393</v>
      </c>
      <c r="E1088">
        <v>45602</v>
      </c>
      <c r="F1088">
        <v>945154321</v>
      </c>
      <c r="G1088" t="s">
        <v>132</v>
      </c>
      <c r="H1088">
        <v>2250005278</v>
      </c>
      <c r="I1088">
        <v>6</v>
      </c>
    </row>
    <row r="1089" spans="1:9" x14ac:dyDescent="0.3">
      <c r="A1089">
        <v>1959</v>
      </c>
      <c r="B1089" t="s">
        <v>418</v>
      </c>
      <c r="C1089" t="s">
        <v>419</v>
      </c>
      <c r="D1089">
        <v>57936085</v>
      </c>
      <c r="E1089">
        <v>45615</v>
      </c>
      <c r="F1089">
        <v>945459820</v>
      </c>
      <c r="G1089" t="s">
        <v>420</v>
      </c>
      <c r="H1089">
        <v>2250005103</v>
      </c>
      <c r="I1089">
        <v>19</v>
      </c>
    </row>
    <row r="1090" spans="1:9" x14ac:dyDescent="0.3">
      <c r="A1090">
        <v>1959</v>
      </c>
      <c r="B1090" t="s">
        <v>418</v>
      </c>
      <c r="C1090" t="s">
        <v>419</v>
      </c>
      <c r="D1090">
        <v>57936084</v>
      </c>
      <c r="E1090">
        <v>45615</v>
      </c>
      <c r="F1090">
        <v>945459819</v>
      </c>
      <c r="G1090" t="s">
        <v>1731</v>
      </c>
      <c r="H1090">
        <v>2250005278</v>
      </c>
      <c r="I1090">
        <v>20</v>
      </c>
    </row>
    <row r="1091" spans="1:9" x14ac:dyDescent="0.3">
      <c r="A1091">
        <v>3877</v>
      </c>
      <c r="B1091" t="s">
        <v>101</v>
      </c>
      <c r="C1091" t="s">
        <v>102</v>
      </c>
      <c r="D1091">
        <v>60015217</v>
      </c>
      <c r="E1091">
        <v>45700</v>
      </c>
      <c r="F1091">
        <v>947379594</v>
      </c>
      <c r="G1091" t="s">
        <v>1523</v>
      </c>
      <c r="H1091">
        <v>50000012</v>
      </c>
      <c r="I1091">
        <v>40</v>
      </c>
    </row>
    <row r="1092" spans="1:9" x14ac:dyDescent="0.3">
      <c r="A1092">
        <v>3877</v>
      </c>
      <c r="B1092" t="s">
        <v>101</v>
      </c>
      <c r="C1092" t="s">
        <v>102</v>
      </c>
      <c r="D1092">
        <v>60015218</v>
      </c>
      <c r="E1092">
        <v>45700</v>
      </c>
      <c r="F1092">
        <v>947379595</v>
      </c>
      <c r="G1092" t="s">
        <v>1523</v>
      </c>
      <c r="H1092">
        <v>50001213</v>
      </c>
      <c r="I1092">
        <v>26</v>
      </c>
    </row>
    <row r="1093" spans="1:9" x14ac:dyDescent="0.3">
      <c r="A1093">
        <v>3877</v>
      </c>
      <c r="B1093" t="s">
        <v>101</v>
      </c>
      <c r="C1093" t="s">
        <v>102</v>
      </c>
      <c r="D1093">
        <v>60015220</v>
      </c>
      <c r="E1093">
        <v>45700</v>
      </c>
      <c r="F1093">
        <v>947379597</v>
      </c>
      <c r="G1093" t="s">
        <v>1530</v>
      </c>
      <c r="H1093">
        <v>2250005103</v>
      </c>
      <c r="I1093">
        <v>69</v>
      </c>
    </row>
    <row r="1094" spans="1:9" x14ac:dyDescent="0.3">
      <c r="A1094">
        <v>3877</v>
      </c>
      <c r="B1094" t="s">
        <v>101</v>
      </c>
      <c r="C1094" t="s">
        <v>102</v>
      </c>
      <c r="D1094">
        <v>60015215</v>
      </c>
      <c r="E1094">
        <v>45700</v>
      </c>
      <c r="F1094">
        <v>947379590</v>
      </c>
      <c r="G1094" t="s">
        <v>1523</v>
      </c>
      <c r="H1094">
        <v>2250005111</v>
      </c>
      <c r="I1094">
        <v>26</v>
      </c>
    </row>
    <row r="1095" spans="1:9" x14ac:dyDescent="0.3">
      <c r="A1095">
        <v>3877</v>
      </c>
      <c r="B1095" t="s">
        <v>101</v>
      </c>
      <c r="C1095" t="s">
        <v>102</v>
      </c>
      <c r="D1095">
        <v>60015216</v>
      </c>
      <c r="E1095">
        <v>45700</v>
      </c>
      <c r="F1095">
        <v>947379593</v>
      </c>
      <c r="G1095" t="s">
        <v>1532</v>
      </c>
      <c r="H1095">
        <v>2250005170</v>
      </c>
      <c r="I1095">
        <v>43</v>
      </c>
    </row>
    <row r="1096" spans="1:9" x14ac:dyDescent="0.3">
      <c r="A1096">
        <v>3877</v>
      </c>
      <c r="B1096" t="s">
        <v>101</v>
      </c>
      <c r="C1096" t="s">
        <v>102</v>
      </c>
      <c r="D1096">
        <v>60015221</v>
      </c>
      <c r="E1096">
        <v>45700</v>
      </c>
      <c r="F1096">
        <v>947379598</v>
      </c>
      <c r="G1096" t="s">
        <v>1529</v>
      </c>
      <c r="H1096">
        <v>2250005189</v>
      </c>
      <c r="I1096">
        <v>68</v>
      </c>
    </row>
    <row r="1097" spans="1:9" x14ac:dyDescent="0.3">
      <c r="A1097">
        <v>3877</v>
      </c>
      <c r="B1097" t="s">
        <v>101</v>
      </c>
      <c r="C1097" t="s">
        <v>102</v>
      </c>
      <c r="D1097">
        <v>60015219</v>
      </c>
      <c r="E1097">
        <v>45700</v>
      </c>
      <c r="F1097">
        <v>947379596</v>
      </c>
      <c r="G1097" t="s">
        <v>1531</v>
      </c>
      <c r="H1097">
        <v>2250005278</v>
      </c>
      <c r="I1097">
        <v>57</v>
      </c>
    </row>
    <row r="1098" spans="1:9" x14ac:dyDescent="0.3">
      <c r="A1098">
        <v>4370</v>
      </c>
      <c r="B1098" t="s">
        <v>806</v>
      </c>
      <c r="C1098" t="s">
        <v>807</v>
      </c>
      <c r="D1098">
        <v>60067478</v>
      </c>
      <c r="E1098">
        <v>45701</v>
      </c>
      <c r="F1098">
        <v>947428263</v>
      </c>
      <c r="G1098" t="s">
        <v>809</v>
      </c>
      <c r="H1098">
        <v>50000012</v>
      </c>
      <c r="I1098">
        <v>30</v>
      </c>
    </row>
    <row r="1099" spans="1:9" x14ac:dyDescent="0.3">
      <c r="A1099">
        <v>4370</v>
      </c>
      <c r="B1099" t="s">
        <v>806</v>
      </c>
      <c r="C1099" t="s">
        <v>807</v>
      </c>
      <c r="D1099">
        <v>60067480</v>
      </c>
      <c r="E1099">
        <v>45701</v>
      </c>
      <c r="F1099">
        <v>947428265</v>
      </c>
      <c r="G1099" t="s">
        <v>1717</v>
      </c>
      <c r="H1099">
        <v>2250005103</v>
      </c>
      <c r="I1099">
        <v>41</v>
      </c>
    </row>
    <row r="1100" spans="1:9" x14ac:dyDescent="0.3">
      <c r="A1100">
        <v>4370</v>
      </c>
      <c r="B1100" t="s">
        <v>806</v>
      </c>
      <c r="C1100" t="s">
        <v>807</v>
      </c>
      <c r="D1100">
        <v>60067477</v>
      </c>
      <c r="E1100">
        <v>45701</v>
      </c>
      <c r="F1100">
        <v>947428262</v>
      </c>
      <c r="G1100" t="s">
        <v>808</v>
      </c>
      <c r="H1100">
        <v>2250005170</v>
      </c>
      <c r="I1100">
        <v>32</v>
      </c>
    </row>
    <row r="1101" spans="1:9" x14ac:dyDescent="0.3">
      <c r="A1101">
        <v>4370</v>
      </c>
      <c r="B1101" t="s">
        <v>806</v>
      </c>
      <c r="C1101" t="s">
        <v>807</v>
      </c>
      <c r="D1101">
        <v>60067481</v>
      </c>
      <c r="E1101">
        <v>45701</v>
      </c>
      <c r="F1101">
        <v>947428266</v>
      </c>
      <c r="G1101" t="s">
        <v>808</v>
      </c>
      <c r="H1101">
        <v>2250005189</v>
      </c>
      <c r="I1101">
        <v>16</v>
      </c>
    </row>
    <row r="1102" spans="1:9" x14ac:dyDescent="0.3">
      <c r="A1102">
        <v>4370</v>
      </c>
      <c r="B1102" t="s">
        <v>806</v>
      </c>
      <c r="C1102" t="s">
        <v>807</v>
      </c>
      <c r="D1102">
        <v>60067479</v>
      </c>
      <c r="E1102">
        <v>45701</v>
      </c>
      <c r="F1102">
        <v>947428264</v>
      </c>
      <c r="G1102" t="s">
        <v>808</v>
      </c>
      <c r="H1102">
        <v>2250005278</v>
      </c>
      <c r="I1102">
        <v>32</v>
      </c>
    </row>
    <row r="1103" spans="1:9" x14ac:dyDescent="0.3">
      <c r="A1103">
        <v>4370</v>
      </c>
      <c r="B1103" t="s">
        <v>806</v>
      </c>
      <c r="C1103" t="s">
        <v>807</v>
      </c>
      <c r="D1103">
        <v>59997069</v>
      </c>
      <c r="E1103">
        <v>45700</v>
      </c>
      <c r="F1103">
        <v>947362771</v>
      </c>
      <c r="G1103" t="s">
        <v>97</v>
      </c>
      <c r="H1103">
        <v>50001213</v>
      </c>
      <c r="I1103">
        <v>15</v>
      </c>
    </row>
    <row r="1104" spans="1:9" x14ac:dyDescent="0.3">
      <c r="A1104">
        <v>2826</v>
      </c>
      <c r="B1104" t="s">
        <v>1223</v>
      </c>
      <c r="C1104" t="s">
        <v>1224</v>
      </c>
      <c r="D1104">
        <v>59509125</v>
      </c>
      <c r="E1104">
        <v>45681</v>
      </c>
      <c r="F1104">
        <v>946910734</v>
      </c>
      <c r="G1104" t="s">
        <v>1225</v>
      </c>
      <c r="H1104">
        <v>2250005103</v>
      </c>
      <c r="I1104">
        <v>26</v>
      </c>
    </row>
    <row r="1105" spans="1:9" x14ac:dyDescent="0.3">
      <c r="A1105">
        <v>2826</v>
      </c>
      <c r="B1105" t="s">
        <v>1223</v>
      </c>
      <c r="C1105" t="s">
        <v>1224</v>
      </c>
      <c r="D1105">
        <v>59509124</v>
      </c>
      <c r="E1105">
        <v>45681</v>
      </c>
      <c r="F1105">
        <v>946910733</v>
      </c>
      <c r="G1105" t="s">
        <v>1225</v>
      </c>
      <c r="H1105">
        <v>2250005278</v>
      </c>
      <c r="I1105">
        <v>13</v>
      </c>
    </row>
    <row r="1106" spans="1:9" x14ac:dyDescent="0.3">
      <c r="A1106">
        <v>3529</v>
      </c>
      <c r="B1106" t="s">
        <v>307</v>
      </c>
      <c r="C1106" t="s">
        <v>308</v>
      </c>
      <c r="D1106">
        <v>58959168</v>
      </c>
      <c r="E1106">
        <v>45665</v>
      </c>
      <c r="F1106">
        <v>946400916</v>
      </c>
      <c r="G1106" t="s">
        <v>309</v>
      </c>
      <c r="H1106">
        <v>2250005189</v>
      </c>
      <c r="I1106">
        <v>32</v>
      </c>
    </row>
    <row r="1107" spans="1:9" x14ac:dyDescent="0.3">
      <c r="A1107">
        <v>3529</v>
      </c>
      <c r="B1107" t="s">
        <v>307</v>
      </c>
      <c r="C1107" t="s">
        <v>308</v>
      </c>
      <c r="D1107">
        <v>57603091</v>
      </c>
      <c r="E1107">
        <v>45605</v>
      </c>
      <c r="F1107">
        <v>945153133</v>
      </c>
      <c r="G1107" t="s">
        <v>310</v>
      </c>
      <c r="H1107">
        <v>2250005103</v>
      </c>
      <c r="I1107">
        <v>13</v>
      </c>
    </row>
    <row r="1108" spans="1:9" x14ac:dyDescent="0.3">
      <c r="A1108">
        <v>4552</v>
      </c>
      <c r="B1108" t="s">
        <v>1490</v>
      </c>
      <c r="C1108" t="s">
        <v>1491</v>
      </c>
      <c r="D1108">
        <v>58387108</v>
      </c>
      <c r="E1108">
        <v>45632</v>
      </c>
      <c r="F1108">
        <v>945877204</v>
      </c>
      <c r="G1108" t="s">
        <v>726</v>
      </c>
      <c r="H1108">
        <v>2250005103</v>
      </c>
      <c r="I1108">
        <v>22</v>
      </c>
    </row>
    <row r="1109" spans="1:9" x14ac:dyDescent="0.3">
      <c r="A1109">
        <v>4552</v>
      </c>
      <c r="B1109" t="s">
        <v>1490</v>
      </c>
      <c r="C1109" t="s">
        <v>1491</v>
      </c>
      <c r="D1109">
        <v>58387106</v>
      </c>
      <c r="E1109">
        <v>45632</v>
      </c>
      <c r="F1109">
        <v>945877202</v>
      </c>
      <c r="G1109" t="s">
        <v>1551</v>
      </c>
      <c r="H1109">
        <v>2250005278</v>
      </c>
      <c r="I1109">
        <v>23</v>
      </c>
    </row>
    <row r="1110" spans="1:9" x14ac:dyDescent="0.3">
      <c r="A1110">
        <v>1470</v>
      </c>
      <c r="B1110" t="s">
        <v>397</v>
      </c>
      <c r="C1110" t="s">
        <v>398</v>
      </c>
      <c r="D1110">
        <v>58915818</v>
      </c>
      <c r="E1110">
        <v>45663</v>
      </c>
      <c r="F1110">
        <v>946360719</v>
      </c>
      <c r="G1110" t="s">
        <v>797</v>
      </c>
      <c r="H1110">
        <v>50000012</v>
      </c>
      <c r="I1110">
        <v>10</v>
      </c>
    </row>
    <row r="1111" spans="1:9" x14ac:dyDescent="0.3">
      <c r="A1111">
        <v>1470</v>
      </c>
      <c r="B1111" t="s">
        <v>397</v>
      </c>
      <c r="C1111" t="s">
        <v>398</v>
      </c>
      <c r="D1111">
        <v>58915817</v>
      </c>
      <c r="E1111">
        <v>45663</v>
      </c>
      <c r="F1111">
        <v>946360718</v>
      </c>
      <c r="G1111" t="s">
        <v>65</v>
      </c>
      <c r="H1111">
        <v>50001213</v>
      </c>
      <c r="I1111">
        <v>10</v>
      </c>
    </row>
    <row r="1112" spans="1:9" x14ac:dyDescent="0.3">
      <c r="A1112">
        <v>1470</v>
      </c>
      <c r="B1112" t="s">
        <v>397</v>
      </c>
      <c r="C1112" t="s">
        <v>398</v>
      </c>
      <c r="D1112">
        <v>58915820</v>
      </c>
      <c r="E1112">
        <v>45663</v>
      </c>
      <c r="F1112">
        <v>946360721</v>
      </c>
      <c r="G1112" t="s">
        <v>226</v>
      </c>
      <c r="H1112">
        <v>2250005103</v>
      </c>
      <c r="I1112">
        <v>37</v>
      </c>
    </row>
    <row r="1113" spans="1:9" x14ac:dyDescent="0.3">
      <c r="A1113">
        <v>1470</v>
      </c>
      <c r="B1113" t="s">
        <v>397</v>
      </c>
      <c r="C1113" t="s">
        <v>398</v>
      </c>
      <c r="D1113">
        <v>58915816</v>
      </c>
      <c r="E1113">
        <v>45663</v>
      </c>
      <c r="F1113">
        <v>946360717</v>
      </c>
      <c r="G1113" t="s">
        <v>67</v>
      </c>
      <c r="H1113">
        <v>2250005111</v>
      </c>
      <c r="I1113">
        <v>30</v>
      </c>
    </row>
    <row r="1114" spans="1:9" x14ac:dyDescent="0.3">
      <c r="A1114">
        <v>1470</v>
      </c>
      <c r="B1114" t="s">
        <v>397</v>
      </c>
      <c r="C1114" t="s">
        <v>398</v>
      </c>
      <c r="D1114">
        <v>58915821</v>
      </c>
      <c r="E1114">
        <v>45663</v>
      </c>
      <c r="F1114">
        <v>946360722</v>
      </c>
      <c r="G1114" t="s">
        <v>399</v>
      </c>
      <c r="H1114">
        <v>2250005189</v>
      </c>
      <c r="I1114">
        <v>46</v>
      </c>
    </row>
    <row r="1115" spans="1:9" x14ac:dyDescent="0.3">
      <c r="A1115">
        <v>1470</v>
      </c>
      <c r="B1115" t="s">
        <v>397</v>
      </c>
      <c r="C1115" t="s">
        <v>398</v>
      </c>
      <c r="D1115">
        <v>58915819</v>
      </c>
      <c r="E1115">
        <v>45663</v>
      </c>
      <c r="F1115">
        <v>946360720</v>
      </c>
      <c r="G1115" t="s">
        <v>1604</v>
      </c>
      <c r="H1115">
        <v>2250005278</v>
      </c>
      <c r="I1115">
        <v>21</v>
      </c>
    </row>
    <row r="1116" spans="1:9" x14ac:dyDescent="0.3">
      <c r="A1116">
        <v>4387</v>
      </c>
      <c r="B1116" t="s">
        <v>838</v>
      </c>
      <c r="C1116" t="s">
        <v>839</v>
      </c>
      <c r="D1116">
        <v>59795794</v>
      </c>
      <c r="E1116">
        <v>45694</v>
      </c>
      <c r="F1116">
        <v>947176128</v>
      </c>
      <c r="G1116" t="s">
        <v>63</v>
      </c>
      <c r="H1116">
        <v>50000012</v>
      </c>
      <c r="I1116">
        <v>30</v>
      </c>
    </row>
    <row r="1117" spans="1:9" x14ac:dyDescent="0.3">
      <c r="A1117">
        <v>4387</v>
      </c>
      <c r="B1117" t="s">
        <v>838</v>
      </c>
      <c r="C1117" t="s">
        <v>839</v>
      </c>
      <c r="D1117">
        <v>59795793</v>
      </c>
      <c r="E1117">
        <v>45694</v>
      </c>
      <c r="F1117">
        <v>947176127</v>
      </c>
      <c r="G1117" t="s">
        <v>63</v>
      </c>
      <c r="H1117">
        <v>2250005111</v>
      </c>
      <c r="I1117">
        <v>30</v>
      </c>
    </row>
    <row r="1118" spans="1:9" x14ac:dyDescent="0.3">
      <c r="A1118">
        <v>4387</v>
      </c>
      <c r="B1118" t="s">
        <v>838</v>
      </c>
      <c r="C1118" t="s">
        <v>839</v>
      </c>
      <c r="D1118">
        <v>59795795</v>
      </c>
      <c r="E1118">
        <v>45694</v>
      </c>
      <c r="F1118">
        <v>947176129</v>
      </c>
      <c r="G1118" t="s">
        <v>313</v>
      </c>
      <c r="H1118">
        <v>2250005278</v>
      </c>
      <c r="I1118">
        <v>32</v>
      </c>
    </row>
    <row r="1119" spans="1:9" x14ac:dyDescent="0.3">
      <c r="A1119">
        <v>4278</v>
      </c>
      <c r="B1119" t="s">
        <v>1396</v>
      </c>
      <c r="C1119" t="s">
        <v>1395</v>
      </c>
      <c r="D1119">
        <v>60612479</v>
      </c>
      <c r="E1119">
        <v>45723</v>
      </c>
      <c r="F1119">
        <v>947932215</v>
      </c>
      <c r="G1119" t="s">
        <v>67</v>
      </c>
      <c r="H1119">
        <v>2250005103</v>
      </c>
      <c r="I1119">
        <v>30</v>
      </c>
    </row>
    <row r="1120" spans="1:9" x14ac:dyDescent="0.3">
      <c r="A1120">
        <v>4278</v>
      </c>
      <c r="B1120" t="s">
        <v>1396</v>
      </c>
      <c r="C1120" t="s">
        <v>1395</v>
      </c>
      <c r="D1120">
        <v>60612478</v>
      </c>
      <c r="E1120">
        <v>45723</v>
      </c>
      <c r="F1120">
        <v>947932214</v>
      </c>
      <c r="G1120" t="s">
        <v>1521</v>
      </c>
      <c r="H1120">
        <v>2250005278</v>
      </c>
      <c r="I1120">
        <v>32</v>
      </c>
    </row>
    <row r="1121" spans="1:9" x14ac:dyDescent="0.3">
      <c r="A1121">
        <v>2991</v>
      </c>
      <c r="B1121" t="s">
        <v>1217</v>
      </c>
      <c r="C1121" t="s">
        <v>1218</v>
      </c>
      <c r="D1121">
        <v>60104701</v>
      </c>
      <c r="E1121">
        <v>45705</v>
      </c>
      <c r="F1121">
        <v>947462725</v>
      </c>
      <c r="G1121" t="s">
        <v>610</v>
      </c>
      <c r="H1121">
        <v>50000012</v>
      </c>
      <c r="I1121">
        <v>15</v>
      </c>
    </row>
    <row r="1122" spans="1:9" x14ac:dyDescent="0.3">
      <c r="A1122">
        <v>2991</v>
      </c>
      <c r="B1122" t="s">
        <v>1217</v>
      </c>
      <c r="C1122" t="s">
        <v>1218</v>
      </c>
      <c r="D1122">
        <v>60104703</v>
      </c>
      <c r="E1122">
        <v>45705</v>
      </c>
      <c r="F1122">
        <v>947462727</v>
      </c>
      <c r="G1122" t="s">
        <v>317</v>
      </c>
      <c r="H1122">
        <v>2250005103</v>
      </c>
      <c r="I1122">
        <v>13</v>
      </c>
    </row>
    <row r="1123" spans="1:9" x14ac:dyDescent="0.3">
      <c r="A1123">
        <v>2991</v>
      </c>
      <c r="B1123" t="s">
        <v>1217</v>
      </c>
      <c r="C1123" t="s">
        <v>1218</v>
      </c>
      <c r="D1123">
        <v>60104702</v>
      </c>
      <c r="E1123">
        <v>45705</v>
      </c>
      <c r="F1123">
        <v>947462726</v>
      </c>
      <c r="G1123" t="s">
        <v>748</v>
      </c>
      <c r="H1123">
        <v>2250005278</v>
      </c>
      <c r="I1123">
        <v>26</v>
      </c>
    </row>
    <row r="1124" spans="1:9" x14ac:dyDescent="0.3">
      <c r="A1124">
        <v>2991</v>
      </c>
      <c r="B1124" t="s">
        <v>1217</v>
      </c>
      <c r="C1124" t="s">
        <v>1218</v>
      </c>
      <c r="D1124">
        <v>57317192</v>
      </c>
      <c r="E1124">
        <v>45590</v>
      </c>
      <c r="F1124">
        <v>944891520</v>
      </c>
      <c r="G1124" t="s">
        <v>1219</v>
      </c>
      <c r="H1124">
        <v>2250005189</v>
      </c>
      <c r="I1124">
        <v>10</v>
      </c>
    </row>
    <row r="1125" spans="1:9" x14ac:dyDescent="0.3">
      <c r="A1125">
        <v>4310</v>
      </c>
      <c r="B1125" t="s">
        <v>202</v>
      </c>
      <c r="C1125" t="s">
        <v>203</v>
      </c>
      <c r="D1125">
        <v>57729631</v>
      </c>
      <c r="E1125">
        <v>45607</v>
      </c>
      <c r="F1125">
        <v>945269667</v>
      </c>
      <c r="G1125" t="s">
        <v>204</v>
      </c>
      <c r="H1125">
        <v>2250005278</v>
      </c>
      <c r="I1125">
        <v>19</v>
      </c>
    </row>
    <row r="1126" spans="1:9" x14ac:dyDescent="0.3">
      <c r="A1126">
        <v>4529</v>
      </c>
      <c r="B1126" t="s">
        <v>174</v>
      </c>
      <c r="C1126" t="s">
        <v>175</v>
      </c>
      <c r="D1126">
        <v>59708627</v>
      </c>
      <c r="E1126">
        <v>45698</v>
      </c>
      <c r="F1126">
        <v>947095407</v>
      </c>
      <c r="G1126" t="s">
        <v>98</v>
      </c>
      <c r="H1126">
        <v>2250005278</v>
      </c>
      <c r="I1126">
        <v>32</v>
      </c>
    </row>
    <row r="1127" spans="1:9" x14ac:dyDescent="0.3">
      <c r="A1127">
        <v>894</v>
      </c>
      <c r="B1127" t="s">
        <v>979</v>
      </c>
      <c r="C1127" t="s">
        <v>980</v>
      </c>
      <c r="D1127">
        <v>58435212</v>
      </c>
      <c r="E1127">
        <v>45635</v>
      </c>
      <c r="F1127">
        <v>945921471</v>
      </c>
      <c r="G1127" t="s">
        <v>449</v>
      </c>
      <c r="H1127">
        <v>2250005103</v>
      </c>
      <c r="I1127">
        <v>18</v>
      </c>
    </row>
    <row r="1128" spans="1:9" x14ac:dyDescent="0.3">
      <c r="A1128">
        <v>4145</v>
      </c>
      <c r="B1128" t="s">
        <v>1091</v>
      </c>
      <c r="C1128" t="s">
        <v>1092</v>
      </c>
      <c r="D1128">
        <v>58865732</v>
      </c>
      <c r="E1128">
        <v>45660</v>
      </c>
      <c r="F1128">
        <v>946315259</v>
      </c>
      <c r="G1128" t="s">
        <v>921</v>
      </c>
      <c r="H1128">
        <v>2250005278</v>
      </c>
      <c r="I1128">
        <v>8</v>
      </c>
    </row>
    <row r="1129" spans="1:9" x14ac:dyDescent="0.3">
      <c r="A1129">
        <v>4145</v>
      </c>
      <c r="B1129" t="s">
        <v>1091</v>
      </c>
      <c r="C1129" t="s">
        <v>1092</v>
      </c>
      <c r="D1129">
        <v>58865733</v>
      </c>
      <c r="E1129">
        <v>45659</v>
      </c>
      <c r="F1129">
        <v>946315260</v>
      </c>
      <c r="G1129" t="s">
        <v>53</v>
      </c>
      <c r="H1129">
        <v>2250005103</v>
      </c>
      <c r="I1129">
        <v>16</v>
      </c>
    </row>
    <row r="1130" spans="1:9" x14ac:dyDescent="0.3">
      <c r="A1130">
        <v>4145</v>
      </c>
      <c r="B1130" t="s">
        <v>1091</v>
      </c>
      <c r="C1130" t="s">
        <v>1092</v>
      </c>
      <c r="D1130">
        <v>58865734</v>
      </c>
      <c r="E1130">
        <v>45659</v>
      </c>
      <c r="F1130">
        <v>946315261</v>
      </c>
      <c r="G1130" t="s">
        <v>53</v>
      </c>
      <c r="H1130">
        <v>2250005189</v>
      </c>
      <c r="I1130">
        <v>32</v>
      </c>
    </row>
    <row r="1131" spans="1:9" x14ac:dyDescent="0.3">
      <c r="A1131">
        <v>922</v>
      </c>
      <c r="B1131" t="s">
        <v>1124</v>
      </c>
      <c r="C1131" t="s">
        <v>1125</v>
      </c>
      <c r="D1131">
        <v>59507630</v>
      </c>
      <c r="E1131">
        <v>45682</v>
      </c>
      <c r="F1131">
        <v>946909392</v>
      </c>
      <c r="G1131" t="s">
        <v>510</v>
      </c>
      <c r="H1131">
        <v>50001213</v>
      </c>
      <c r="I1131">
        <v>42</v>
      </c>
    </row>
    <row r="1132" spans="1:9" x14ac:dyDescent="0.3">
      <c r="A1132">
        <v>922</v>
      </c>
      <c r="B1132" t="s">
        <v>1124</v>
      </c>
      <c r="C1132" t="s">
        <v>1125</v>
      </c>
      <c r="D1132">
        <v>59507632</v>
      </c>
      <c r="E1132">
        <v>45682</v>
      </c>
      <c r="F1132">
        <v>946909394</v>
      </c>
      <c r="G1132" t="s">
        <v>510</v>
      </c>
      <c r="H1132">
        <v>2250005103</v>
      </c>
      <c r="I1132">
        <v>42</v>
      </c>
    </row>
    <row r="1133" spans="1:9" x14ac:dyDescent="0.3">
      <c r="A1133">
        <v>922</v>
      </c>
      <c r="B1133" t="s">
        <v>1124</v>
      </c>
      <c r="C1133" t="s">
        <v>1125</v>
      </c>
      <c r="D1133">
        <v>59507631</v>
      </c>
      <c r="E1133">
        <v>45682</v>
      </c>
      <c r="F1133">
        <v>946909393</v>
      </c>
      <c r="G1133" t="s">
        <v>510</v>
      </c>
      <c r="H1133">
        <v>2250005278</v>
      </c>
      <c r="I1133">
        <v>42</v>
      </c>
    </row>
    <row r="1134" spans="1:9" x14ac:dyDescent="0.3">
      <c r="A1134">
        <v>922</v>
      </c>
      <c r="B1134" t="s">
        <v>1124</v>
      </c>
      <c r="C1134" t="s">
        <v>1125</v>
      </c>
      <c r="D1134">
        <v>59507629</v>
      </c>
      <c r="E1134">
        <v>45681</v>
      </c>
      <c r="F1134">
        <v>946909391</v>
      </c>
      <c r="G1134" t="s">
        <v>845</v>
      </c>
      <c r="H1134">
        <v>50000012</v>
      </c>
      <c r="I1134">
        <v>48</v>
      </c>
    </row>
    <row r="1135" spans="1:9" x14ac:dyDescent="0.3">
      <c r="A1135">
        <v>3573</v>
      </c>
      <c r="B1135" t="s">
        <v>735</v>
      </c>
      <c r="C1135" t="s">
        <v>736</v>
      </c>
      <c r="D1135">
        <v>58192805</v>
      </c>
      <c r="E1135">
        <v>45625</v>
      </c>
      <c r="F1135">
        <v>945697013</v>
      </c>
      <c r="G1135" t="s">
        <v>1711</v>
      </c>
      <c r="H1135">
        <v>2250005103</v>
      </c>
      <c r="I1135">
        <v>4</v>
      </c>
    </row>
    <row r="1136" spans="1:9" x14ac:dyDescent="0.3">
      <c r="A1136">
        <v>3573</v>
      </c>
      <c r="B1136" t="s">
        <v>735</v>
      </c>
      <c r="C1136" t="s">
        <v>736</v>
      </c>
      <c r="D1136">
        <v>58192803</v>
      </c>
      <c r="E1136">
        <v>45625</v>
      </c>
      <c r="F1136">
        <v>945697011</v>
      </c>
      <c r="G1136" t="s">
        <v>1567</v>
      </c>
      <c r="H1136">
        <v>2250005170</v>
      </c>
      <c r="I1136">
        <v>16</v>
      </c>
    </row>
    <row r="1137" spans="1:9" x14ac:dyDescent="0.3">
      <c r="A1137">
        <v>3573</v>
      </c>
      <c r="B1137" t="s">
        <v>735</v>
      </c>
      <c r="C1137" t="s">
        <v>736</v>
      </c>
      <c r="D1137">
        <v>58192804</v>
      </c>
      <c r="E1137">
        <v>45625</v>
      </c>
      <c r="F1137">
        <v>945697012</v>
      </c>
      <c r="G1137" t="s">
        <v>1711</v>
      </c>
      <c r="H1137">
        <v>2250005278</v>
      </c>
      <c r="I1137">
        <v>4</v>
      </c>
    </row>
    <row r="1138" spans="1:9" x14ac:dyDescent="0.3">
      <c r="A1138">
        <v>3846</v>
      </c>
      <c r="B1138" t="s">
        <v>529</v>
      </c>
      <c r="C1138" t="s">
        <v>530</v>
      </c>
      <c r="D1138">
        <v>58861012</v>
      </c>
      <c r="E1138">
        <v>45660</v>
      </c>
      <c r="F1138">
        <v>946311037</v>
      </c>
      <c r="G1138" t="s">
        <v>1447</v>
      </c>
      <c r="H1138">
        <v>2250005278</v>
      </c>
      <c r="I1138">
        <v>16</v>
      </c>
    </row>
    <row r="1139" spans="1:9" x14ac:dyDescent="0.3">
      <c r="A1139">
        <v>1393</v>
      </c>
      <c r="B1139" t="s">
        <v>452</v>
      </c>
      <c r="C1139" t="s">
        <v>453</v>
      </c>
      <c r="D1139">
        <v>57520832</v>
      </c>
      <c r="E1139">
        <v>45600</v>
      </c>
      <c r="F1139">
        <v>945078827</v>
      </c>
      <c r="G1139" t="s">
        <v>389</v>
      </c>
      <c r="H1139">
        <v>2250005103</v>
      </c>
      <c r="I1139">
        <v>77</v>
      </c>
    </row>
    <row r="1140" spans="1:9" x14ac:dyDescent="0.3">
      <c r="A1140">
        <v>1393</v>
      </c>
      <c r="B1140" t="s">
        <v>452</v>
      </c>
      <c r="C1140" t="s">
        <v>453</v>
      </c>
      <c r="D1140">
        <v>57520827</v>
      </c>
      <c r="E1140">
        <v>45600</v>
      </c>
      <c r="F1140">
        <v>945078823</v>
      </c>
      <c r="G1140" t="s">
        <v>455</v>
      </c>
      <c r="H1140">
        <v>2250005111</v>
      </c>
      <c r="I1140">
        <v>27</v>
      </c>
    </row>
    <row r="1141" spans="1:9" x14ac:dyDescent="0.3">
      <c r="A1141">
        <v>1393</v>
      </c>
      <c r="B1141" t="s">
        <v>452</v>
      </c>
      <c r="C1141" t="s">
        <v>453</v>
      </c>
      <c r="D1141">
        <v>57520829</v>
      </c>
      <c r="E1141">
        <v>45600</v>
      </c>
      <c r="F1141">
        <v>945078824</v>
      </c>
      <c r="G1141" t="s">
        <v>454</v>
      </c>
      <c r="H1141">
        <v>2250005170</v>
      </c>
      <c r="I1141">
        <v>22</v>
      </c>
    </row>
    <row r="1142" spans="1:9" x14ac:dyDescent="0.3">
      <c r="A1142">
        <v>1393</v>
      </c>
      <c r="B1142" t="s">
        <v>452</v>
      </c>
      <c r="C1142" t="s">
        <v>453</v>
      </c>
      <c r="D1142">
        <v>57520833</v>
      </c>
      <c r="E1142">
        <v>45600</v>
      </c>
      <c r="F1142">
        <v>945078830</v>
      </c>
      <c r="G1142" t="s">
        <v>389</v>
      </c>
      <c r="H1142">
        <v>2250005189</v>
      </c>
      <c r="I1142">
        <v>28</v>
      </c>
    </row>
    <row r="1143" spans="1:9" x14ac:dyDescent="0.3">
      <c r="A1143">
        <v>1393</v>
      </c>
      <c r="B1143" t="s">
        <v>452</v>
      </c>
      <c r="C1143" t="s">
        <v>453</v>
      </c>
      <c r="D1143">
        <v>57520831</v>
      </c>
      <c r="E1143">
        <v>45600</v>
      </c>
      <c r="F1143">
        <v>945078826</v>
      </c>
      <c r="G1143" t="s">
        <v>389</v>
      </c>
      <c r="H1143">
        <v>2250005278</v>
      </c>
      <c r="I1143">
        <v>27</v>
      </c>
    </row>
    <row r="1144" spans="1:9" x14ac:dyDescent="0.3">
      <c r="A1144">
        <v>3311</v>
      </c>
      <c r="B1144" t="s">
        <v>1179</v>
      </c>
      <c r="C1144" t="s">
        <v>1180</v>
      </c>
      <c r="D1144">
        <v>57403468</v>
      </c>
      <c r="E1144">
        <v>45596</v>
      </c>
      <c r="F1144">
        <v>944971620</v>
      </c>
      <c r="G1144" t="s">
        <v>1066</v>
      </c>
      <c r="H1144">
        <v>2250005189</v>
      </c>
      <c r="I1144">
        <v>9</v>
      </c>
    </row>
    <row r="1145" spans="1:9" x14ac:dyDescent="0.3">
      <c r="A1145">
        <v>3311</v>
      </c>
      <c r="B1145" t="s">
        <v>1179</v>
      </c>
      <c r="C1145" t="s">
        <v>1180</v>
      </c>
      <c r="D1145">
        <v>57445635</v>
      </c>
      <c r="E1145">
        <v>45596</v>
      </c>
      <c r="F1145">
        <v>945010816</v>
      </c>
      <c r="G1145" t="s">
        <v>1147</v>
      </c>
      <c r="H1145">
        <v>2250005278</v>
      </c>
      <c r="I1145">
        <v>24</v>
      </c>
    </row>
    <row r="1146" spans="1:9" x14ac:dyDescent="0.3">
      <c r="A1146">
        <v>4218</v>
      </c>
      <c r="B1146" t="s">
        <v>467</v>
      </c>
      <c r="C1146" t="s">
        <v>468</v>
      </c>
      <c r="D1146">
        <v>58866005</v>
      </c>
      <c r="E1146">
        <v>45659</v>
      </c>
      <c r="F1146">
        <v>946315508</v>
      </c>
      <c r="G1146" t="s">
        <v>110</v>
      </c>
      <c r="H1146">
        <v>2250005103</v>
      </c>
      <c r="I1146">
        <v>21</v>
      </c>
    </row>
    <row r="1147" spans="1:9" x14ac:dyDescent="0.3">
      <c r="A1147">
        <v>4218</v>
      </c>
      <c r="B1147" t="s">
        <v>467</v>
      </c>
      <c r="C1147" t="s">
        <v>468</v>
      </c>
      <c r="D1147">
        <v>58866003</v>
      </c>
      <c r="E1147">
        <v>45659</v>
      </c>
      <c r="F1147">
        <v>946315506</v>
      </c>
      <c r="G1147" t="s">
        <v>53</v>
      </c>
      <c r="H1147">
        <v>2250005170</v>
      </c>
      <c r="I1147">
        <v>16</v>
      </c>
    </row>
    <row r="1148" spans="1:9" x14ac:dyDescent="0.3">
      <c r="A1148">
        <v>4218</v>
      </c>
      <c r="B1148" t="s">
        <v>467</v>
      </c>
      <c r="C1148" t="s">
        <v>468</v>
      </c>
      <c r="D1148">
        <v>58866004</v>
      </c>
      <c r="E1148">
        <v>45659</v>
      </c>
      <c r="F1148">
        <v>946315507</v>
      </c>
      <c r="G1148" t="s">
        <v>82</v>
      </c>
      <c r="H1148">
        <v>2250005278</v>
      </c>
      <c r="I1148">
        <v>12</v>
      </c>
    </row>
    <row r="1149" spans="1:9" x14ac:dyDescent="0.3">
      <c r="A1149">
        <v>3288</v>
      </c>
      <c r="B1149" t="s">
        <v>461</v>
      </c>
      <c r="C1149" t="s">
        <v>462</v>
      </c>
      <c r="D1149">
        <v>59014456</v>
      </c>
      <c r="E1149">
        <v>45665</v>
      </c>
      <c r="F1149">
        <v>946452383</v>
      </c>
      <c r="G1149" t="s">
        <v>897</v>
      </c>
      <c r="H1149">
        <v>2250005278</v>
      </c>
      <c r="I1149">
        <v>24</v>
      </c>
    </row>
    <row r="1150" spans="1:9" x14ac:dyDescent="0.3">
      <c r="A1150">
        <v>3334</v>
      </c>
      <c r="B1150" t="s">
        <v>575</v>
      </c>
      <c r="C1150" t="s">
        <v>576</v>
      </c>
      <c r="D1150">
        <v>57678140</v>
      </c>
      <c r="E1150">
        <v>45607</v>
      </c>
      <c r="F1150">
        <v>945222360</v>
      </c>
      <c r="G1150" t="s">
        <v>221</v>
      </c>
      <c r="H1150">
        <v>2250005103</v>
      </c>
      <c r="I1150">
        <v>10</v>
      </c>
    </row>
    <row r="1151" spans="1:9" x14ac:dyDescent="0.3">
      <c r="A1151">
        <v>3334</v>
      </c>
      <c r="B1151" t="s">
        <v>575</v>
      </c>
      <c r="C1151" t="s">
        <v>576</v>
      </c>
      <c r="D1151">
        <v>57678141</v>
      </c>
      <c r="E1151">
        <v>45607</v>
      </c>
      <c r="F1151">
        <v>945222361</v>
      </c>
      <c r="G1151" t="s">
        <v>207</v>
      </c>
      <c r="H1151">
        <v>2250005189</v>
      </c>
      <c r="I1151">
        <v>8</v>
      </c>
    </row>
    <row r="1152" spans="1:9" x14ac:dyDescent="0.3">
      <c r="A1152">
        <v>3334</v>
      </c>
      <c r="B1152" t="s">
        <v>575</v>
      </c>
      <c r="C1152" t="s">
        <v>576</v>
      </c>
      <c r="D1152">
        <v>57678137</v>
      </c>
      <c r="E1152">
        <v>45607</v>
      </c>
      <c r="F1152">
        <v>945222359</v>
      </c>
      <c r="G1152" t="s">
        <v>204</v>
      </c>
      <c r="H1152">
        <v>2250005278</v>
      </c>
      <c r="I1152">
        <v>18</v>
      </c>
    </row>
    <row r="1153" spans="1:9" x14ac:dyDescent="0.3">
      <c r="A1153">
        <v>3993</v>
      </c>
      <c r="B1153" t="s">
        <v>811</v>
      </c>
      <c r="C1153" t="s">
        <v>812</v>
      </c>
      <c r="D1153">
        <v>58717114</v>
      </c>
      <c r="E1153">
        <v>45645</v>
      </c>
      <c r="F1153">
        <v>946181369</v>
      </c>
      <c r="G1153" t="s">
        <v>1557</v>
      </c>
      <c r="H1153">
        <v>2250005103</v>
      </c>
      <c r="I1153">
        <v>63</v>
      </c>
    </row>
    <row r="1154" spans="1:9" x14ac:dyDescent="0.3">
      <c r="A1154">
        <v>3993</v>
      </c>
      <c r="B1154" t="s">
        <v>811</v>
      </c>
      <c r="C1154" t="s">
        <v>812</v>
      </c>
      <c r="D1154">
        <v>58716827</v>
      </c>
      <c r="E1154">
        <v>45645</v>
      </c>
      <c r="F1154">
        <v>946181115</v>
      </c>
      <c r="G1154" t="s">
        <v>441</v>
      </c>
      <c r="H1154">
        <v>2250005189</v>
      </c>
      <c r="I1154">
        <v>43</v>
      </c>
    </row>
    <row r="1155" spans="1:9" x14ac:dyDescent="0.3">
      <c r="A1155">
        <v>1871</v>
      </c>
      <c r="B1155" t="s">
        <v>112</v>
      </c>
      <c r="C1155" t="s">
        <v>113</v>
      </c>
      <c r="D1155">
        <v>59947751</v>
      </c>
      <c r="E1155">
        <v>45698</v>
      </c>
      <c r="F1155">
        <v>947316971</v>
      </c>
      <c r="G1155" t="s">
        <v>414</v>
      </c>
      <c r="H1155">
        <v>50000012</v>
      </c>
      <c r="I1155">
        <v>28</v>
      </c>
    </row>
    <row r="1156" spans="1:9" x14ac:dyDescent="0.3">
      <c r="A1156">
        <v>1871</v>
      </c>
      <c r="B1156" t="s">
        <v>112</v>
      </c>
      <c r="C1156" t="s">
        <v>113</v>
      </c>
      <c r="D1156">
        <v>59947752</v>
      </c>
      <c r="E1156">
        <v>45698</v>
      </c>
      <c r="F1156">
        <v>947316972</v>
      </c>
      <c r="G1156" t="s">
        <v>114</v>
      </c>
      <c r="H1156">
        <v>50001213</v>
      </c>
      <c r="I1156">
        <v>29</v>
      </c>
    </row>
    <row r="1157" spans="1:9" x14ac:dyDescent="0.3">
      <c r="A1157">
        <v>1871</v>
      </c>
      <c r="B1157" t="s">
        <v>112</v>
      </c>
      <c r="C1157" t="s">
        <v>113</v>
      </c>
      <c r="D1157">
        <v>59947753</v>
      </c>
      <c r="E1157">
        <v>45698</v>
      </c>
      <c r="F1157">
        <v>947316973</v>
      </c>
      <c r="G1157" t="s">
        <v>278</v>
      </c>
      <c r="H1157">
        <v>2250005103</v>
      </c>
      <c r="I1157">
        <v>145</v>
      </c>
    </row>
    <row r="1158" spans="1:9" x14ac:dyDescent="0.3">
      <c r="A1158">
        <v>1871</v>
      </c>
      <c r="B1158" t="s">
        <v>112</v>
      </c>
      <c r="C1158" t="s">
        <v>113</v>
      </c>
      <c r="D1158">
        <v>59947750</v>
      </c>
      <c r="E1158">
        <v>45698</v>
      </c>
      <c r="F1158">
        <v>947316970</v>
      </c>
      <c r="G1158" t="s">
        <v>98</v>
      </c>
      <c r="H1158">
        <v>2250005170</v>
      </c>
      <c r="I1158">
        <v>32</v>
      </c>
    </row>
    <row r="1159" spans="1:9" x14ac:dyDescent="0.3">
      <c r="A1159">
        <v>1871</v>
      </c>
      <c r="B1159" t="s">
        <v>112</v>
      </c>
      <c r="C1159" t="s">
        <v>113</v>
      </c>
      <c r="D1159">
        <v>59947754</v>
      </c>
      <c r="E1159">
        <v>45698</v>
      </c>
      <c r="F1159">
        <v>947316974</v>
      </c>
      <c r="G1159" t="s">
        <v>415</v>
      </c>
      <c r="H1159">
        <v>2250005189</v>
      </c>
      <c r="I1159">
        <v>25</v>
      </c>
    </row>
    <row r="1160" spans="1:9" x14ac:dyDescent="0.3">
      <c r="A1160">
        <v>4252</v>
      </c>
      <c r="B1160" t="s">
        <v>73</v>
      </c>
      <c r="C1160" t="s">
        <v>74</v>
      </c>
      <c r="D1160">
        <v>58578369</v>
      </c>
      <c r="E1160">
        <v>45639</v>
      </c>
      <c r="F1160">
        <v>946053651</v>
      </c>
      <c r="G1160" t="s">
        <v>76</v>
      </c>
      <c r="H1160">
        <v>50000012</v>
      </c>
      <c r="I1160">
        <v>20</v>
      </c>
    </row>
    <row r="1161" spans="1:9" x14ac:dyDescent="0.3">
      <c r="A1161">
        <v>4252</v>
      </c>
      <c r="B1161" t="s">
        <v>73</v>
      </c>
      <c r="C1161" t="s">
        <v>74</v>
      </c>
      <c r="D1161">
        <v>58578368</v>
      </c>
      <c r="E1161">
        <v>45639</v>
      </c>
      <c r="F1161">
        <v>946053650</v>
      </c>
      <c r="G1161" t="s">
        <v>582</v>
      </c>
      <c r="H1161">
        <v>50001213</v>
      </c>
      <c r="I1161">
        <v>7</v>
      </c>
    </row>
    <row r="1162" spans="1:9" x14ac:dyDescent="0.3">
      <c r="A1162">
        <v>4252</v>
      </c>
      <c r="B1162" t="s">
        <v>73</v>
      </c>
      <c r="C1162" t="s">
        <v>74</v>
      </c>
      <c r="D1162">
        <v>58578370</v>
      </c>
      <c r="E1162">
        <v>45639</v>
      </c>
      <c r="F1162">
        <v>946053652</v>
      </c>
      <c r="G1162" t="s">
        <v>1467</v>
      </c>
      <c r="H1162">
        <v>2250005103</v>
      </c>
      <c r="I1162">
        <v>17</v>
      </c>
    </row>
    <row r="1163" spans="1:9" x14ac:dyDescent="0.3">
      <c r="A1163">
        <v>4252</v>
      </c>
      <c r="B1163" t="s">
        <v>73</v>
      </c>
      <c r="C1163" t="s">
        <v>74</v>
      </c>
      <c r="D1163">
        <v>58578367</v>
      </c>
      <c r="E1163">
        <v>45639</v>
      </c>
      <c r="F1163">
        <v>946053648</v>
      </c>
      <c r="G1163" t="s">
        <v>1504</v>
      </c>
      <c r="H1163">
        <v>2250005170</v>
      </c>
      <c r="I1163">
        <v>12</v>
      </c>
    </row>
    <row r="1164" spans="1:9" x14ac:dyDescent="0.3">
      <c r="A1164">
        <v>4252</v>
      </c>
      <c r="B1164" t="s">
        <v>73</v>
      </c>
      <c r="C1164" t="s">
        <v>74</v>
      </c>
      <c r="D1164">
        <v>58578371</v>
      </c>
      <c r="E1164">
        <v>45639</v>
      </c>
      <c r="F1164">
        <v>946053653</v>
      </c>
      <c r="G1164" t="s">
        <v>1467</v>
      </c>
      <c r="H1164">
        <v>2250005189</v>
      </c>
      <c r="I1164">
        <v>49</v>
      </c>
    </row>
    <row r="1165" spans="1:9" x14ac:dyDescent="0.3">
      <c r="A1165">
        <v>4437</v>
      </c>
      <c r="B1165" t="s">
        <v>1028</v>
      </c>
      <c r="C1165" t="s">
        <v>1029</v>
      </c>
      <c r="D1165">
        <v>59298464</v>
      </c>
      <c r="E1165">
        <v>45677</v>
      </c>
      <c r="F1165">
        <v>946716059</v>
      </c>
      <c r="G1165" t="s">
        <v>321</v>
      </c>
      <c r="H1165">
        <v>2250005170</v>
      </c>
      <c r="I1165">
        <v>27</v>
      </c>
    </row>
    <row r="1166" spans="1:9" x14ac:dyDescent="0.3">
      <c r="A1166">
        <v>3876</v>
      </c>
      <c r="B1166" t="s">
        <v>213</v>
      </c>
      <c r="C1166" t="s">
        <v>214</v>
      </c>
      <c r="D1166">
        <v>59777568</v>
      </c>
      <c r="E1166">
        <v>45692</v>
      </c>
      <c r="F1166">
        <v>947159099</v>
      </c>
      <c r="G1166" t="s">
        <v>34</v>
      </c>
      <c r="H1166">
        <v>50000012</v>
      </c>
      <c r="I1166">
        <v>42</v>
      </c>
    </row>
    <row r="1167" spans="1:9" x14ac:dyDescent="0.3">
      <c r="A1167">
        <v>3876</v>
      </c>
      <c r="B1167" t="s">
        <v>213</v>
      </c>
      <c r="C1167" t="s">
        <v>214</v>
      </c>
      <c r="D1167">
        <v>59777569</v>
      </c>
      <c r="E1167">
        <v>45692</v>
      </c>
      <c r="F1167">
        <v>947159100</v>
      </c>
      <c r="G1167" t="s">
        <v>31</v>
      </c>
      <c r="H1167">
        <v>50001213</v>
      </c>
      <c r="I1167">
        <v>11</v>
      </c>
    </row>
    <row r="1168" spans="1:9" x14ac:dyDescent="0.3">
      <c r="A1168">
        <v>3876</v>
      </c>
      <c r="B1168" t="s">
        <v>213</v>
      </c>
      <c r="C1168" t="s">
        <v>214</v>
      </c>
      <c r="D1168">
        <v>59777571</v>
      </c>
      <c r="E1168">
        <v>45692</v>
      </c>
      <c r="F1168">
        <v>947159102</v>
      </c>
      <c r="G1168" t="s">
        <v>907</v>
      </c>
      <c r="H1168">
        <v>2250005103</v>
      </c>
      <c r="I1168">
        <v>82</v>
      </c>
    </row>
    <row r="1169" spans="1:9" x14ac:dyDescent="0.3">
      <c r="A1169">
        <v>3876</v>
      </c>
      <c r="B1169" t="s">
        <v>213</v>
      </c>
      <c r="C1169" t="s">
        <v>214</v>
      </c>
      <c r="D1169">
        <v>59777567</v>
      </c>
      <c r="E1169">
        <v>45692</v>
      </c>
      <c r="F1169">
        <v>947159098</v>
      </c>
      <c r="G1169" t="s">
        <v>121</v>
      </c>
      <c r="H1169">
        <v>2250005170</v>
      </c>
      <c r="I1169">
        <v>48</v>
      </c>
    </row>
    <row r="1170" spans="1:9" x14ac:dyDescent="0.3">
      <c r="A1170">
        <v>3876</v>
      </c>
      <c r="B1170" t="s">
        <v>213</v>
      </c>
      <c r="C1170" t="s">
        <v>214</v>
      </c>
      <c r="D1170">
        <v>59777572</v>
      </c>
      <c r="E1170">
        <v>45692</v>
      </c>
      <c r="F1170">
        <v>947159103</v>
      </c>
      <c r="G1170" t="s">
        <v>269</v>
      </c>
      <c r="H1170">
        <v>2250005189</v>
      </c>
      <c r="I1170">
        <v>37</v>
      </c>
    </row>
    <row r="1171" spans="1:9" x14ac:dyDescent="0.3">
      <c r="A1171">
        <v>3876</v>
      </c>
      <c r="B1171" t="s">
        <v>213</v>
      </c>
      <c r="C1171" t="s">
        <v>214</v>
      </c>
      <c r="D1171">
        <v>59777570</v>
      </c>
      <c r="E1171">
        <v>45692</v>
      </c>
      <c r="F1171">
        <v>947159101</v>
      </c>
      <c r="G1171" t="s">
        <v>122</v>
      </c>
      <c r="H1171">
        <v>2250005278</v>
      </c>
      <c r="I1171">
        <v>13</v>
      </c>
    </row>
    <row r="1172" spans="1:9" x14ac:dyDescent="0.3">
      <c r="A1172">
        <v>3939</v>
      </c>
      <c r="B1172" t="s">
        <v>954</v>
      </c>
      <c r="C1172" t="s">
        <v>955</v>
      </c>
      <c r="D1172">
        <v>58547009</v>
      </c>
      <c r="E1172">
        <v>45638</v>
      </c>
      <c r="F1172">
        <v>946024631</v>
      </c>
      <c r="G1172" t="s">
        <v>277</v>
      </c>
      <c r="H1172">
        <v>2250005278</v>
      </c>
      <c r="I1172">
        <v>32</v>
      </c>
    </row>
    <row r="1173" spans="1:9" x14ac:dyDescent="0.3">
      <c r="A1173">
        <v>4399</v>
      </c>
      <c r="B1173" t="s">
        <v>1404</v>
      </c>
      <c r="C1173" t="s">
        <v>1403</v>
      </c>
      <c r="D1173">
        <v>57188710</v>
      </c>
      <c r="E1173">
        <v>45586</v>
      </c>
      <c r="F1173">
        <v>944772738</v>
      </c>
      <c r="G1173" t="s">
        <v>320</v>
      </c>
      <c r="H1173">
        <v>50000012</v>
      </c>
      <c r="I1173">
        <v>27</v>
      </c>
    </row>
    <row r="1174" spans="1:9" x14ac:dyDescent="0.3">
      <c r="A1174">
        <v>4399</v>
      </c>
      <c r="B1174" t="s">
        <v>1404</v>
      </c>
      <c r="C1174" t="s">
        <v>1403</v>
      </c>
      <c r="D1174">
        <v>57188709</v>
      </c>
      <c r="E1174">
        <v>45586</v>
      </c>
      <c r="F1174">
        <v>944772737</v>
      </c>
      <c r="G1174" t="s">
        <v>248</v>
      </c>
      <c r="H1174">
        <v>2250005170</v>
      </c>
      <c r="I1174">
        <v>32</v>
      </c>
    </row>
    <row r="1175" spans="1:9" x14ac:dyDescent="0.3">
      <c r="A1175">
        <v>4399</v>
      </c>
      <c r="B1175" t="s">
        <v>1404</v>
      </c>
      <c r="C1175" t="s">
        <v>1403</v>
      </c>
      <c r="D1175">
        <v>57188711</v>
      </c>
      <c r="E1175">
        <v>45586</v>
      </c>
      <c r="F1175">
        <v>944772739</v>
      </c>
      <c r="G1175" t="s">
        <v>117</v>
      </c>
      <c r="H1175">
        <v>2250005278</v>
      </c>
      <c r="I1175">
        <v>10</v>
      </c>
    </row>
    <row r="1176" spans="1:9" x14ac:dyDescent="0.3">
      <c r="A1176">
        <v>36</v>
      </c>
      <c r="B1176" t="s">
        <v>1408</v>
      </c>
      <c r="C1176" t="s">
        <v>1407</v>
      </c>
      <c r="D1176">
        <v>57083224</v>
      </c>
      <c r="E1176">
        <v>45582</v>
      </c>
      <c r="F1176">
        <v>944674905</v>
      </c>
      <c r="G1176" t="s">
        <v>1457</v>
      </c>
      <c r="H1176">
        <v>50000012</v>
      </c>
      <c r="I1176">
        <v>15</v>
      </c>
    </row>
    <row r="1177" spans="1:9" x14ac:dyDescent="0.3">
      <c r="A1177">
        <v>36</v>
      </c>
      <c r="B1177" t="s">
        <v>1408</v>
      </c>
      <c r="C1177" t="s">
        <v>1407</v>
      </c>
      <c r="D1177">
        <v>57083227</v>
      </c>
      <c r="E1177">
        <v>45582</v>
      </c>
      <c r="F1177">
        <v>944674908</v>
      </c>
      <c r="G1177" t="s">
        <v>1455</v>
      </c>
      <c r="H1177">
        <v>2250005103</v>
      </c>
      <c r="I1177">
        <v>59</v>
      </c>
    </row>
    <row r="1178" spans="1:9" x14ac:dyDescent="0.3">
      <c r="A1178">
        <v>36</v>
      </c>
      <c r="B1178" t="s">
        <v>1408</v>
      </c>
      <c r="C1178" t="s">
        <v>1407</v>
      </c>
      <c r="D1178">
        <v>57083223</v>
      </c>
      <c r="E1178">
        <v>45582</v>
      </c>
      <c r="F1178">
        <v>944674904</v>
      </c>
      <c r="G1178" t="s">
        <v>1458</v>
      </c>
      <c r="H1178">
        <v>2250005170</v>
      </c>
      <c r="I1178">
        <v>6</v>
      </c>
    </row>
    <row r="1179" spans="1:9" x14ac:dyDescent="0.3">
      <c r="A1179">
        <v>36</v>
      </c>
      <c r="B1179" t="s">
        <v>1408</v>
      </c>
      <c r="C1179" t="s">
        <v>1407</v>
      </c>
      <c r="D1179">
        <v>57083226</v>
      </c>
      <c r="E1179">
        <v>45582</v>
      </c>
      <c r="F1179">
        <v>944674907</v>
      </c>
      <c r="G1179" t="s">
        <v>1456</v>
      </c>
      <c r="H1179">
        <v>2250005278</v>
      </c>
      <c r="I1179">
        <v>35</v>
      </c>
    </row>
    <row r="1180" spans="1:9" x14ac:dyDescent="0.3">
      <c r="A1180">
        <v>36</v>
      </c>
      <c r="B1180" t="s">
        <v>1408</v>
      </c>
      <c r="C1180" t="s">
        <v>1407</v>
      </c>
      <c r="D1180">
        <v>57004740</v>
      </c>
      <c r="E1180">
        <v>45581</v>
      </c>
      <c r="F1180">
        <v>944602028</v>
      </c>
      <c r="G1180" t="s">
        <v>1459</v>
      </c>
      <c r="H1180">
        <v>2250005189</v>
      </c>
      <c r="I1180">
        <v>36</v>
      </c>
    </row>
    <row r="1181" spans="1:9" x14ac:dyDescent="0.3">
      <c r="A1181">
        <v>728</v>
      </c>
      <c r="B1181" t="s">
        <v>651</v>
      </c>
      <c r="C1181" t="s">
        <v>652</v>
      </c>
      <c r="D1181">
        <v>57655775</v>
      </c>
      <c r="E1181">
        <v>45608</v>
      </c>
      <c r="F1181">
        <v>945201635</v>
      </c>
      <c r="G1181" t="s">
        <v>357</v>
      </c>
      <c r="H1181">
        <v>2250005103</v>
      </c>
      <c r="I1181">
        <v>12</v>
      </c>
    </row>
    <row r="1182" spans="1:9" x14ac:dyDescent="0.3">
      <c r="A1182">
        <v>2581</v>
      </c>
      <c r="B1182" t="s">
        <v>577</v>
      </c>
      <c r="C1182" t="s">
        <v>578</v>
      </c>
      <c r="D1182">
        <v>57812202</v>
      </c>
      <c r="E1182">
        <v>45610</v>
      </c>
      <c r="F1182">
        <v>945345641</v>
      </c>
      <c r="G1182" t="s">
        <v>353</v>
      </c>
      <c r="H1182">
        <v>2250005103</v>
      </c>
      <c r="I1182">
        <v>70</v>
      </c>
    </row>
    <row r="1183" spans="1:9" x14ac:dyDescent="0.3">
      <c r="A1183">
        <v>2581</v>
      </c>
      <c r="B1183" t="s">
        <v>577</v>
      </c>
      <c r="C1183" t="s">
        <v>578</v>
      </c>
      <c r="D1183">
        <v>57812198</v>
      </c>
      <c r="E1183">
        <v>45610</v>
      </c>
      <c r="F1183">
        <v>945345636</v>
      </c>
      <c r="G1183" t="s">
        <v>1582</v>
      </c>
      <c r="H1183">
        <v>2250005170</v>
      </c>
      <c r="I1183">
        <v>39</v>
      </c>
    </row>
    <row r="1184" spans="1:9" x14ac:dyDescent="0.3">
      <c r="A1184">
        <v>2581</v>
      </c>
      <c r="B1184" t="s">
        <v>577</v>
      </c>
      <c r="C1184" t="s">
        <v>578</v>
      </c>
      <c r="D1184">
        <v>57812203</v>
      </c>
      <c r="E1184">
        <v>45610</v>
      </c>
      <c r="F1184">
        <v>945345642</v>
      </c>
      <c r="G1184" t="s">
        <v>633</v>
      </c>
      <c r="H1184">
        <v>2250005189</v>
      </c>
      <c r="I1184">
        <v>67</v>
      </c>
    </row>
    <row r="1185" spans="1:9" x14ac:dyDescent="0.3">
      <c r="A1185">
        <v>2581</v>
      </c>
      <c r="B1185" t="s">
        <v>577</v>
      </c>
      <c r="C1185" t="s">
        <v>578</v>
      </c>
      <c r="D1185">
        <v>57812201</v>
      </c>
      <c r="E1185">
        <v>45610</v>
      </c>
      <c r="F1185">
        <v>945345640</v>
      </c>
      <c r="G1185" t="s">
        <v>218</v>
      </c>
      <c r="H1185">
        <v>2250005278</v>
      </c>
      <c r="I1185">
        <v>21</v>
      </c>
    </row>
    <row r="1186" spans="1:9" x14ac:dyDescent="0.3">
      <c r="A1186">
        <v>2077</v>
      </c>
      <c r="B1186" t="s">
        <v>335</v>
      </c>
      <c r="C1186" t="s">
        <v>336</v>
      </c>
      <c r="D1186">
        <v>58448199</v>
      </c>
      <c r="E1186">
        <v>45635</v>
      </c>
      <c r="F1186">
        <v>945933541</v>
      </c>
      <c r="G1186" t="s">
        <v>1575</v>
      </c>
      <c r="H1186">
        <v>50000012</v>
      </c>
      <c r="I1186">
        <v>19</v>
      </c>
    </row>
    <row r="1187" spans="1:9" x14ac:dyDescent="0.3">
      <c r="A1187">
        <v>2077</v>
      </c>
      <c r="B1187" t="s">
        <v>335</v>
      </c>
      <c r="C1187" t="s">
        <v>336</v>
      </c>
      <c r="D1187">
        <v>58448202</v>
      </c>
      <c r="E1187">
        <v>45635</v>
      </c>
      <c r="F1187">
        <v>945933544</v>
      </c>
      <c r="G1187" t="s">
        <v>1573</v>
      </c>
      <c r="H1187">
        <v>2250005103</v>
      </c>
      <c r="I1187">
        <v>43</v>
      </c>
    </row>
    <row r="1188" spans="1:9" x14ac:dyDescent="0.3">
      <c r="A1188">
        <v>2077</v>
      </c>
      <c r="B1188" t="s">
        <v>335</v>
      </c>
      <c r="C1188" t="s">
        <v>336</v>
      </c>
      <c r="D1188">
        <v>58448204</v>
      </c>
      <c r="E1188">
        <v>45635</v>
      </c>
      <c r="F1188">
        <v>945933545</v>
      </c>
      <c r="G1188" t="s">
        <v>337</v>
      </c>
      <c r="H1188">
        <v>2250005189</v>
      </c>
      <c r="I1188">
        <v>12</v>
      </c>
    </row>
    <row r="1189" spans="1:9" x14ac:dyDescent="0.3">
      <c r="A1189">
        <v>2077</v>
      </c>
      <c r="B1189" t="s">
        <v>335</v>
      </c>
      <c r="C1189" t="s">
        <v>336</v>
      </c>
      <c r="D1189">
        <v>58448201</v>
      </c>
      <c r="E1189">
        <v>45635</v>
      </c>
      <c r="F1189">
        <v>945933543</v>
      </c>
      <c r="G1189" t="s">
        <v>1574</v>
      </c>
      <c r="H1189">
        <v>2250005278</v>
      </c>
      <c r="I1189">
        <v>19</v>
      </c>
    </row>
    <row r="1190" spans="1:9" x14ac:dyDescent="0.3">
      <c r="A1190">
        <v>3324</v>
      </c>
      <c r="B1190" t="s">
        <v>458</v>
      </c>
      <c r="C1190" t="s">
        <v>459</v>
      </c>
      <c r="D1190">
        <v>60593835</v>
      </c>
      <c r="E1190">
        <v>45723</v>
      </c>
      <c r="F1190">
        <v>947915010</v>
      </c>
      <c r="G1190" t="s">
        <v>1521</v>
      </c>
      <c r="H1190">
        <v>50000012</v>
      </c>
      <c r="I1190">
        <v>32</v>
      </c>
    </row>
    <row r="1191" spans="1:9" x14ac:dyDescent="0.3">
      <c r="A1191">
        <v>3324</v>
      </c>
      <c r="B1191" t="s">
        <v>458</v>
      </c>
      <c r="C1191" t="s">
        <v>459</v>
      </c>
      <c r="D1191">
        <v>60593837</v>
      </c>
      <c r="E1191">
        <v>45723</v>
      </c>
      <c r="F1191">
        <v>947915012</v>
      </c>
      <c r="G1191" t="s">
        <v>399</v>
      </c>
      <c r="H1191">
        <v>2250005103</v>
      </c>
      <c r="I1191">
        <v>30</v>
      </c>
    </row>
    <row r="1192" spans="1:9" x14ac:dyDescent="0.3">
      <c r="A1192">
        <v>3324</v>
      </c>
      <c r="B1192" t="s">
        <v>458</v>
      </c>
      <c r="C1192" t="s">
        <v>459</v>
      </c>
      <c r="D1192">
        <v>60593838</v>
      </c>
      <c r="E1192">
        <v>45723</v>
      </c>
      <c r="F1192">
        <v>947915013</v>
      </c>
      <c r="G1192" t="s">
        <v>399</v>
      </c>
      <c r="H1192">
        <v>2250005189</v>
      </c>
      <c r="I1192">
        <v>31</v>
      </c>
    </row>
    <row r="1193" spans="1:9" x14ac:dyDescent="0.3">
      <c r="A1193">
        <v>3324</v>
      </c>
      <c r="B1193" t="s">
        <v>458</v>
      </c>
      <c r="C1193" t="s">
        <v>459</v>
      </c>
      <c r="D1193">
        <v>60593836</v>
      </c>
      <c r="E1193">
        <v>45723</v>
      </c>
      <c r="F1193">
        <v>947915011</v>
      </c>
      <c r="G1193" t="s">
        <v>399</v>
      </c>
      <c r="H1193">
        <v>2250005278</v>
      </c>
      <c r="I1193">
        <v>31</v>
      </c>
    </row>
    <row r="1194" spans="1:9" x14ac:dyDescent="0.3">
      <c r="A1194">
        <v>2757</v>
      </c>
      <c r="B1194" t="s">
        <v>1085</v>
      </c>
      <c r="C1194" t="s">
        <v>1086</v>
      </c>
      <c r="D1194">
        <v>60140547</v>
      </c>
      <c r="E1194">
        <v>45705</v>
      </c>
      <c r="F1194">
        <v>947495924</v>
      </c>
      <c r="G1194" t="s">
        <v>588</v>
      </c>
      <c r="H1194">
        <v>50001213</v>
      </c>
      <c r="I1194">
        <v>80</v>
      </c>
    </row>
    <row r="1195" spans="1:9" x14ac:dyDescent="0.3">
      <c r="A1195">
        <v>2757</v>
      </c>
      <c r="B1195" t="s">
        <v>1085</v>
      </c>
      <c r="C1195" t="s">
        <v>1086</v>
      </c>
      <c r="D1195">
        <v>60140549</v>
      </c>
      <c r="E1195">
        <v>45705</v>
      </c>
      <c r="F1195">
        <v>947495926</v>
      </c>
      <c r="G1195" t="s">
        <v>610</v>
      </c>
      <c r="H1195">
        <v>2250005103</v>
      </c>
      <c r="I1195">
        <v>77</v>
      </c>
    </row>
    <row r="1196" spans="1:9" x14ac:dyDescent="0.3">
      <c r="A1196">
        <v>2757</v>
      </c>
      <c r="B1196" t="s">
        <v>1085</v>
      </c>
      <c r="C1196" t="s">
        <v>1086</v>
      </c>
      <c r="D1196">
        <v>60140546</v>
      </c>
      <c r="E1196">
        <v>45705</v>
      </c>
      <c r="F1196">
        <v>947495923</v>
      </c>
      <c r="G1196" t="s">
        <v>588</v>
      </c>
      <c r="H1196">
        <v>2250005170</v>
      </c>
      <c r="I1196">
        <v>80</v>
      </c>
    </row>
    <row r="1197" spans="1:9" x14ac:dyDescent="0.3">
      <c r="A1197">
        <v>2757</v>
      </c>
      <c r="B1197" t="s">
        <v>1085</v>
      </c>
      <c r="C1197" t="s">
        <v>1086</v>
      </c>
      <c r="D1197">
        <v>60140550</v>
      </c>
      <c r="E1197">
        <v>45705</v>
      </c>
      <c r="F1197">
        <v>947495927</v>
      </c>
      <c r="G1197" t="s">
        <v>588</v>
      </c>
      <c r="H1197">
        <v>2250005189</v>
      </c>
      <c r="I1197">
        <v>80</v>
      </c>
    </row>
    <row r="1198" spans="1:9" x14ac:dyDescent="0.3">
      <c r="A1198">
        <v>2757</v>
      </c>
      <c r="B1198" t="s">
        <v>1085</v>
      </c>
      <c r="C1198" t="s">
        <v>1086</v>
      </c>
      <c r="D1198">
        <v>60140548</v>
      </c>
      <c r="E1198">
        <v>45705</v>
      </c>
      <c r="F1198">
        <v>947495925</v>
      </c>
      <c r="G1198" t="s">
        <v>610</v>
      </c>
      <c r="H1198">
        <v>2250005278</v>
      </c>
      <c r="I1198">
        <v>78</v>
      </c>
    </row>
    <row r="1199" spans="1:9" x14ac:dyDescent="0.3">
      <c r="A1199">
        <v>2303</v>
      </c>
      <c r="B1199" t="s">
        <v>761</v>
      </c>
      <c r="C1199" t="s">
        <v>762</v>
      </c>
      <c r="D1199">
        <v>60608312</v>
      </c>
      <c r="E1199">
        <v>45723</v>
      </c>
      <c r="F1199">
        <v>947928378</v>
      </c>
      <c r="G1199" t="s">
        <v>1521</v>
      </c>
      <c r="H1199">
        <v>50000012</v>
      </c>
      <c r="I1199">
        <v>16</v>
      </c>
    </row>
    <row r="1200" spans="1:9" x14ac:dyDescent="0.3">
      <c r="A1200">
        <v>2303</v>
      </c>
      <c r="B1200" t="s">
        <v>761</v>
      </c>
      <c r="C1200" t="s">
        <v>762</v>
      </c>
      <c r="D1200">
        <v>60608313</v>
      </c>
      <c r="E1200">
        <v>45723</v>
      </c>
      <c r="F1200">
        <v>947928379</v>
      </c>
      <c r="G1200" t="s">
        <v>1521</v>
      </c>
      <c r="H1200">
        <v>50001213</v>
      </c>
      <c r="I1200">
        <v>16</v>
      </c>
    </row>
    <row r="1201" spans="1:9" x14ac:dyDescent="0.3">
      <c r="A1201">
        <v>2303</v>
      </c>
      <c r="B1201" t="s">
        <v>761</v>
      </c>
      <c r="C1201" t="s">
        <v>762</v>
      </c>
      <c r="D1201">
        <v>60608316</v>
      </c>
      <c r="E1201">
        <v>45723</v>
      </c>
      <c r="F1201">
        <v>947928381</v>
      </c>
      <c r="G1201" t="s">
        <v>67</v>
      </c>
      <c r="H1201">
        <v>2250005103</v>
      </c>
      <c r="I1201">
        <v>75</v>
      </c>
    </row>
    <row r="1202" spans="1:9" x14ac:dyDescent="0.3">
      <c r="A1202">
        <v>2303</v>
      </c>
      <c r="B1202" t="s">
        <v>761</v>
      </c>
      <c r="C1202" t="s">
        <v>762</v>
      </c>
      <c r="D1202">
        <v>60608310</v>
      </c>
      <c r="E1202">
        <v>45723</v>
      </c>
      <c r="F1202">
        <v>947928374</v>
      </c>
      <c r="G1202" t="s">
        <v>1521</v>
      </c>
      <c r="H1202">
        <v>2250005111</v>
      </c>
      <c r="I1202">
        <v>16</v>
      </c>
    </row>
    <row r="1203" spans="1:9" x14ac:dyDescent="0.3">
      <c r="A1203">
        <v>2303</v>
      </c>
      <c r="B1203" t="s">
        <v>761</v>
      </c>
      <c r="C1203" t="s">
        <v>762</v>
      </c>
      <c r="D1203">
        <v>60608311</v>
      </c>
      <c r="E1203">
        <v>45723</v>
      </c>
      <c r="F1203">
        <v>947928377</v>
      </c>
      <c r="G1203" t="s">
        <v>1521</v>
      </c>
      <c r="H1203">
        <v>2250005170</v>
      </c>
      <c r="I1203">
        <v>32</v>
      </c>
    </row>
    <row r="1204" spans="1:9" x14ac:dyDescent="0.3">
      <c r="A1204">
        <v>2303</v>
      </c>
      <c r="B1204" t="s">
        <v>761</v>
      </c>
      <c r="C1204" t="s">
        <v>762</v>
      </c>
      <c r="D1204">
        <v>60608317</v>
      </c>
      <c r="E1204">
        <v>45723</v>
      </c>
      <c r="F1204">
        <v>947928382</v>
      </c>
      <c r="G1204" t="s">
        <v>1521</v>
      </c>
      <c r="H1204">
        <v>2250005189</v>
      </c>
      <c r="I1204">
        <v>32</v>
      </c>
    </row>
    <row r="1205" spans="1:9" x14ac:dyDescent="0.3">
      <c r="A1205">
        <v>2303</v>
      </c>
      <c r="B1205" t="s">
        <v>761</v>
      </c>
      <c r="C1205" t="s">
        <v>762</v>
      </c>
      <c r="D1205">
        <v>60608315</v>
      </c>
      <c r="E1205">
        <v>45723</v>
      </c>
      <c r="F1205">
        <v>947928380</v>
      </c>
      <c r="G1205" t="s">
        <v>1521</v>
      </c>
      <c r="H1205">
        <v>2250005278</v>
      </c>
      <c r="I1205">
        <v>32</v>
      </c>
    </row>
    <row r="1206" spans="1:9" x14ac:dyDescent="0.3">
      <c r="A1206">
        <v>3305</v>
      </c>
      <c r="B1206" t="s">
        <v>898</v>
      </c>
      <c r="C1206" t="s">
        <v>899</v>
      </c>
      <c r="D1206">
        <v>58870736</v>
      </c>
      <c r="E1206">
        <v>45659</v>
      </c>
      <c r="F1206">
        <v>946319687</v>
      </c>
      <c r="G1206" t="s">
        <v>80</v>
      </c>
      <c r="H1206">
        <v>2250005103</v>
      </c>
      <c r="I1206">
        <v>66</v>
      </c>
    </row>
    <row r="1207" spans="1:9" x14ac:dyDescent="0.3">
      <c r="A1207">
        <v>3305</v>
      </c>
      <c r="B1207" t="s">
        <v>898</v>
      </c>
      <c r="C1207" t="s">
        <v>899</v>
      </c>
      <c r="D1207">
        <v>58870735</v>
      </c>
      <c r="E1207">
        <v>45659</v>
      </c>
      <c r="F1207">
        <v>946319686</v>
      </c>
      <c r="G1207" t="s">
        <v>616</v>
      </c>
      <c r="H1207">
        <v>2250005278</v>
      </c>
      <c r="I1207">
        <v>16</v>
      </c>
    </row>
    <row r="1208" spans="1:9" x14ac:dyDescent="0.3">
      <c r="A1208">
        <v>4322</v>
      </c>
      <c r="B1208" t="s">
        <v>625</v>
      </c>
      <c r="C1208" t="s">
        <v>626</v>
      </c>
      <c r="D1208">
        <v>57836580</v>
      </c>
      <c r="E1208">
        <v>45610</v>
      </c>
      <c r="F1208">
        <v>945368142</v>
      </c>
      <c r="G1208" t="s">
        <v>1639</v>
      </c>
      <c r="H1208">
        <v>50001213</v>
      </c>
      <c r="I1208">
        <v>7</v>
      </c>
    </row>
    <row r="1209" spans="1:9" x14ac:dyDescent="0.3">
      <c r="A1209">
        <v>4322</v>
      </c>
      <c r="B1209" t="s">
        <v>625</v>
      </c>
      <c r="C1209" t="s">
        <v>626</v>
      </c>
      <c r="D1209">
        <v>57836581</v>
      </c>
      <c r="E1209">
        <v>45610</v>
      </c>
      <c r="F1209">
        <v>945368144</v>
      </c>
      <c r="G1209" t="s">
        <v>1639</v>
      </c>
      <c r="H1209">
        <v>2250005103</v>
      </c>
      <c r="I1209">
        <v>8</v>
      </c>
    </row>
    <row r="1210" spans="1:9" x14ac:dyDescent="0.3">
      <c r="A1210">
        <v>4322</v>
      </c>
      <c r="B1210" t="s">
        <v>625</v>
      </c>
      <c r="C1210" t="s">
        <v>626</v>
      </c>
      <c r="D1210">
        <v>57836578</v>
      </c>
      <c r="E1210">
        <v>45610</v>
      </c>
      <c r="F1210">
        <v>945368139</v>
      </c>
      <c r="G1210" t="s">
        <v>352</v>
      </c>
      <c r="H1210">
        <v>2250005170</v>
      </c>
      <c r="I1210">
        <v>8</v>
      </c>
    </row>
    <row r="1211" spans="1:9" x14ac:dyDescent="0.3">
      <c r="A1211">
        <v>4322</v>
      </c>
      <c r="B1211" t="s">
        <v>625</v>
      </c>
      <c r="C1211" t="s">
        <v>626</v>
      </c>
      <c r="D1211">
        <v>57836582</v>
      </c>
      <c r="E1211">
        <v>45610</v>
      </c>
      <c r="F1211">
        <v>945368145</v>
      </c>
      <c r="G1211" t="s">
        <v>1638</v>
      </c>
      <c r="H1211">
        <v>2250005189</v>
      </c>
      <c r="I1211">
        <v>17</v>
      </c>
    </row>
    <row r="1212" spans="1:9" x14ac:dyDescent="0.3">
      <c r="A1212">
        <v>4267</v>
      </c>
      <c r="B1212" t="s">
        <v>1054</v>
      </c>
      <c r="C1212" t="s">
        <v>1055</v>
      </c>
      <c r="D1212">
        <v>60124988</v>
      </c>
      <c r="E1212">
        <v>45705</v>
      </c>
      <c r="F1212">
        <v>947481473</v>
      </c>
      <c r="G1212" t="s">
        <v>441</v>
      </c>
      <c r="H1212">
        <v>2250005278</v>
      </c>
      <c r="I1212">
        <v>28</v>
      </c>
    </row>
    <row r="1213" spans="1:9" x14ac:dyDescent="0.3">
      <c r="A1213">
        <v>4248</v>
      </c>
      <c r="B1213" t="s">
        <v>1052</v>
      </c>
      <c r="C1213" t="s">
        <v>1053</v>
      </c>
      <c r="D1213">
        <v>58862180</v>
      </c>
      <c r="E1213">
        <v>45659</v>
      </c>
      <c r="F1213">
        <v>946312077</v>
      </c>
      <c r="G1213" t="s">
        <v>1692</v>
      </c>
      <c r="H1213">
        <v>50000012</v>
      </c>
      <c r="I1213">
        <v>17</v>
      </c>
    </row>
    <row r="1214" spans="1:9" x14ac:dyDescent="0.3">
      <c r="A1214">
        <v>4248</v>
      </c>
      <c r="B1214" t="s">
        <v>1052</v>
      </c>
      <c r="C1214" t="s">
        <v>1053</v>
      </c>
      <c r="D1214">
        <v>58862181</v>
      </c>
      <c r="E1214">
        <v>45659</v>
      </c>
      <c r="F1214">
        <v>946312078</v>
      </c>
      <c r="G1214" t="s">
        <v>108</v>
      </c>
      <c r="H1214">
        <v>2250005103</v>
      </c>
      <c r="I1214">
        <v>14</v>
      </c>
    </row>
    <row r="1215" spans="1:9" x14ac:dyDescent="0.3">
      <c r="A1215">
        <v>4248</v>
      </c>
      <c r="B1215" t="s">
        <v>1052</v>
      </c>
      <c r="C1215" t="s">
        <v>1053</v>
      </c>
      <c r="D1215">
        <v>58862179</v>
      </c>
      <c r="E1215">
        <v>45659</v>
      </c>
      <c r="F1215">
        <v>946312076</v>
      </c>
      <c r="G1215" t="s">
        <v>53</v>
      </c>
      <c r="H1215">
        <v>2250005170</v>
      </c>
      <c r="I1215">
        <v>32</v>
      </c>
    </row>
    <row r="1216" spans="1:9" x14ac:dyDescent="0.3">
      <c r="A1216">
        <v>4473</v>
      </c>
      <c r="B1216" t="s">
        <v>669</v>
      </c>
      <c r="C1216" t="s">
        <v>670</v>
      </c>
      <c r="D1216">
        <v>59293994</v>
      </c>
      <c r="E1216">
        <v>45674</v>
      </c>
      <c r="F1216">
        <v>946711925</v>
      </c>
      <c r="G1216" t="s">
        <v>87</v>
      </c>
      <c r="H1216">
        <v>2250005278</v>
      </c>
      <c r="I1216">
        <v>12</v>
      </c>
    </row>
    <row r="1217" spans="1:9" x14ac:dyDescent="0.3">
      <c r="A1217">
        <v>4126</v>
      </c>
      <c r="B1217" t="s">
        <v>1410</v>
      </c>
      <c r="C1217" t="s">
        <v>1409</v>
      </c>
      <c r="D1217">
        <v>57203146</v>
      </c>
      <c r="E1217">
        <v>45587</v>
      </c>
      <c r="F1217">
        <v>944786015</v>
      </c>
      <c r="G1217" t="s">
        <v>1445</v>
      </c>
      <c r="H1217">
        <v>2250005278</v>
      </c>
      <c r="I1217">
        <v>5</v>
      </c>
    </row>
    <row r="1218" spans="1:9" x14ac:dyDescent="0.3">
      <c r="A1218">
        <v>3123</v>
      </c>
      <c r="B1218" t="s">
        <v>1232</v>
      </c>
      <c r="C1218" t="s">
        <v>1233</v>
      </c>
      <c r="D1218">
        <v>58863075</v>
      </c>
      <c r="E1218">
        <v>45659</v>
      </c>
      <c r="F1218">
        <v>946312865</v>
      </c>
      <c r="G1218" t="s">
        <v>79</v>
      </c>
      <c r="H1218">
        <v>2250005103</v>
      </c>
      <c r="I1218">
        <v>22</v>
      </c>
    </row>
    <row r="1219" spans="1:9" x14ac:dyDescent="0.3">
      <c r="A1219">
        <v>3123</v>
      </c>
      <c r="B1219" t="s">
        <v>1232</v>
      </c>
      <c r="C1219" t="s">
        <v>1233</v>
      </c>
      <c r="D1219">
        <v>58863074</v>
      </c>
      <c r="E1219">
        <v>45659</v>
      </c>
      <c r="F1219">
        <v>946312863</v>
      </c>
      <c r="G1219" t="s">
        <v>54</v>
      </c>
      <c r="H1219">
        <v>2250005278</v>
      </c>
      <c r="I1219">
        <v>26</v>
      </c>
    </row>
    <row r="1220" spans="1:9" x14ac:dyDescent="0.3">
      <c r="A1220">
        <v>3007</v>
      </c>
      <c r="B1220" t="s">
        <v>1412</v>
      </c>
      <c r="C1220" t="s">
        <v>1411</v>
      </c>
      <c r="D1220">
        <v>57129790</v>
      </c>
      <c r="E1220">
        <v>45586</v>
      </c>
      <c r="F1220">
        <v>944718140</v>
      </c>
      <c r="G1220" t="s">
        <v>1463</v>
      </c>
      <c r="H1220">
        <v>50000012</v>
      </c>
      <c r="I1220">
        <v>23</v>
      </c>
    </row>
    <row r="1221" spans="1:9" x14ac:dyDescent="0.3">
      <c r="A1221">
        <v>3007</v>
      </c>
      <c r="B1221" t="s">
        <v>1412</v>
      </c>
      <c r="C1221" t="s">
        <v>1411</v>
      </c>
      <c r="D1221">
        <v>57129788</v>
      </c>
      <c r="E1221">
        <v>45586</v>
      </c>
      <c r="F1221">
        <v>944718138</v>
      </c>
      <c r="G1221" t="s">
        <v>1464</v>
      </c>
      <c r="H1221">
        <v>2250005111</v>
      </c>
      <c r="I1221">
        <v>21</v>
      </c>
    </row>
    <row r="1222" spans="1:9" x14ac:dyDescent="0.3">
      <c r="A1222">
        <v>3007</v>
      </c>
      <c r="B1222" t="s">
        <v>1412</v>
      </c>
      <c r="C1222" t="s">
        <v>1411</v>
      </c>
      <c r="D1222">
        <v>57129789</v>
      </c>
      <c r="E1222">
        <v>45586</v>
      </c>
      <c r="F1222">
        <v>944718139</v>
      </c>
      <c r="G1222" t="s">
        <v>571</v>
      </c>
      <c r="H1222">
        <v>2250005170</v>
      </c>
      <c r="I1222">
        <v>46</v>
      </c>
    </row>
    <row r="1223" spans="1:9" x14ac:dyDescent="0.3">
      <c r="A1223">
        <v>3007</v>
      </c>
      <c r="B1223" t="s">
        <v>1412</v>
      </c>
      <c r="C1223" t="s">
        <v>1411</v>
      </c>
      <c r="D1223">
        <v>57129791</v>
      </c>
      <c r="E1223">
        <v>45586</v>
      </c>
      <c r="F1223">
        <v>944718141</v>
      </c>
      <c r="G1223" t="s">
        <v>517</v>
      </c>
      <c r="H1223">
        <v>2250005189</v>
      </c>
      <c r="I1223">
        <v>86</v>
      </c>
    </row>
    <row r="1224" spans="1:9" x14ac:dyDescent="0.3">
      <c r="A1224">
        <v>4245</v>
      </c>
      <c r="B1224" t="s">
        <v>636</v>
      </c>
      <c r="C1224" t="s">
        <v>637</v>
      </c>
      <c r="D1224">
        <v>60541650</v>
      </c>
      <c r="E1224">
        <v>45721</v>
      </c>
      <c r="F1224">
        <v>947866398</v>
      </c>
      <c r="G1224" t="s">
        <v>1587</v>
      </c>
      <c r="H1224">
        <v>2250005170</v>
      </c>
      <c r="I1224">
        <v>31</v>
      </c>
    </row>
    <row r="1225" spans="1:9" x14ac:dyDescent="0.3">
      <c r="A1225">
        <v>4245</v>
      </c>
      <c r="B1225" t="s">
        <v>636</v>
      </c>
      <c r="C1225" t="s">
        <v>637</v>
      </c>
      <c r="D1225">
        <v>60541651</v>
      </c>
      <c r="E1225">
        <v>45721</v>
      </c>
      <c r="F1225">
        <v>947866399</v>
      </c>
      <c r="G1225" t="s">
        <v>1567</v>
      </c>
      <c r="H1225">
        <v>2250005278</v>
      </c>
      <c r="I1225">
        <v>32</v>
      </c>
    </row>
    <row r="1226" spans="1:9" x14ac:dyDescent="0.3">
      <c r="A1226">
        <v>4245</v>
      </c>
      <c r="B1226" t="s">
        <v>636</v>
      </c>
      <c r="C1226" t="s">
        <v>637</v>
      </c>
      <c r="D1226">
        <v>57474351</v>
      </c>
      <c r="E1226">
        <v>45597</v>
      </c>
      <c r="F1226">
        <v>945037393</v>
      </c>
      <c r="G1226" t="s">
        <v>638</v>
      </c>
      <c r="H1226">
        <v>2250005103</v>
      </c>
      <c r="I1226">
        <v>20</v>
      </c>
    </row>
    <row r="1227" spans="1:9" x14ac:dyDescent="0.3">
      <c r="A1227">
        <v>3460</v>
      </c>
      <c r="B1227" t="s">
        <v>1106</v>
      </c>
      <c r="C1227" t="s">
        <v>1107</v>
      </c>
      <c r="D1227">
        <v>59346637</v>
      </c>
      <c r="E1227">
        <v>45677</v>
      </c>
      <c r="F1227">
        <v>946760354</v>
      </c>
      <c r="G1227" t="s">
        <v>138</v>
      </c>
      <c r="H1227">
        <v>2250005103</v>
      </c>
      <c r="I1227">
        <v>23</v>
      </c>
    </row>
    <row r="1228" spans="1:9" x14ac:dyDescent="0.3">
      <c r="A1228">
        <v>3460</v>
      </c>
      <c r="B1228" t="s">
        <v>1106</v>
      </c>
      <c r="C1228" t="s">
        <v>1107</v>
      </c>
      <c r="D1228">
        <v>59346636</v>
      </c>
      <c r="E1228">
        <v>45677</v>
      </c>
      <c r="F1228">
        <v>946760353</v>
      </c>
      <c r="G1228" t="s">
        <v>321</v>
      </c>
      <c r="H1228">
        <v>2250005278</v>
      </c>
      <c r="I1228">
        <v>27</v>
      </c>
    </row>
    <row r="1229" spans="1:9" x14ac:dyDescent="0.3">
      <c r="A1229">
        <v>4189</v>
      </c>
      <c r="B1229" t="s">
        <v>916</v>
      </c>
      <c r="C1229" t="s">
        <v>917</v>
      </c>
      <c r="D1229">
        <v>58261124</v>
      </c>
      <c r="E1229">
        <v>45631</v>
      </c>
      <c r="F1229">
        <v>945760149</v>
      </c>
      <c r="G1229" t="s">
        <v>1691</v>
      </c>
      <c r="H1229">
        <v>2250005278</v>
      </c>
      <c r="I1229">
        <v>26</v>
      </c>
    </row>
    <row r="1230" spans="1:9" x14ac:dyDescent="0.3">
      <c r="A1230">
        <v>4361</v>
      </c>
      <c r="B1230" t="s">
        <v>431</v>
      </c>
      <c r="C1230" t="s">
        <v>432</v>
      </c>
      <c r="D1230">
        <v>58471005</v>
      </c>
      <c r="E1230">
        <v>45636</v>
      </c>
      <c r="F1230">
        <v>945954519</v>
      </c>
      <c r="G1230" t="s">
        <v>1525</v>
      </c>
      <c r="H1230">
        <v>2250005103</v>
      </c>
      <c r="I1230">
        <v>44</v>
      </c>
    </row>
    <row r="1231" spans="1:9" x14ac:dyDescent="0.3">
      <c r="A1231">
        <v>4361</v>
      </c>
      <c r="B1231" t="s">
        <v>431</v>
      </c>
      <c r="C1231" t="s">
        <v>432</v>
      </c>
      <c r="D1231">
        <v>58471003</v>
      </c>
      <c r="E1231">
        <v>45636</v>
      </c>
      <c r="F1231">
        <v>945954518</v>
      </c>
      <c r="G1231" t="s">
        <v>1588</v>
      </c>
      <c r="H1231">
        <v>2250005278</v>
      </c>
      <c r="I1231">
        <v>14</v>
      </c>
    </row>
    <row r="1232" spans="1:9" x14ac:dyDescent="0.3">
      <c r="A1232">
        <v>3656</v>
      </c>
      <c r="B1232" t="s">
        <v>1712</v>
      </c>
      <c r="C1232" t="s">
        <v>1713</v>
      </c>
      <c r="D1232">
        <v>60397022</v>
      </c>
      <c r="E1232">
        <v>45714</v>
      </c>
      <c r="F1232">
        <v>947734150</v>
      </c>
      <c r="G1232" t="s">
        <v>1563</v>
      </c>
      <c r="H1232">
        <v>50000012</v>
      </c>
      <c r="I1232">
        <v>31</v>
      </c>
    </row>
    <row r="1233" spans="1:9" x14ac:dyDescent="0.3">
      <c r="A1233">
        <v>3656</v>
      </c>
      <c r="B1233" t="s">
        <v>1712</v>
      </c>
      <c r="C1233" t="s">
        <v>1713</v>
      </c>
      <c r="D1233">
        <v>60397023</v>
      </c>
      <c r="E1233">
        <v>45714</v>
      </c>
      <c r="F1233">
        <v>947734151</v>
      </c>
      <c r="G1233" t="s">
        <v>1548</v>
      </c>
      <c r="H1233">
        <v>50001213</v>
      </c>
      <c r="I1233">
        <v>32</v>
      </c>
    </row>
    <row r="1234" spans="1:9" x14ac:dyDescent="0.3">
      <c r="A1234">
        <v>3656</v>
      </c>
      <c r="B1234" t="s">
        <v>1712</v>
      </c>
      <c r="C1234" t="s">
        <v>1713</v>
      </c>
      <c r="D1234">
        <v>60397025</v>
      </c>
      <c r="E1234">
        <v>45714</v>
      </c>
      <c r="F1234">
        <v>947734153</v>
      </c>
      <c r="G1234" t="s">
        <v>1563</v>
      </c>
      <c r="H1234">
        <v>2250005103</v>
      </c>
      <c r="I1234">
        <v>31</v>
      </c>
    </row>
    <row r="1235" spans="1:9" x14ac:dyDescent="0.3">
      <c r="A1235">
        <v>3656</v>
      </c>
      <c r="B1235" t="s">
        <v>1712</v>
      </c>
      <c r="C1235" t="s">
        <v>1713</v>
      </c>
      <c r="D1235">
        <v>60397021</v>
      </c>
      <c r="E1235">
        <v>45714</v>
      </c>
      <c r="F1235">
        <v>947734149</v>
      </c>
      <c r="G1235" t="s">
        <v>1563</v>
      </c>
      <c r="H1235">
        <v>2250005111</v>
      </c>
      <c r="I1235">
        <v>31</v>
      </c>
    </row>
    <row r="1236" spans="1:9" x14ac:dyDescent="0.3">
      <c r="A1236">
        <v>3656</v>
      </c>
      <c r="B1236" t="s">
        <v>1712</v>
      </c>
      <c r="C1236" t="s">
        <v>1713</v>
      </c>
      <c r="D1236">
        <v>60397026</v>
      </c>
      <c r="E1236">
        <v>45714</v>
      </c>
      <c r="F1236">
        <v>947734154</v>
      </c>
      <c r="G1236" t="s">
        <v>1548</v>
      </c>
      <c r="H1236">
        <v>2250005189</v>
      </c>
      <c r="I1236">
        <v>16</v>
      </c>
    </row>
    <row r="1237" spans="1:9" x14ac:dyDescent="0.3">
      <c r="A1237">
        <v>3656</v>
      </c>
      <c r="B1237" t="s">
        <v>1712</v>
      </c>
      <c r="C1237" t="s">
        <v>1713</v>
      </c>
      <c r="D1237">
        <v>60397024</v>
      </c>
      <c r="E1237">
        <v>45714</v>
      </c>
      <c r="F1237">
        <v>947734152</v>
      </c>
      <c r="G1237" t="s">
        <v>1196</v>
      </c>
      <c r="H1237">
        <v>2250005278</v>
      </c>
      <c r="I1237">
        <v>30</v>
      </c>
    </row>
    <row r="1238" spans="1:9" x14ac:dyDescent="0.3">
      <c r="A1238">
        <v>1155</v>
      </c>
      <c r="B1238" t="s">
        <v>407</v>
      </c>
      <c r="C1238" t="s">
        <v>408</v>
      </c>
      <c r="D1238">
        <v>58211331</v>
      </c>
      <c r="E1238">
        <v>45625</v>
      </c>
      <c r="F1238">
        <v>945714127</v>
      </c>
      <c r="G1238" t="s">
        <v>1600</v>
      </c>
      <c r="H1238">
        <v>50000012</v>
      </c>
      <c r="I1238">
        <v>13</v>
      </c>
    </row>
    <row r="1239" spans="1:9" x14ac:dyDescent="0.3">
      <c r="A1239">
        <v>1155</v>
      </c>
      <c r="B1239" t="s">
        <v>407</v>
      </c>
      <c r="C1239" t="s">
        <v>408</v>
      </c>
      <c r="D1239">
        <v>58211330</v>
      </c>
      <c r="E1239">
        <v>45625</v>
      </c>
      <c r="F1239">
        <v>945714126</v>
      </c>
      <c r="G1239" t="s">
        <v>525</v>
      </c>
      <c r="H1239">
        <v>50001213</v>
      </c>
      <c r="I1239">
        <v>9</v>
      </c>
    </row>
    <row r="1240" spans="1:9" x14ac:dyDescent="0.3">
      <c r="A1240">
        <v>1155</v>
      </c>
      <c r="B1240" t="s">
        <v>407</v>
      </c>
      <c r="C1240" t="s">
        <v>408</v>
      </c>
      <c r="D1240">
        <v>58211333</v>
      </c>
      <c r="E1240">
        <v>45625</v>
      </c>
      <c r="F1240">
        <v>945714129</v>
      </c>
      <c r="G1240" t="s">
        <v>1598</v>
      </c>
      <c r="H1240">
        <v>2250005103</v>
      </c>
      <c r="I1240">
        <v>34</v>
      </c>
    </row>
    <row r="1241" spans="1:9" x14ac:dyDescent="0.3">
      <c r="A1241">
        <v>1155</v>
      </c>
      <c r="B1241" t="s">
        <v>407</v>
      </c>
      <c r="C1241" t="s">
        <v>408</v>
      </c>
      <c r="D1241">
        <v>58211334</v>
      </c>
      <c r="E1241">
        <v>45625</v>
      </c>
      <c r="F1241">
        <v>945714130</v>
      </c>
      <c r="G1241" t="s">
        <v>409</v>
      </c>
      <c r="H1241">
        <v>2250005189</v>
      </c>
      <c r="I1241">
        <v>42</v>
      </c>
    </row>
    <row r="1242" spans="1:9" x14ac:dyDescent="0.3">
      <c r="A1242">
        <v>1155</v>
      </c>
      <c r="B1242" t="s">
        <v>407</v>
      </c>
      <c r="C1242" t="s">
        <v>408</v>
      </c>
      <c r="D1242">
        <v>58211332</v>
      </c>
      <c r="E1242">
        <v>45625</v>
      </c>
      <c r="F1242">
        <v>945714128</v>
      </c>
      <c r="G1242" t="s">
        <v>1599</v>
      </c>
      <c r="H1242">
        <v>2250005278</v>
      </c>
      <c r="I1242">
        <v>51</v>
      </c>
    </row>
    <row r="1243" spans="1:9" x14ac:dyDescent="0.3">
      <c r="A1243">
        <v>4421</v>
      </c>
      <c r="B1243" t="s">
        <v>341</v>
      </c>
      <c r="C1243" t="s">
        <v>342</v>
      </c>
      <c r="D1243">
        <v>59051005</v>
      </c>
      <c r="E1243">
        <v>45667</v>
      </c>
      <c r="F1243">
        <v>946486220</v>
      </c>
      <c r="G1243" t="s">
        <v>445</v>
      </c>
      <c r="H1243">
        <v>2250005103</v>
      </c>
      <c r="I1243">
        <v>12</v>
      </c>
    </row>
    <row r="1244" spans="1:9" x14ac:dyDescent="0.3">
      <c r="A1244">
        <v>3258</v>
      </c>
      <c r="B1244" t="s">
        <v>1126</v>
      </c>
      <c r="C1244" t="s">
        <v>1127</v>
      </c>
      <c r="D1244">
        <v>58865060</v>
      </c>
      <c r="E1244">
        <v>45659</v>
      </c>
      <c r="F1244">
        <v>946314652</v>
      </c>
      <c r="G1244" t="s">
        <v>91</v>
      </c>
      <c r="H1244">
        <v>2250005103</v>
      </c>
      <c r="I1244">
        <v>21</v>
      </c>
    </row>
    <row r="1245" spans="1:9" x14ac:dyDescent="0.3">
      <c r="A1245">
        <v>3258</v>
      </c>
      <c r="B1245" t="s">
        <v>1126</v>
      </c>
      <c r="C1245" t="s">
        <v>1127</v>
      </c>
      <c r="D1245">
        <v>58865059</v>
      </c>
      <c r="E1245">
        <v>45659</v>
      </c>
      <c r="F1245">
        <v>946314651</v>
      </c>
      <c r="G1245" t="s">
        <v>109</v>
      </c>
      <c r="H1245">
        <v>2250005278</v>
      </c>
      <c r="I1245">
        <v>16</v>
      </c>
    </row>
    <row r="1246" spans="1:9" x14ac:dyDescent="0.3">
      <c r="A1246">
        <v>3794</v>
      </c>
      <c r="B1246" t="s">
        <v>1122</v>
      </c>
      <c r="C1246" t="s">
        <v>1123</v>
      </c>
      <c r="D1246">
        <v>58867744</v>
      </c>
      <c r="E1246">
        <v>45659</v>
      </c>
      <c r="F1246">
        <v>946317033</v>
      </c>
      <c r="G1246" t="s">
        <v>79</v>
      </c>
      <c r="H1246">
        <v>50000012</v>
      </c>
      <c r="I1246">
        <v>27</v>
      </c>
    </row>
    <row r="1247" spans="1:9" x14ac:dyDescent="0.3">
      <c r="A1247">
        <v>3794</v>
      </c>
      <c r="B1247" t="s">
        <v>1122</v>
      </c>
      <c r="C1247" t="s">
        <v>1123</v>
      </c>
      <c r="D1247">
        <v>58867745</v>
      </c>
      <c r="E1247">
        <v>45659</v>
      </c>
      <c r="F1247">
        <v>946317034</v>
      </c>
      <c r="G1247" t="s">
        <v>79</v>
      </c>
      <c r="H1247">
        <v>2250005103</v>
      </c>
      <c r="I1247">
        <v>27</v>
      </c>
    </row>
    <row r="1248" spans="1:9" x14ac:dyDescent="0.3">
      <c r="A1248">
        <v>3794</v>
      </c>
      <c r="B1248" t="s">
        <v>1122</v>
      </c>
      <c r="C1248" t="s">
        <v>1123</v>
      </c>
      <c r="D1248">
        <v>58867743</v>
      </c>
      <c r="E1248">
        <v>45659</v>
      </c>
      <c r="F1248">
        <v>946317032</v>
      </c>
      <c r="G1248" t="s">
        <v>53</v>
      </c>
      <c r="H1248">
        <v>2250005170</v>
      </c>
      <c r="I1248">
        <v>32</v>
      </c>
    </row>
    <row r="1249" spans="1:9" x14ac:dyDescent="0.3">
      <c r="A1249">
        <v>3794</v>
      </c>
      <c r="B1249" t="s">
        <v>1122</v>
      </c>
      <c r="C1249" t="s">
        <v>1123</v>
      </c>
      <c r="D1249">
        <v>58867746</v>
      </c>
      <c r="E1249">
        <v>45659</v>
      </c>
      <c r="F1249">
        <v>946317035</v>
      </c>
      <c r="G1249" t="s">
        <v>79</v>
      </c>
      <c r="H1249">
        <v>2250005189</v>
      </c>
      <c r="I1249">
        <v>27</v>
      </c>
    </row>
    <row r="1250" spans="1:9" x14ac:dyDescent="0.3">
      <c r="A1250">
        <v>2586</v>
      </c>
      <c r="B1250" t="s">
        <v>628</v>
      </c>
      <c r="C1250" t="s">
        <v>629</v>
      </c>
      <c r="D1250">
        <v>59005493</v>
      </c>
      <c r="E1250">
        <v>45665</v>
      </c>
      <c r="F1250">
        <v>946444039</v>
      </c>
      <c r="G1250" t="s">
        <v>897</v>
      </c>
      <c r="H1250">
        <v>50001213</v>
      </c>
      <c r="I1250">
        <v>8</v>
      </c>
    </row>
    <row r="1251" spans="1:9" x14ac:dyDescent="0.3">
      <c r="A1251">
        <v>2586</v>
      </c>
      <c r="B1251" t="s">
        <v>628</v>
      </c>
      <c r="C1251" t="s">
        <v>629</v>
      </c>
      <c r="D1251">
        <v>59005494</v>
      </c>
      <c r="E1251">
        <v>45665</v>
      </c>
      <c r="F1251">
        <v>946444040</v>
      </c>
      <c r="G1251" t="s">
        <v>1698</v>
      </c>
      <c r="H1251">
        <v>2250005103</v>
      </c>
      <c r="I1251">
        <v>14</v>
      </c>
    </row>
    <row r="1252" spans="1:9" x14ac:dyDescent="0.3">
      <c r="A1252">
        <v>2586</v>
      </c>
      <c r="B1252" t="s">
        <v>628</v>
      </c>
      <c r="C1252" t="s">
        <v>629</v>
      </c>
      <c r="D1252">
        <v>59005491</v>
      </c>
      <c r="E1252">
        <v>45665</v>
      </c>
      <c r="F1252">
        <v>946444037</v>
      </c>
      <c r="G1252" t="s">
        <v>630</v>
      </c>
      <c r="H1252">
        <v>2250005170</v>
      </c>
      <c r="I1252">
        <v>7</v>
      </c>
    </row>
    <row r="1253" spans="1:9" x14ac:dyDescent="0.3">
      <c r="A1253">
        <v>2586</v>
      </c>
      <c r="B1253" t="s">
        <v>628</v>
      </c>
      <c r="C1253" t="s">
        <v>629</v>
      </c>
      <c r="D1253">
        <v>59005495</v>
      </c>
      <c r="E1253">
        <v>45665</v>
      </c>
      <c r="F1253">
        <v>946444041</v>
      </c>
      <c r="G1253" t="s">
        <v>28</v>
      </c>
      <c r="H1253">
        <v>2250005189</v>
      </c>
      <c r="I1253">
        <v>12</v>
      </c>
    </row>
    <row r="1254" spans="1:9" x14ac:dyDescent="0.3">
      <c r="A1254">
        <v>3035</v>
      </c>
      <c r="B1254" t="s">
        <v>302</v>
      </c>
      <c r="C1254" t="s">
        <v>303</v>
      </c>
      <c r="D1254">
        <v>59698470</v>
      </c>
      <c r="E1254">
        <v>45688</v>
      </c>
      <c r="F1254">
        <v>947086056</v>
      </c>
      <c r="G1254" t="s">
        <v>137</v>
      </c>
      <c r="H1254">
        <v>50000012</v>
      </c>
      <c r="I1254">
        <v>48</v>
      </c>
    </row>
    <row r="1255" spans="1:9" x14ac:dyDescent="0.3">
      <c r="A1255">
        <v>3035</v>
      </c>
      <c r="B1255" t="s">
        <v>302</v>
      </c>
      <c r="C1255" t="s">
        <v>303</v>
      </c>
      <c r="D1255">
        <v>59698471</v>
      </c>
      <c r="E1255">
        <v>45688</v>
      </c>
      <c r="F1255">
        <v>947086057</v>
      </c>
      <c r="G1255" t="s">
        <v>621</v>
      </c>
      <c r="H1255">
        <v>50001213</v>
      </c>
      <c r="I1255">
        <v>28</v>
      </c>
    </row>
    <row r="1256" spans="1:9" x14ac:dyDescent="0.3">
      <c r="A1256">
        <v>3035</v>
      </c>
      <c r="B1256" t="s">
        <v>302</v>
      </c>
      <c r="C1256" t="s">
        <v>303</v>
      </c>
      <c r="D1256">
        <v>59698472</v>
      </c>
      <c r="E1256">
        <v>45688</v>
      </c>
      <c r="F1256">
        <v>947086058</v>
      </c>
      <c r="G1256" t="s">
        <v>1571</v>
      </c>
      <c r="H1256">
        <v>2250005103</v>
      </c>
      <c r="I1256">
        <v>40</v>
      </c>
    </row>
    <row r="1257" spans="1:9" x14ac:dyDescent="0.3">
      <c r="A1257">
        <v>3035</v>
      </c>
      <c r="B1257" t="s">
        <v>302</v>
      </c>
      <c r="C1257" t="s">
        <v>303</v>
      </c>
      <c r="D1257">
        <v>59698469</v>
      </c>
      <c r="E1257">
        <v>45688</v>
      </c>
      <c r="F1257">
        <v>947086055</v>
      </c>
      <c r="G1257" t="s">
        <v>135</v>
      </c>
      <c r="H1257">
        <v>2250005170</v>
      </c>
      <c r="I1257">
        <v>14</v>
      </c>
    </row>
    <row r="1258" spans="1:9" x14ac:dyDescent="0.3">
      <c r="A1258">
        <v>4175</v>
      </c>
      <c r="B1258" t="s">
        <v>55</v>
      </c>
      <c r="C1258" t="s">
        <v>56</v>
      </c>
      <c r="D1258">
        <v>60119624</v>
      </c>
      <c r="E1258">
        <v>45705</v>
      </c>
      <c r="F1258">
        <v>947476439</v>
      </c>
      <c r="G1258" t="s">
        <v>441</v>
      </c>
      <c r="H1258">
        <v>50000012</v>
      </c>
      <c r="I1258">
        <v>44</v>
      </c>
    </row>
    <row r="1259" spans="1:9" x14ac:dyDescent="0.3">
      <c r="A1259">
        <v>4175</v>
      </c>
      <c r="B1259" t="s">
        <v>55</v>
      </c>
      <c r="C1259" t="s">
        <v>56</v>
      </c>
      <c r="D1259">
        <v>60119625</v>
      </c>
      <c r="E1259">
        <v>45705</v>
      </c>
      <c r="F1259">
        <v>947476440</v>
      </c>
      <c r="G1259" t="s">
        <v>588</v>
      </c>
      <c r="H1259">
        <v>50001213</v>
      </c>
      <c r="I1259">
        <v>32</v>
      </c>
    </row>
    <row r="1260" spans="1:9" x14ac:dyDescent="0.3">
      <c r="A1260">
        <v>4175</v>
      </c>
      <c r="B1260" t="s">
        <v>55</v>
      </c>
      <c r="C1260" t="s">
        <v>56</v>
      </c>
      <c r="D1260">
        <v>60119627</v>
      </c>
      <c r="E1260">
        <v>45705</v>
      </c>
      <c r="F1260">
        <v>947476443</v>
      </c>
      <c r="G1260" t="s">
        <v>316</v>
      </c>
      <c r="H1260">
        <v>2250005103</v>
      </c>
      <c r="I1260">
        <v>75</v>
      </c>
    </row>
    <row r="1261" spans="1:9" x14ac:dyDescent="0.3">
      <c r="A1261">
        <v>4175</v>
      </c>
      <c r="B1261" t="s">
        <v>55</v>
      </c>
      <c r="C1261" t="s">
        <v>56</v>
      </c>
      <c r="D1261">
        <v>60119623</v>
      </c>
      <c r="E1261">
        <v>45705</v>
      </c>
      <c r="F1261">
        <v>947476438</v>
      </c>
      <c r="G1261" t="s">
        <v>588</v>
      </c>
      <c r="H1261">
        <v>2250005170</v>
      </c>
      <c r="I1261">
        <v>48</v>
      </c>
    </row>
    <row r="1262" spans="1:9" x14ac:dyDescent="0.3">
      <c r="A1262">
        <v>4175</v>
      </c>
      <c r="B1262" t="s">
        <v>55</v>
      </c>
      <c r="C1262" t="s">
        <v>56</v>
      </c>
      <c r="D1262">
        <v>60119628</v>
      </c>
      <c r="E1262">
        <v>45705</v>
      </c>
      <c r="F1262">
        <v>947476444</v>
      </c>
      <c r="G1262" t="s">
        <v>442</v>
      </c>
      <c r="H1262">
        <v>2250005189</v>
      </c>
      <c r="I1262">
        <v>78</v>
      </c>
    </row>
    <row r="1263" spans="1:9" x14ac:dyDescent="0.3">
      <c r="A1263">
        <v>4175</v>
      </c>
      <c r="B1263" t="s">
        <v>55</v>
      </c>
      <c r="C1263" t="s">
        <v>56</v>
      </c>
      <c r="D1263">
        <v>60119626</v>
      </c>
      <c r="E1263">
        <v>45705</v>
      </c>
      <c r="F1263">
        <v>947476442</v>
      </c>
      <c r="G1263" t="s">
        <v>588</v>
      </c>
      <c r="H1263">
        <v>2250005278</v>
      </c>
      <c r="I1263">
        <v>32</v>
      </c>
    </row>
    <row r="1264" spans="1:9" x14ac:dyDescent="0.3">
      <c r="A1264">
        <v>4471</v>
      </c>
      <c r="B1264" t="s">
        <v>71</v>
      </c>
      <c r="C1264" t="s">
        <v>72</v>
      </c>
      <c r="D1264">
        <v>57943569</v>
      </c>
      <c r="E1264">
        <v>45617</v>
      </c>
      <c r="F1264">
        <v>945466772</v>
      </c>
      <c r="G1264" t="s">
        <v>138</v>
      </c>
      <c r="H1264">
        <v>2250005103</v>
      </c>
      <c r="I1264">
        <v>82</v>
      </c>
    </row>
    <row r="1265" spans="1:9" x14ac:dyDescent="0.3">
      <c r="A1265">
        <v>4432</v>
      </c>
      <c r="B1265" t="s">
        <v>1167</v>
      </c>
      <c r="C1265" t="s">
        <v>1168</v>
      </c>
      <c r="D1265">
        <v>60576868</v>
      </c>
      <c r="E1265">
        <v>45722</v>
      </c>
      <c r="F1265">
        <v>947899194</v>
      </c>
      <c r="G1265" t="s">
        <v>1620</v>
      </c>
      <c r="H1265">
        <v>2250005278</v>
      </c>
      <c r="I1265">
        <v>32</v>
      </c>
    </row>
    <row r="1266" spans="1:9" x14ac:dyDescent="0.3">
      <c r="A1266">
        <v>4089</v>
      </c>
      <c r="B1266" t="s">
        <v>989</v>
      </c>
      <c r="C1266" t="s">
        <v>990</v>
      </c>
      <c r="D1266">
        <v>58845760</v>
      </c>
      <c r="E1266">
        <v>45656</v>
      </c>
      <c r="F1266">
        <v>946297551</v>
      </c>
      <c r="G1266" t="s">
        <v>991</v>
      </c>
      <c r="H1266">
        <v>2250005103</v>
      </c>
      <c r="I1266">
        <v>23</v>
      </c>
    </row>
    <row r="1267" spans="1:9" x14ac:dyDescent="0.3">
      <c r="A1267">
        <v>4089</v>
      </c>
      <c r="B1267" t="s">
        <v>989</v>
      </c>
      <c r="C1267" t="s">
        <v>990</v>
      </c>
      <c r="D1267">
        <v>58845761</v>
      </c>
      <c r="E1267">
        <v>45656</v>
      </c>
      <c r="F1267">
        <v>946297553</v>
      </c>
      <c r="G1267" t="s">
        <v>208</v>
      </c>
      <c r="H1267">
        <v>2250005189</v>
      </c>
      <c r="I1267">
        <v>16</v>
      </c>
    </row>
    <row r="1268" spans="1:9" x14ac:dyDescent="0.3">
      <c r="A1268">
        <v>3605</v>
      </c>
      <c r="B1268" t="s">
        <v>1426</v>
      </c>
      <c r="C1268" t="s">
        <v>1425</v>
      </c>
      <c r="D1268">
        <v>60327704</v>
      </c>
      <c r="E1268">
        <v>45712</v>
      </c>
      <c r="F1268">
        <v>947670066</v>
      </c>
      <c r="G1268" t="s">
        <v>820</v>
      </c>
      <c r="H1268">
        <v>2250005103</v>
      </c>
      <c r="I1268">
        <v>32</v>
      </c>
    </row>
    <row r="1269" spans="1:9" x14ac:dyDescent="0.3">
      <c r="A1269">
        <v>3605</v>
      </c>
      <c r="B1269" t="s">
        <v>1426</v>
      </c>
      <c r="C1269" t="s">
        <v>1425</v>
      </c>
      <c r="D1269">
        <v>60327698</v>
      </c>
      <c r="E1269">
        <v>45712</v>
      </c>
      <c r="F1269">
        <v>947670063</v>
      </c>
      <c r="G1269" t="s">
        <v>820</v>
      </c>
      <c r="H1269">
        <v>2250005170</v>
      </c>
      <c r="I1269">
        <v>16</v>
      </c>
    </row>
    <row r="1270" spans="1:9" x14ac:dyDescent="0.3">
      <c r="A1270">
        <v>3605</v>
      </c>
      <c r="B1270" t="s">
        <v>1426</v>
      </c>
      <c r="C1270" t="s">
        <v>1425</v>
      </c>
      <c r="D1270">
        <v>60327702</v>
      </c>
      <c r="E1270">
        <v>45712</v>
      </c>
      <c r="F1270">
        <v>947670065</v>
      </c>
      <c r="G1270" t="s">
        <v>1441</v>
      </c>
      <c r="H1270">
        <v>2250005278</v>
      </c>
      <c r="I1270">
        <v>31</v>
      </c>
    </row>
    <row r="1271" spans="1:9" x14ac:dyDescent="0.3">
      <c r="A1271">
        <v>3907</v>
      </c>
      <c r="B1271" t="s">
        <v>1156</v>
      </c>
      <c r="C1271" t="s">
        <v>1157</v>
      </c>
      <c r="D1271">
        <v>57318117</v>
      </c>
      <c r="E1271">
        <v>45594</v>
      </c>
      <c r="F1271">
        <v>944892355</v>
      </c>
      <c r="G1271" t="s">
        <v>1159</v>
      </c>
      <c r="H1271">
        <v>2250005103</v>
      </c>
      <c r="I1271">
        <v>53</v>
      </c>
    </row>
    <row r="1272" spans="1:9" x14ac:dyDescent="0.3">
      <c r="A1272">
        <v>3907</v>
      </c>
      <c r="B1272" t="s">
        <v>1156</v>
      </c>
      <c r="C1272" t="s">
        <v>1157</v>
      </c>
      <c r="D1272">
        <v>57318116</v>
      </c>
      <c r="E1272">
        <v>45594</v>
      </c>
      <c r="F1272">
        <v>944892354</v>
      </c>
      <c r="G1272" t="s">
        <v>1160</v>
      </c>
      <c r="H1272">
        <v>2250005170</v>
      </c>
      <c r="I1272">
        <v>67</v>
      </c>
    </row>
    <row r="1273" spans="1:9" x14ac:dyDescent="0.3">
      <c r="A1273">
        <v>3907</v>
      </c>
      <c r="B1273" t="s">
        <v>1156</v>
      </c>
      <c r="C1273" t="s">
        <v>1157</v>
      </c>
      <c r="D1273">
        <v>57318118</v>
      </c>
      <c r="E1273">
        <v>45594</v>
      </c>
      <c r="F1273">
        <v>944892356</v>
      </c>
      <c r="G1273" t="s">
        <v>1158</v>
      </c>
      <c r="H1273">
        <v>2250005189</v>
      </c>
      <c r="I1273">
        <v>31</v>
      </c>
    </row>
    <row r="1274" spans="1:9" x14ac:dyDescent="0.3">
      <c r="A1274">
        <v>3400</v>
      </c>
      <c r="B1274" t="s">
        <v>749</v>
      </c>
      <c r="C1274" t="s">
        <v>750</v>
      </c>
      <c r="D1274">
        <v>59834301</v>
      </c>
      <c r="E1274">
        <v>45693</v>
      </c>
      <c r="F1274">
        <v>947212115</v>
      </c>
      <c r="G1274" t="s">
        <v>1578</v>
      </c>
      <c r="H1274">
        <v>2250005103</v>
      </c>
      <c r="I1274">
        <v>28</v>
      </c>
    </row>
    <row r="1275" spans="1:9" x14ac:dyDescent="0.3">
      <c r="A1275">
        <v>3400</v>
      </c>
      <c r="B1275" t="s">
        <v>749</v>
      </c>
      <c r="C1275" t="s">
        <v>750</v>
      </c>
      <c r="D1275">
        <v>59834300</v>
      </c>
      <c r="E1275">
        <v>45693</v>
      </c>
      <c r="F1275">
        <v>947212114</v>
      </c>
      <c r="G1275" t="s">
        <v>348</v>
      </c>
      <c r="H1275">
        <v>2250005278</v>
      </c>
      <c r="I1275">
        <v>32</v>
      </c>
    </row>
    <row r="1276" spans="1:9" x14ac:dyDescent="0.3">
      <c r="A1276">
        <v>2756</v>
      </c>
      <c r="B1276" t="s">
        <v>1141</v>
      </c>
      <c r="C1276" t="s">
        <v>1142</v>
      </c>
      <c r="D1276">
        <v>60496096</v>
      </c>
      <c r="E1276">
        <v>45721</v>
      </c>
      <c r="F1276">
        <v>947825395</v>
      </c>
      <c r="G1276" t="s">
        <v>1567</v>
      </c>
      <c r="H1276">
        <v>2250005278</v>
      </c>
      <c r="I1276">
        <v>32</v>
      </c>
    </row>
    <row r="1277" spans="1:9" x14ac:dyDescent="0.3">
      <c r="A1277">
        <v>2756</v>
      </c>
      <c r="B1277" t="s">
        <v>1141</v>
      </c>
      <c r="C1277" t="s">
        <v>1142</v>
      </c>
      <c r="D1277">
        <v>59204244</v>
      </c>
      <c r="E1277">
        <v>45672</v>
      </c>
      <c r="F1277">
        <v>946628300</v>
      </c>
      <c r="G1277" t="s">
        <v>1728</v>
      </c>
      <c r="H1277">
        <v>2250005103</v>
      </c>
      <c r="I1277">
        <v>19</v>
      </c>
    </row>
    <row r="1278" spans="1:9" x14ac:dyDescent="0.3">
      <c r="A1278">
        <v>4067</v>
      </c>
      <c r="B1278" t="s">
        <v>981</v>
      </c>
      <c r="C1278" t="s">
        <v>982</v>
      </c>
      <c r="D1278">
        <v>57347717</v>
      </c>
      <c r="E1278">
        <v>45594</v>
      </c>
      <c r="F1278">
        <v>944919718</v>
      </c>
      <c r="G1278" t="s">
        <v>986</v>
      </c>
      <c r="H1278">
        <v>50000012</v>
      </c>
      <c r="I1278">
        <v>24</v>
      </c>
    </row>
    <row r="1279" spans="1:9" x14ac:dyDescent="0.3">
      <c r="A1279">
        <v>4067</v>
      </c>
      <c r="B1279" t="s">
        <v>981</v>
      </c>
      <c r="C1279" t="s">
        <v>982</v>
      </c>
      <c r="D1279">
        <v>57347719</v>
      </c>
      <c r="E1279">
        <v>45594</v>
      </c>
      <c r="F1279">
        <v>944919720</v>
      </c>
      <c r="G1279" t="s">
        <v>984</v>
      </c>
      <c r="H1279">
        <v>2250005103</v>
      </c>
      <c r="I1279">
        <v>25</v>
      </c>
    </row>
    <row r="1280" spans="1:9" x14ac:dyDescent="0.3">
      <c r="A1280">
        <v>4067</v>
      </c>
      <c r="B1280" t="s">
        <v>981</v>
      </c>
      <c r="C1280" t="s">
        <v>982</v>
      </c>
      <c r="D1280">
        <v>57347715</v>
      </c>
      <c r="E1280">
        <v>45594</v>
      </c>
      <c r="F1280">
        <v>944919716</v>
      </c>
      <c r="G1280" t="s">
        <v>988</v>
      </c>
      <c r="H1280">
        <v>2250005111</v>
      </c>
      <c r="I1280">
        <v>12</v>
      </c>
    </row>
    <row r="1281" spans="1:9" x14ac:dyDescent="0.3">
      <c r="A1281">
        <v>4067</v>
      </c>
      <c r="B1281" t="s">
        <v>981</v>
      </c>
      <c r="C1281" t="s">
        <v>982</v>
      </c>
      <c r="D1281">
        <v>57347716</v>
      </c>
      <c r="E1281">
        <v>45594</v>
      </c>
      <c r="F1281">
        <v>944919717</v>
      </c>
      <c r="G1281" t="s">
        <v>987</v>
      </c>
      <c r="H1281">
        <v>2250005170</v>
      </c>
      <c r="I1281">
        <v>36</v>
      </c>
    </row>
    <row r="1282" spans="1:9" x14ac:dyDescent="0.3">
      <c r="A1282">
        <v>4067</v>
      </c>
      <c r="B1282" t="s">
        <v>981</v>
      </c>
      <c r="C1282" t="s">
        <v>982</v>
      </c>
      <c r="D1282">
        <v>57347720</v>
      </c>
      <c r="E1282">
        <v>45594</v>
      </c>
      <c r="F1282">
        <v>944919721</v>
      </c>
      <c r="G1282" t="s">
        <v>983</v>
      </c>
      <c r="H1282">
        <v>2250005189</v>
      </c>
      <c r="I1282">
        <v>30</v>
      </c>
    </row>
    <row r="1283" spans="1:9" x14ac:dyDescent="0.3">
      <c r="A1283">
        <v>4067</v>
      </c>
      <c r="B1283" t="s">
        <v>981</v>
      </c>
      <c r="C1283" t="s">
        <v>982</v>
      </c>
      <c r="D1283">
        <v>57347718</v>
      </c>
      <c r="E1283">
        <v>45594</v>
      </c>
      <c r="F1283">
        <v>944919719</v>
      </c>
      <c r="G1283" t="s">
        <v>985</v>
      </c>
      <c r="H1283">
        <v>2250005278</v>
      </c>
      <c r="I1283">
        <v>37</v>
      </c>
    </row>
    <row r="1284" spans="1:9" x14ac:dyDescent="0.3">
      <c r="A1284">
        <v>3462</v>
      </c>
      <c r="B1284" t="s">
        <v>1039</v>
      </c>
      <c r="C1284" t="s">
        <v>1040</v>
      </c>
      <c r="D1284">
        <v>60131500</v>
      </c>
      <c r="E1284">
        <v>45705</v>
      </c>
      <c r="F1284">
        <v>947487536</v>
      </c>
      <c r="G1284" t="s">
        <v>588</v>
      </c>
      <c r="H1284">
        <v>50000012</v>
      </c>
      <c r="I1284">
        <v>48</v>
      </c>
    </row>
    <row r="1285" spans="1:9" x14ac:dyDescent="0.3">
      <c r="A1285">
        <v>3462</v>
      </c>
      <c r="B1285" t="s">
        <v>1039</v>
      </c>
      <c r="C1285" t="s">
        <v>1040</v>
      </c>
      <c r="D1285">
        <v>60131501</v>
      </c>
      <c r="E1285">
        <v>45705</v>
      </c>
      <c r="F1285">
        <v>947487537</v>
      </c>
      <c r="G1285" t="s">
        <v>317</v>
      </c>
      <c r="H1285">
        <v>50001213</v>
      </c>
      <c r="I1285">
        <v>29</v>
      </c>
    </row>
    <row r="1286" spans="1:9" x14ac:dyDescent="0.3">
      <c r="A1286">
        <v>3462</v>
      </c>
      <c r="B1286" t="s">
        <v>1039</v>
      </c>
      <c r="C1286" t="s">
        <v>1040</v>
      </c>
      <c r="D1286">
        <v>60131503</v>
      </c>
      <c r="E1286">
        <v>45705</v>
      </c>
      <c r="F1286">
        <v>947487539</v>
      </c>
      <c r="G1286" t="s">
        <v>588</v>
      </c>
      <c r="H1286">
        <v>2250005103</v>
      </c>
      <c r="I1286">
        <v>112</v>
      </c>
    </row>
    <row r="1287" spans="1:9" x14ac:dyDescent="0.3">
      <c r="A1287">
        <v>3462</v>
      </c>
      <c r="B1287" t="s">
        <v>1039</v>
      </c>
      <c r="C1287" t="s">
        <v>1040</v>
      </c>
      <c r="D1287">
        <v>60131498</v>
      </c>
      <c r="E1287">
        <v>45705</v>
      </c>
      <c r="F1287">
        <v>947487535</v>
      </c>
      <c r="G1287" t="s">
        <v>317</v>
      </c>
      <c r="H1287">
        <v>2250005170</v>
      </c>
      <c r="I1287">
        <v>61</v>
      </c>
    </row>
    <row r="1288" spans="1:9" x14ac:dyDescent="0.3">
      <c r="A1288">
        <v>3462</v>
      </c>
      <c r="B1288" t="s">
        <v>1039</v>
      </c>
      <c r="C1288" t="s">
        <v>1040</v>
      </c>
      <c r="D1288">
        <v>60131504</v>
      </c>
      <c r="E1288">
        <v>45705</v>
      </c>
      <c r="F1288">
        <v>947487540</v>
      </c>
      <c r="G1288" t="s">
        <v>588</v>
      </c>
      <c r="H1288">
        <v>2250005189</v>
      </c>
      <c r="I1288">
        <v>32</v>
      </c>
    </row>
    <row r="1289" spans="1:9" x14ac:dyDescent="0.3">
      <c r="A1289">
        <v>3462</v>
      </c>
      <c r="B1289" t="s">
        <v>1039</v>
      </c>
      <c r="C1289" t="s">
        <v>1040</v>
      </c>
      <c r="D1289">
        <v>60131502</v>
      </c>
      <c r="E1289">
        <v>45705</v>
      </c>
      <c r="F1289">
        <v>947487538</v>
      </c>
      <c r="G1289" t="s">
        <v>441</v>
      </c>
      <c r="H1289">
        <v>2250005278</v>
      </c>
      <c r="I1289">
        <v>74</v>
      </c>
    </row>
    <row r="1290" spans="1:9" x14ac:dyDescent="0.3">
      <c r="A1290">
        <v>4512</v>
      </c>
      <c r="B1290" t="s">
        <v>374</v>
      </c>
      <c r="C1290" t="s">
        <v>375</v>
      </c>
      <c r="D1290">
        <v>59708425</v>
      </c>
      <c r="E1290">
        <v>45691</v>
      </c>
      <c r="F1290">
        <v>947095230</v>
      </c>
      <c r="G1290" t="s">
        <v>1556</v>
      </c>
      <c r="H1290">
        <v>2250005278</v>
      </c>
      <c r="I1290">
        <v>29</v>
      </c>
    </row>
    <row r="1291" spans="1:9" x14ac:dyDescent="0.3">
      <c r="A1291">
        <v>3155</v>
      </c>
      <c r="B1291" t="s">
        <v>176</v>
      </c>
      <c r="C1291" t="s">
        <v>177</v>
      </c>
      <c r="D1291">
        <v>60153171</v>
      </c>
      <c r="E1291">
        <v>45705</v>
      </c>
      <c r="F1291">
        <v>947507785</v>
      </c>
      <c r="G1291" t="s">
        <v>1609</v>
      </c>
      <c r="H1291">
        <v>2250005103</v>
      </c>
      <c r="I1291">
        <v>144</v>
      </c>
    </row>
    <row r="1292" spans="1:9" x14ac:dyDescent="0.3">
      <c r="A1292">
        <v>3155</v>
      </c>
      <c r="B1292" t="s">
        <v>176</v>
      </c>
      <c r="C1292" t="s">
        <v>177</v>
      </c>
      <c r="D1292">
        <v>60153172</v>
      </c>
      <c r="E1292">
        <v>45705</v>
      </c>
      <c r="F1292">
        <v>947507780</v>
      </c>
      <c r="G1292" t="s">
        <v>1517</v>
      </c>
      <c r="H1292">
        <v>2250005189</v>
      </c>
      <c r="I1292">
        <v>153</v>
      </c>
    </row>
    <row r="1293" spans="1:9" x14ac:dyDescent="0.3">
      <c r="A1293">
        <v>3155</v>
      </c>
      <c r="B1293" t="s">
        <v>176</v>
      </c>
      <c r="C1293" t="s">
        <v>177</v>
      </c>
      <c r="D1293">
        <v>57608059</v>
      </c>
      <c r="E1293">
        <v>45604</v>
      </c>
      <c r="F1293">
        <v>945157678</v>
      </c>
      <c r="G1293" t="s">
        <v>115</v>
      </c>
      <c r="H1293">
        <v>50000012</v>
      </c>
      <c r="I1293">
        <v>12</v>
      </c>
    </row>
    <row r="1294" spans="1:9" x14ac:dyDescent="0.3">
      <c r="A1294">
        <v>4554</v>
      </c>
      <c r="B1294" t="s">
        <v>1486</v>
      </c>
      <c r="C1294" t="s">
        <v>1487</v>
      </c>
      <c r="D1294">
        <v>59496411</v>
      </c>
      <c r="E1294">
        <v>45681</v>
      </c>
      <c r="F1294">
        <v>946899132</v>
      </c>
      <c r="G1294" t="s">
        <v>1051</v>
      </c>
      <c r="H1294">
        <v>50000012</v>
      </c>
      <c r="I1294">
        <v>30</v>
      </c>
    </row>
    <row r="1295" spans="1:9" x14ac:dyDescent="0.3">
      <c r="A1295">
        <v>4554</v>
      </c>
      <c r="B1295" t="s">
        <v>1486</v>
      </c>
      <c r="C1295" t="s">
        <v>1487</v>
      </c>
      <c r="D1295">
        <v>59496412</v>
      </c>
      <c r="E1295">
        <v>45681</v>
      </c>
      <c r="F1295">
        <v>946899133</v>
      </c>
      <c r="G1295" t="s">
        <v>478</v>
      </c>
      <c r="H1295">
        <v>2250005103</v>
      </c>
      <c r="I1295">
        <v>32</v>
      </c>
    </row>
    <row r="1296" spans="1:9" x14ac:dyDescent="0.3">
      <c r="A1296">
        <v>4554</v>
      </c>
      <c r="B1296" t="s">
        <v>1486</v>
      </c>
      <c r="C1296" t="s">
        <v>1487</v>
      </c>
      <c r="D1296">
        <v>59496410</v>
      </c>
      <c r="E1296">
        <v>45681</v>
      </c>
      <c r="F1296">
        <v>946899131</v>
      </c>
      <c r="G1296" t="s">
        <v>478</v>
      </c>
      <c r="H1296">
        <v>2250005170</v>
      </c>
      <c r="I1296">
        <v>32</v>
      </c>
    </row>
    <row r="1297" spans="1:9" x14ac:dyDescent="0.3">
      <c r="A1297">
        <v>4554</v>
      </c>
      <c r="B1297" t="s">
        <v>1486</v>
      </c>
      <c r="C1297" t="s">
        <v>1487</v>
      </c>
      <c r="D1297">
        <v>59496413</v>
      </c>
      <c r="E1297">
        <v>45681</v>
      </c>
      <c r="F1297">
        <v>946899134</v>
      </c>
      <c r="G1297" t="s">
        <v>478</v>
      </c>
      <c r="H1297">
        <v>2250005189</v>
      </c>
      <c r="I1297">
        <v>32</v>
      </c>
    </row>
    <row r="1298" spans="1:9" x14ac:dyDescent="0.3">
      <c r="A1298">
        <v>3557</v>
      </c>
      <c r="B1298" t="s">
        <v>1258</v>
      </c>
      <c r="C1298" t="s">
        <v>1259</v>
      </c>
      <c r="D1298">
        <v>59743554</v>
      </c>
      <c r="E1298">
        <v>45692</v>
      </c>
      <c r="F1298">
        <v>947127548</v>
      </c>
      <c r="G1298" t="s">
        <v>31</v>
      </c>
      <c r="H1298">
        <v>2250005189</v>
      </c>
      <c r="I1298">
        <v>11</v>
      </c>
    </row>
    <row r="1299" spans="1:9" x14ac:dyDescent="0.3">
      <c r="A1299">
        <v>4136</v>
      </c>
      <c r="B1299" t="s">
        <v>1096</v>
      </c>
      <c r="C1299" t="s">
        <v>1097</v>
      </c>
      <c r="D1299">
        <v>60675154</v>
      </c>
      <c r="E1299">
        <v>45727</v>
      </c>
      <c r="F1299">
        <v>947989988</v>
      </c>
      <c r="G1299" t="s">
        <v>271</v>
      </c>
      <c r="H1299">
        <v>2250005103</v>
      </c>
      <c r="I1299">
        <v>32</v>
      </c>
    </row>
    <row r="1300" spans="1:9" x14ac:dyDescent="0.3">
      <c r="A1300">
        <v>4136</v>
      </c>
      <c r="B1300" t="s">
        <v>1096</v>
      </c>
      <c r="C1300" t="s">
        <v>1097</v>
      </c>
      <c r="D1300">
        <v>60675151</v>
      </c>
      <c r="E1300">
        <v>45727</v>
      </c>
      <c r="F1300">
        <v>947989985</v>
      </c>
      <c r="G1300" t="s">
        <v>271</v>
      </c>
      <c r="H1300">
        <v>2250005170</v>
      </c>
      <c r="I1300">
        <v>16</v>
      </c>
    </row>
    <row r="1301" spans="1:9" x14ac:dyDescent="0.3">
      <c r="A1301">
        <v>4136</v>
      </c>
      <c r="B1301" t="s">
        <v>1096</v>
      </c>
      <c r="C1301" t="s">
        <v>1097</v>
      </c>
      <c r="D1301">
        <v>60675153</v>
      </c>
      <c r="E1301">
        <v>45727</v>
      </c>
      <c r="F1301">
        <v>947989986</v>
      </c>
      <c r="G1301" t="s">
        <v>271</v>
      </c>
      <c r="H1301">
        <v>2250005278</v>
      </c>
      <c r="I1301">
        <v>32</v>
      </c>
    </row>
    <row r="1302" spans="1:9" x14ac:dyDescent="0.3">
      <c r="A1302">
        <v>1550</v>
      </c>
      <c r="B1302" t="s">
        <v>179</v>
      </c>
      <c r="C1302" t="s">
        <v>180</v>
      </c>
      <c r="D1302">
        <v>60104074</v>
      </c>
      <c r="E1302">
        <v>45702</v>
      </c>
      <c r="F1302">
        <v>947462157</v>
      </c>
      <c r="G1302" t="s">
        <v>635</v>
      </c>
      <c r="H1302">
        <v>50001213</v>
      </c>
      <c r="I1302">
        <v>31</v>
      </c>
    </row>
    <row r="1303" spans="1:9" x14ac:dyDescent="0.3">
      <c r="A1303">
        <v>1550</v>
      </c>
      <c r="B1303" t="s">
        <v>179</v>
      </c>
      <c r="C1303" t="s">
        <v>180</v>
      </c>
      <c r="D1303">
        <v>60104076</v>
      </c>
      <c r="E1303">
        <v>45702</v>
      </c>
      <c r="F1303">
        <v>947462159</v>
      </c>
      <c r="G1303" t="s">
        <v>1469</v>
      </c>
      <c r="H1303">
        <v>2250005103</v>
      </c>
      <c r="I1303">
        <v>116</v>
      </c>
    </row>
    <row r="1304" spans="1:9" x14ac:dyDescent="0.3">
      <c r="A1304">
        <v>1550</v>
      </c>
      <c r="B1304" t="s">
        <v>179</v>
      </c>
      <c r="C1304" t="s">
        <v>180</v>
      </c>
      <c r="D1304">
        <v>60104072</v>
      </c>
      <c r="E1304">
        <v>45702</v>
      </c>
      <c r="F1304">
        <v>947462155</v>
      </c>
      <c r="G1304" t="s">
        <v>62</v>
      </c>
      <c r="H1304">
        <v>2250005170</v>
      </c>
      <c r="I1304">
        <v>48</v>
      </c>
    </row>
    <row r="1305" spans="1:9" x14ac:dyDescent="0.3">
      <c r="A1305">
        <v>1550</v>
      </c>
      <c r="B1305" t="s">
        <v>179</v>
      </c>
      <c r="C1305" t="s">
        <v>180</v>
      </c>
      <c r="D1305">
        <v>60104077</v>
      </c>
      <c r="E1305">
        <v>45702</v>
      </c>
      <c r="F1305">
        <v>947462160</v>
      </c>
      <c r="G1305" t="s">
        <v>634</v>
      </c>
      <c r="H1305">
        <v>2250005189</v>
      </c>
      <c r="I1305">
        <v>46</v>
      </c>
    </row>
    <row r="1306" spans="1:9" x14ac:dyDescent="0.3">
      <c r="A1306">
        <v>1550</v>
      </c>
      <c r="B1306" t="s">
        <v>179</v>
      </c>
      <c r="C1306" t="s">
        <v>180</v>
      </c>
      <c r="D1306">
        <v>60104075</v>
      </c>
      <c r="E1306">
        <v>45702</v>
      </c>
      <c r="F1306">
        <v>947462158</v>
      </c>
      <c r="G1306" t="s">
        <v>1534</v>
      </c>
      <c r="H1306">
        <v>2250005278</v>
      </c>
      <c r="I1306">
        <v>60</v>
      </c>
    </row>
    <row r="1307" spans="1:9" x14ac:dyDescent="0.3">
      <c r="A1307">
        <v>535</v>
      </c>
      <c r="B1307" t="s">
        <v>262</v>
      </c>
      <c r="C1307" t="s">
        <v>263</v>
      </c>
      <c r="D1307">
        <v>60168613</v>
      </c>
      <c r="E1307">
        <v>45706</v>
      </c>
      <c r="F1307">
        <v>947522209</v>
      </c>
      <c r="G1307" t="s">
        <v>520</v>
      </c>
      <c r="H1307">
        <v>50000012</v>
      </c>
      <c r="I1307">
        <v>77</v>
      </c>
    </row>
    <row r="1308" spans="1:9" x14ac:dyDescent="0.3">
      <c r="A1308">
        <v>535</v>
      </c>
      <c r="B1308" t="s">
        <v>262</v>
      </c>
      <c r="C1308" t="s">
        <v>263</v>
      </c>
      <c r="D1308">
        <v>60168615</v>
      </c>
      <c r="E1308">
        <v>45706</v>
      </c>
      <c r="F1308">
        <v>947522210</v>
      </c>
      <c r="G1308" t="s">
        <v>520</v>
      </c>
      <c r="H1308">
        <v>50001213</v>
      </c>
      <c r="I1308">
        <v>77</v>
      </c>
    </row>
    <row r="1309" spans="1:9" x14ac:dyDescent="0.3">
      <c r="A1309">
        <v>535</v>
      </c>
      <c r="B1309" t="s">
        <v>262</v>
      </c>
      <c r="C1309" t="s">
        <v>263</v>
      </c>
      <c r="D1309">
        <v>60168618</v>
      </c>
      <c r="E1309">
        <v>45706</v>
      </c>
      <c r="F1309">
        <v>947522213</v>
      </c>
      <c r="G1309" t="s">
        <v>1559</v>
      </c>
      <c r="H1309">
        <v>2250005103</v>
      </c>
      <c r="I1309">
        <v>68</v>
      </c>
    </row>
    <row r="1310" spans="1:9" x14ac:dyDescent="0.3">
      <c r="A1310">
        <v>535</v>
      </c>
      <c r="B1310" t="s">
        <v>262</v>
      </c>
      <c r="C1310" t="s">
        <v>263</v>
      </c>
      <c r="D1310">
        <v>60168612</v>
      </c>
      <c r="E1310">
        <v>45706</v>
      </c>
      <c r="F1310">
        <v>947522206</v>
      </c>
      <c r="G1310" t="s">
        <v>571</v>
      </c>
      <c r="H1310">
        <v>2250005170</v>
      </c>
      <c r="I1310">
        <v>80</v>
      </c>
    </row>
    <row r="1311" spans="1:9" x14ac:dyDescent="0.3">
      <c r="A1311">
        <v>535</v>
      </c>
      <c r="B1311" t="s">
        <v>262</v>
      </c>
      <c r="C1311" t="s">
        <v>263</v>
      </c>
      <c r="D1311">
        <v>60168620</v>
      </c>
      <c r="E1311">
        <v>45706</v>
      </c>
      <c r="F1311">
        <v>947522216</v>
      </c>
      <c r="G1311" t="s">
        <v>520</v>
      </c>
      <c r="H1311">
        <v>2250005189</v>
      </c>
      <c r="I1311">
        <v>77</v>
      </c>
    </row>
    <row r="1312" spans="1:9" x14ac:dyDescent="0.3">
      <c r="A1312">
        <v>535</v>
      </c>
      <c r="B1312" t="s">
        <v>262</v>
      </c>
      <c r="C1312" t="s">
        <v>263</v>
      </c>
      <c r="D1312">
        <v>60168617</v>
      </c>
      <c r="E1312">
        <v>45706</v>
      </c>
      <c r="F1312">
        <v>947522211</v>
      </c>
      <c r="G1312" t="s">
        <v>1464</v>
      </c>
      <c r="H1312">
        <v>2250005278</v>
      </c>
      <c r="I1312">
        <v>71</v>
      </c>
    </row>
    <row r="1313" spans="1:9" x14ac:dyDescent="0.3">
      <c r="A1313">
        <v>2790</v>
      </c>
      <c r="B1313" t="s">
        <v>1428</v>
      </c>
      <c r="C1313" t="s">
        <v>1427</v>
      </c>
      <c r="D1313">
        <v>60741334</v>
      </c>
      <c r="E1313">
        <v>45728</v>
      </c>
      <c r="F1313">
        <v>948051761</v>
      </c>
      <c r="G1313" t="s">
        <v>1662</v>
      </c>
      <c r="H1313">
        <v>2250005103</v>
      </c>
      <c r="I1313">
        <v>96</v>
      </c>
    </row>
    <row r="1314" spans="1:9" x14ac:dyDescent="0.3">
      <c r="A1314">
        <v>2790</v>
      </c>
      <c r="B1314" t="s">
        <v>1428</v>
      </c>
      <c r="C1314" t="s">
        <v>1427</v>
      </c>
      <c r="D1314">
        <v>60741326</v>
      </c>
      <c r="E1314">
        <v>45728</v>
      </c>
      <c r="F1314">
        <v>948051758</v>
      </c>
      <c r="G1314" t="s">
        <v>1662</v>
      </c>
      <c r="H1314">
        <v>2250005170</v>
      </c>
      <c r="I1314">
        <v>32</v>
      </c>
    </row>
    <row r="1315" spans="1:9" x14ac:dyDescent="0.3">
      <c r="A1315">
        <v>2790</v>
      </c>
      <c r="B1315" t="s">
        <v>1428</v>
      </c>
      <c r="C1315" t="s">
        <v>1427</v>
      </c>
      <c r="D1315">
        <v>60741335</v>
      </c>
      <c r="E1315">
        <v>45728</v>
      </c>
      <c r="F1315">
        <v>948051762</v>
      </c>
      <c r="G1315" t="s">
        <v>1662</v>
      </c>
      <c r="H1315">
        <v>2250005189</v>
      </c>
      <c r="I1315">
        <v>64</v>
      </c>
    </row>
    <row r="1316" spans="1:9" x14ac:dyDescent="0.3">
      <c r="A1316">
        <v>2790</v>
      </c>
      <c r="B1316" t="s">
        <v>1428</v>
      </c>
      <c r="C1316" t="s">
        <v>1427</v>
      </c>
      <c r="D1316">
        <v>60741333</v>
      </c>
      <c r="E1316">
        <v>45728</v>
      </c>
      <c r="F1316">
        <v>948051760</v>
      </c>
      <c r="G1316" t="s">
        <v>1662</v>
      </c>
      <c r="H1316">
        <v>2250005278</v>
      </c>
      <c r="I1316">
        <v>48</v>
      </c>
    </row>
    <row r="1317" spans="1:9" x14ac:dyDescent="0.3">
      <c r="A1317">
        <v>2790</v>
      </c>
      <c r="B1317" t="s">
        <v>1428</v>
      </c>
      <c r="C1317" t="s">
        <v>1427</v>
      </c>
      <c r="D1317">
        <v>57095957</v>
      </c>
      <c r="E1317">
        <v>45581</v>
      </c>
      <c r="F1317">
        <v>944686676</v>
      </c>
      <c r="G1317" t="s">
        <v>1470</v>
      </c>
      <c r="H1317">
        <v>50000012</v>
      </c>
      <c r="I1317">
        <v>8</v>
      </c>
    </row>
    <row r="1318" spans="1:9" x14ac:dyDescent="0.3">
      <c r="A1318">
        <v>3054</v>
      </c>
      <c r="B1318" t="s">
        <v>830</v>
      </c>
      <c r="C1318" t="s">
        <v>831</v>
      </c>
      <c r="D1318">
        <v>59021207</v>
      </c>
      <c r="E1318">
        <v>45665</v>
      </c>
      <c r="F1318">
        <v>946458678</v>
      </c>
      <c r="G1318" t="s">
        <v>897</v>
      </c>
      <c r="H1318">
        <v>2250005103</v>
      </c>
      <c r="I1318">
        <v>24</v>
      </c>
    </row>
    <row r="1319" spans="1:9" x14ac:dyDescent="0.3">
      <c r="A1319">
        <v>4415</v>
      </c>
      <c r="B1319" t="s">
        <v>1256</v>
      </c>
      <c r="C1319" t="s">
        <v>1257</v>
      </c>
      <c r="D1319">
        <v>59167618</v>
      </c>
      <c r="E1319">
        <v>45671</v>
      </c>
      <c r="F1319">
        <v>946594137</v>
      </c>
      <c r="G1319" t="s">
        <v>1589</v>
      </c>
      <c r="H1319">
        <v>2250005103</v>
      </c>
      <c r="I1319">
        <v>20</v>
      </c>
    </row>
    <row r="1320" spans="1:9" x14ac:dyDescent="0.3">
      <c r="A1320">
        <v>4415</v>
      </c>
      <c r="B1320" t="s">
        <v>1256</v>
      </c>
      <c r="C1320" t="s">
        <v>1257</v>
      </c>
      <c r="D1320">
        <v>59167617</v>
      </c>
      <c r="E1320">
        <v>45671</v>
      </c>
      <c r="F1320">
        <v>946594136</v>
      </c>
      <c r="G1320" t="s">
        <v>392</v>
      </c>
      <c r="H1320">
        <v>2250005170</v>
      </c>
      <c r="I1320">
        <v>12</v>
      </c>
    </row>
    <row r="1321" spans="1:9" x14ac:dyDescent="0.3">
      <c r="A1321">
        <v>4415</v>
      </c>
      <c r="B1321" t="s">
        <v>1256</v>
      </c>
      <c r="C1321" t="s">
        <v>1257</v>
      </c>
      <c r="D1321">
        <v>59167619</v>
      </c>
      <c r="E1321">
        <v>45671</v>
      </c>
      <c r="F1321">
        <v>946594138</v>
      </c>
      <c r="G1321" t="s">
        <v>1656</v>
      </c>
      <c r="H1321">
        <v>2250005189</v>
      </c>
      <c r="I1321">
        <v>9</v>
      </c>
    </row>
    <row r="1322" spans="1:9" x14ac:dyDescent="0.3">
      <c r="A1322">
        <v>3567</v>
      </c>
      <c r="B1322" t="s">
        <v>847</v>
      </c>
      <c r="C1322" t="s">
        <v>848</v>
      </c>
      <c r="D1322">
        <v>57835848</v>
      </c>
      <c r="E1322">
        <v>45610</v>
      </c>
      <c r="F1322">
        <v>945367461</v>
      </c>
      <c r="G1322" t="s">
        <v>353</v>
      </c>
      <c r="H1322">
        <v>2250005278</v>
      </c>
      <c r="I1322">
        <v>20</v>
      </c>
    </row>
    <row r="1323" spans="1:9" x14ac:dyDescent="0.3">
      <c r="A1323">
        <v>2101</v>
      </c>
      <c r="B1323" t="s">
        <v>164</v>
      </c>
      <c r="C1323" t="s">
        <v>165</v>
      </c>
      <c r="D1323">
        <v>57761252</v>
      </c>
      <c r="E1323">
        <v>45609</v>
      </c>
      <c r="F1323">
        <v>945298827</v>
      </c>
      <c r="G1323" t="s">
        <v>167</v>
      </c>
      <c r="H1323">
        <v>50000012</v>
      </c>
      <c r="I1323">
        <v>22</v>
      </c>
    </row>
    <row r="1324" spans="1:9" x14ac:dyDescent="0.3">
      <c r="A1324">
        <v>2101</v>
      </c>
      <c r="B1324" t="s">
        <v>164</v>
      </c>
      <c r="C1324" t="s">
        <v>165</v>
      </c>
      <c r="D1324">
        <v>57761250</v>
      </c>
      <c r="E1324">
        <v>45609</v>
      </c>
      <c r="F1324">
        <v>945298826</v>
      </c>
      <c r="G1324" t="s">
        <v>168</v>
      </c>
      <c r="H1324">
        <v>50001213</v>
      </c>
      <c r="I1324">
        <v>25</v>
      </c>
    </row>
    <row r="1325" spans="1:9" x14ac:dyDescent="0.3">
      <c r="A1325">
        <v>2101</v>
      </c>
      <c r="B1325" t="s">
        <v>164</v>
      </c>
      <c r="C1325" t="s">
        <v>165</v>
      </c>
      <c r="D1325">
        <v>57761254</v>
      </c>
      <c r="E1325">
        <v>45609</v>
      </c>
      <c r="F1325">
        <v>945298829</v>
      </c>
      <c r="G1325" t="s">
        <v>1516</v>
      </c>
      <c r="H1325">
        <v>2250005103</v>
      </c>
      <c r="I1325">
        <v>29</v>
      </c>
    </row>
    <row r="1326" spans="1:9" x14ac:dyDescent="0.3">
      <c r="A1326">
        <v>2101</v>
      </c>
      <c r="B1326" t="s">
        <v>164</v>
      </c>
      <c r="C1326" t="s">
        <v>165</v>
      </c>
      <c r="D1326">
        <v>57761249</v>
      </c>
      <c r="E1326">
        <v>45609</v>
      </c>
      <c r="F1326">
        <v>945298825</v>
      </c>
      <c r="G1326" t="s">
        <v>170</v>
      </c>
      <c r="H1326">
        <v>2250005170</v>
      </c>
      <c r="I1326">
        <v>47</v>
      </c>
    </row>
    <row r="1327" spans="1:9" x14ac:dyDescent="0.3">
      <c r="A1327">
        <v>2101</v>
      </c>
      <c r="B1327" t="s">
        <v>164</v>
      </c>
      <c r="C1327" t="s">
        <v>165</v>
      </c>
      <c r="D1327">
        <v>57761255</v>
      </c>
      <c r="E1327">
        <v>45609</v>
      </c>
      <c r="F1327">
        <v>945298830</v>
      </c>
      <c r="G1327" t="s">
        <v>1515</v>
      </c>
      <c r="H1327">
        <v>2250005189</v>
      </c>
      <c r="I1327">
        <v>44</v>
      </c>
    </row>
    <row r="1328" spans="1:9" x14ac:dyDescent="0.3">
      <c r="A1328">
        <v>2101</v>
      </c>
      <c r="B1328" t="s">
        <v>164</v>
      </c>
      <c r="C1328" t="s">
        <v>165</v>
      </c>
      <c r="D1328">
        <v>57761253</v>
      </c>
      <c r="E1328">
        <v>45609</v>
      </c>
      <c r="F1328">
        <v>945298828</v>
      </c>
      <c r="G1328" t="s">
        <v>167</v>
      </c>
      <c r="H1328">
        <v>2250005278</v>
      </c>
      <c r="I1328">
        <v>42</v>
      </c>
    </row>
    <row r="1329" spans="1:9" x14ac:dyDescent="0.3">
      <c r="A1329">
        <v>1989</v>
      </c>
      <c r="B1329" t="s">
        <v>823</v>
      </c>
      <c r="C1329" t="s">
        <v>824</v>
      </c>
      <c r="D1329">
        <v>60027129</v>
      </c>
      <c r="E1329">
        <v>45701</v>
      </c>
      <c r="F1329">
        <v>947390679</v>
      </c>
      <c r="G1329" t="s">
        <v>1721</v>
      </c>
      <c r="H1329">
        <v>2250005103</v>
      </c>
      <c r="I1329">
        <v>13</v>
      </c>
    </row>
    <row r="1330" spans="1:9" x14ac:dyDescent="0.3">
      <c r="A1330">
        <v>4412</v>
      </c>
      <c r="B1330" t="s">
        <v>759</v>
      </c>
      <c r="C1330" t="s">
        <v>760</v>
      </c>
      <c r="D1330">
        <v>59149049</v>
      </c>
      <c r="E1330">
        <v>45670</v>
      </c>
      <c r="F1330">
        <v>946576976</v>
      </c>
      <c r="G1330" t="s">
        <v>633</v>
      </c>
      <c r="H1330">
        <v>2250005278</v>
      </c>
      <c r="I1330">
        <v>20</v>
      </c>
    </row>
    <row r="1331" spans="1:9" x14ac:dyDescent="0.3">
      <c r="A1331">
        <v>4261</v>
      </c>
      <c r="B1331" t="s">
        <v>1430</v>
      </c>
      <c r="C1331" t="s">
        <v>1429</v>
      </c>
      <c r="D1331">
        <v>60481201</v>
      </c>
      <c r="E1331">
        <v>45716</v>
      </c>
      <c r="F1331">
        <v>947811849</v>
      </c>
      <c r="G1331" t="s">
        <v>209</v>
      </c>
      <c r="H1331">
        <v>50000012</v>
      </c>
      <c r="I1331">
        <v>31</v>
      </c>
    </row>
    <row r="1332" spans="1:9" x14ac:dyDescent="0.3">
      <c r="A1332">
        <v>4261</v>
      </c>
      <c r="B1332" t="s">
        <v>1430</v>
      </c>
      <c r="C1332" t="s">
        <v>1429</v>
      </c>
      <c r="D1332">
        <v>60481202</v>
      </c>
      <c r="E1332">
        <v>45716</v>
      </c>
      <c r="F1332">
        <v>947811850</v>
      </c>
      <c r="G1332" t="s">
        <v>497</v>
      </c>
      <c r="H1332">
        <v>50001213</v>
      </c>
      <c r="I1332">
        <v>32</v>
      </c>
    </row>
    <row r="1333" spans="1:9" x14ac:dyDescent="0.3">
      <c r="A1333">
        <v>4261</v>
      </c>
      <c r="B1333" t="s">
        <v>1430</v>
      </c>
      <c r="C1333" t="s">
        <v>1429</v>
      </c>
      <c r="D1333">
        <v>60481203</v>
      </c>
      <c r="E1333">
        <v>45716</v>
      </c>
      <c r="F1333">
        <v>947811851</v>
      </c>
      <c r="G1333" t="s">
        <v>209</v>
      </c>
      <c r="H1333">
        <v>2250005103</v>
      </c>
      <c r="I1333">
        <v>47</v>
      </c>
    </row>
    <row r="1334" spans="1:9" x14ac:dyDescent="0.3">
      <c r="A1334">
        <v>4261</v>
      </c>
      <c r="B1334" t="s">
        <v>1430</v>
      </c>
      <c r="C1334" t="s">
        <v>1429</v>
      </c>
      <c r="D1334">
        <v>60481200</v>
      </c>
      <c r="E1334">
        <v>45716</v>
      </c>
      <c r="F1334">
        <v>947811848</v>
      </c>
      <c r="G1334" t="s">
        <v>497</v>
      </c>
      <c r="H1334">
        <v>2250005170</v>
      </c>
      <c r="I1334">
        <v>48</v>
      </c>
    </row>
    <row r="1335" spans="1:9" x14ac:dyDescent="0.3">
      <c r="A1335">
        <v>4261</v>
      </c>
      <c r="B1335" t="s">
        <v>1430</v>
      </c>
      <c r="C1335" t="s">
        <v>1429</v>
      </c>
      <c r="D1335">
        <v>60481204</v>
      </c>
      <c r="E1335">
        <v>45716</v>
      </c>
      <c r="F1335">
        <v>947811852</v>
      </c>
      <c r="G1335" t="s">
        <v>497</v>
      </c>
      <c r="H1335">
        <v>2250005189</v>
      </c>
      <c r="I1335">
        <v>48</v>
      </c>
    </row>
    <row r="1336" spans="1:9" x14ac:dyDescent="0.3">
      <c r="A1336">
        <v>2574</v>
      </c>
      <c r="B1336" t="s">
        <v>965</v>
      </c>
      <c r="C1336" t="s">
        <v>966</v>
      </c>
      <c r="D1336">
        <v>58896841</v>
      </c>
      <c r="E1336">
        <v>45660</v>
      </c>
      <c r="F1336">
        <v>946343357</v>
      </c>
      <c r="G1336" t="s">
        <v>976</v>
      </c>
      <c r="H1336">
        <v>2250005103</v>
      </c>
      <c r="I1336">
        <v>38</v>
      </c>
    </row>
    <row r="1337" spans="1:9" x14ac:dyDescent="0.3">
      <c r="A1337">
        <v>2574</v>
      </c>
      <c r="B1337" t="s">
        <v>965</v>
      </c>
      <c r="C1337" t="s">
        <v>966</v>
      </c>
      <c r="D1337">
        <v>58896840</v>
      </c>
      <c r="E1337">
        <v>45660</v>
      </c>
      <c r="F1337">
        <v>946343356</v>
      </c>
      <c r="G1337" t="s">
        <v>624</v>
      </c>
      <c r="H1337">
        <v>2250005170</v>
      </c>
      <c r="I1337">
        <v>43</v>
      </c>
    </row>
    <row r="1338" spans="1:9" x14ac:dyDescent="0.3">
      <c r="A1338">
        <v>2681</v>
      </c>
      <c r="B1338" t="s">
        <v>246</v>
      </c>
      <c r="C1338" t="s">
        <v>247</v>
      </c>
      <c r="D1338">
        <v>58955741</v>
      </c>
      <c r="E1338">
        <v>45664</v>
      </c>
      <c r="F1338">
        <v>946397714</v>
      </c>
      <c r="G1338" t="s">
        <v>232</v>
      </c>
      <c r="H1338">
        <v>2250005103</v>
      </c>
      <c r="I1338">
        <v>34</v>
      </c>
    </row>
    <row r="1339" spans="1:9" x14ac:dyDescent="0.3">
      <c r="A1339">
        <v>2681</v>
      </c>
      <c r="B1339" t="s">
        <v>246</v>
      </c>
      <c r="C1339" t="s">
        <v>247</v>
      </c>
      <c r="D1339">
        <v>58955742</v>
      </c>
      <c r="E1339">
        <v>45664</v>
      </c>
      <c r="F1339">
        <v>946397715</v>
      </c>
      <c r="G1339" t="s">
        <v>248</v>
      </c>
      <c r="H1339">
        <v>2250005189</v>
      </c>
      <c r="I1339">
        <v>48</v>
      </c>
    </row>
    <row r="1340" spans="1:9" x14ac:dyDescent="0.3">
      <c r="A1340">
        <v>2244</v>
      </c>
      <c r="B1340" t="s">
        <v>103</v>
      </c>
      <c r="C1340" t="s">
        <v>1216</v>
      </c>
      <c r="D1340">
        <v>59896963</v>
      </c>
      <c r="E1340">
        <v>45709</v>
      </c>
      <c r="F1340">
        <v>345046231</v>
      </c>
      <c r="G1340" t="s">
        <v>299</v>
      </c>
      <c r="H1340">
        <v>50001213</v>
      </c>
      <c r="I1340">
        <v>6</v>
      </c>
    </row>
    <row r="1341" spans="1:9" x14ac:dyDescent="0.3">
      <c r="A1341">
        <v>2244</v>
      </c>
      <c r="B1341" t="s">
        <v>103</v>
      </c>
      <c r="C1341" t="s">
        <v>1216</v>
      </c>
      <c r="D1341">
        <v>59896964</v>
      </c>
      <c r="E1341">
        <v>45709</v>
      </c>
      <c r="F1341">
        <v>345046294</v>
      </c>
      <c r="G1341" t="s">
        <v>299</v>
      </c>
      <c r="H1341">
        <v>2250005103</v>
      </c>
      <c r="I1341">
        <v>27</v>
      </c>
    </row>
    <row r="1342" spans="1:9" x14ac:dyDescent="0.3">
      <c r="A1342">
        <v>2244</v>
      </c>
      <c r="B1342" t="s">
        <v>103</v>
      </c>
      <c r="C1342" t="s">
        <v>1216</v>
      </c>
      <c r="D1342">
        <v>59896961</v>
      </c>
      <c r="E1342">
        <v>45709</v>
      </c>
      <c r="F1342">
        <v>345045924</v>
      </c>
      <c r="G1342" t="s">
        <v>299</v>
      </c>
      <c r="H1342">
        <v>2250005111</v>
      </c>
      <c r="I1342">
        <v>4</v>
      </c>
    </row>
    <row r="1343" spans="1:9" x14ac:dyDescent="0.3">
      <c r="A1343">
        <v>2244</v>
      </c>
      <c r="B1343" t="s">
        <v>103</v>
      </c>
      <c r="C1343" t="s">
        <v>1216</v>
      </c>
      <c r="D1343">
        <v>59896962</v>
      </c>
      <c r="E1343">
        <v>45709</v>
      </c>
      <c r="F1343">
        <v>345046146</v>
      </c>
      <c r="G1343" t="s">
        <v>299</v>
      </c>
      <c r="H1343">
        <v>2250005170</v>
      </c>
      <c r="I1343">
        <v>11</v>
      </c>
    </row>
    <row r="1344" spans="1:9" x14ac:dyDescent="0.3">
      <c r="A1344">
        <v>2244</v>
      </c>
      <c r="B1344" t="s">
        <v>103</v>
      </c>
      <c r="C1344" t="s">
        <v>1216</v>
      </c>
      <c r="D1344">
        <v>59896965</v>
      </c>
      <c r="E1344">
        <v>45709</v>
      </c>
      <c r="F1344">
        <v>345046372</v>
      </c>
      <c r="G1344" t="s">
        <v>299</v>
      </c>
      <c r="H1344">
        <v>2250005189</v>
      </c>
      <c r="I1344">
        <v>11</v>
      </c>
    </row>
    <row r="1345" spans="1:9" x14ac:dyDescent="0.3">
      <c r="A1345">
        <v>2947</v>
      </c>
      <c r="B1345" t="s">
        <v>153</v>
      </c>
      <c r="C1345" t="s">
        <v>154</v>
      </c>
      <c r="D1345">
        <v>60102427</v>
      </c>
      <c r="E1345">
        <v>45702</v>
      </c>
      <c r="F1345">
        <v>947460638</v>
      </c>
      <c r="G1345" t="s">
        <v>1067</v>
      </c>
      <c r="H1345">
        <v>50000012</v>
      </c>
      <c r="I1345">
        <v>29</v>
      </c>
    </row>
    <row r="1346" spans="1:9" x14ac:dyDescent="0.3">
      <c r="A1346">
        <v>2947</v>
      </c>
      <c r="B1346" t="s">
        <v>153</v>
      </c>
      <c r="C1346" t="s">
        <v>154</v>
      </c>
      <c r="D1346">
        <v>60102428</v>
      </c>
      <c r="E1346">
        <v>45702</v>
      </c>
      <c r="F1346">
        <v>947460639</v>
      </c>
      <c r="G1346" t="s">
        <v>62</v>
      </c>
      <c r="H1346">
        <v>50001213</v>
      </c>
      <c r="I1346">
        <v>16</v>
      </c>
    </row>
    <row r="1347" spans="1:9" x14ac:dyDescent="0.3">
      <c r="A1347">
        <v>2947</v>
      </c>
      <c r="B1347" t="s">
        <v>153</v>
      </c>
      <c r="C1347" t="s">
        <v>154</v>
      </c>
      <c r="D1347">
        <v>60102431</v>
      </c>
      <c r="E1347">
        <v>45702</v>
      </c>
      <c r="F1347">
        <v>947460642</v>
      </c>
      <c r="G1347" t="s">
        <v>1067</v>
      </c>
      <c r="H1347">
        <v>2250005103</v>
      </c>
      <c r="I1347">
        <v>154</v>
      </c>
    </row>
    <row r="1348" spans="1:9" x14ac:dyDescent="0.3">
      <c r="A1348">
        <v>2947</v>
      </c>
      <c r="B1348" t="s">
        <v>153</v>
      </c>
      <c r="C1348" t="s">
        <v>154</v>
      </c>
      <c r="D1348">
        <v>60102426</v>
      </c>
      <c r="E1348">
        <v>45702</v>
      </c>
      <c r="F1348">
        <v>947460637</v>
      </c>
      <c r="G1348" t="s">
        <v>62</v>
      </c>
      <c r="H1348">
        <v>2250005170</v>
      </c>
      <c r="I1348">
        <v>64</v>
      </c>
    </row>
    <row r="1349" spans="1:9" x14ac:dyDescent="0.3">
      <c r="A1349">
        <v>2947</v>
      </c>
      <c r="B1349" t="s">
        <v>153</v>
      </c>
      <c r="C1349" t="s">
        <v>154</v>
      </c>
      <c r="D1349">
        <v>60102432</v>
      </c>
      <c r="E1349">
        <v>45702</v>
      </c>
      <c r="F1349">
        <v>947460643</v>
      </c>
      <c r="G1349" t="s">
        <v>1067</v>
      </c>
      <c r="H1349">
        <v>2250005189</v>
      </c>
      <c r="I1349">
        <v>77</v>
      </c>
    </row>
    <row r="1350" spans="1:9" x14ac:dyDescent="0.3">
      <c r="A1350">
        <v>2947</v>
      </c>
      <c r="B1350" t="s">
        <v>153</v>
      </c>
      <c r="C1350" t="s">
        <v>154</v>
      </c>
      <c r="D1350">
        <v>60102429</v>
      </c>
      <c r="E1350">
        <v>45702</v>
      </c>
      <c r="F1350">
        <v>947460640</v>
      </c>
      <c r="G1350" t="s">
        <v>1067</v>
      </c>
      <c r="H1350">
        <v>2250005278</v>
      </c>
      <c r="I1350">
        <v>29</v>
      </c>
    </row>
    <row r="1351" spans="1:9" x14ac:dyDescent="0.3">
      <c r="A1351">
        <v>4059</v>
      </c>
      <c r="B1351" t="s">
        <v>533</v>
      </c>
      <c r="C1351" t="s">
        <v>534</v>
      </c>
      <c r="D1351">
        <v>57605952</v>
      </c>
      <c r="E1351">
        <v>45608</v>
      </c>
      <c r="F1351">
        <v>945155737</v>
      </c>
      <c r="G1351" t="s">
        <v>356</v>
      </c>
      <c r="H1351">
        <v>2250005111</v>
      </c>
      <c r="I1351">
        <v>14</v>
      </c>
    </row>
    <row r="1352" spans="1:9" x14ac:dyDescent="0.3">
      <c r="A1352">
        <v>4059</v>
      </c>
      <c r="B1352" t="s">
        <v>533</v>
      </c>
      <c r="C1352" t="s">
        <v>534</v>
      </c>
      <c r="D1352">
        <v>57605957</v>
      </c>
      <c r="E1352">
        <v>45608</v>
      </c>
      <c r="F1352">
        <v>945155740</v>
      </c>
      <c r="G1352" t="s">
        <v>357</v>
      </c>
      <c r="H1352">
        <v>2250005189</v>
      </c>
      <c r="I1352">
        <v>5</v>
      </c>
    </row>
    <row r="1353" spans="1:9" x14ac:dyDescent="0.3">
      <c r="A1353">
        <v>4059</v>
      </c>
      <c r="B1353" t="s">
        <v>533</v>
      </c>
      <c r="C1353" t="s">
        <v>534</v>
      </c>
      <c r="D1353">
        <v>57605954</v>
      </c>
      <c r="E1353">
        <v>45608</v>
      </c>
      <c r="F1353">
        <v>945155738</v>
      </c>
      <c r="G1353" t="s">
        <v>535</v>
      </c>
      <c r="H1353">
        <v>2250005278</v>
      </c>
      <c r="I1353">
        <v>13</v>
      </c>
    </row>
    <row r="1354" spans="1:9" x14ac:dyDescent="0.3">
      <c r="A1354">
        <v>2718</v>
      </c>
      <c r="B1354" t="s">
        <v>16</v>
      </c>
      <c r="C1354" t="s">
        <v>17</v>
      </c>
      <c r="D1354">
        <v>59468405</v>
      </c>
      <c r="E1354">
        <v>45680</v>
      </c>
      <c r="F1354">
        <v>946873231</v>
      </c>
      <c r="G1354" t="s">
        <v>20</v>
      </c>
      <c r="H1354">
        <v>50000012</v>
      </c>
      <c r="I1354">
        <v>47</v>
      </c>
    </row>
    <row r="1355" spans="1:9" x14ac:dyDescent="0.3">
      <c r="A1355">
        <v>2718</v>
      </c>
      <c r="B1355" t="s">
        <v>16</v>
      </c>
      <c r="C1355" t="s">
        <v>17</v>
      </c>
      <c r="D1355">
        <v>59468407</v>
      </c>
      <c r="E1355">
        <v>45680</v>
      </c>
      <c r="F1355">
        <v>946873232</v>
      </c>
      <c r="G1355" t="s">
        <v>1494</v>
      </c>
      <c r="H1355">
        <v>2250005103</v>
      </c>
      <c r="I1355">
        <v>31</v>
      </c>
    </row>
    <row r="1356" spans="1:9" x14ac:dyDescent="0.3">
      <c r="A1356">
        <v>2718</v>
      </c>
      <c r="B1356" t="s">
        <v>16</v>
      </c>
      <c r="C1356" t="s">
        <v>17</v>
      </c>
      <c r="D1356">
        <v>59468403</v>
      </c>
      <c r="E1356">
        <v>45680</v>
      </c>
      <c r="F1356">
        <v>946873228</v>
      </c>
      <c r="G1356" t="s">
        <v>1495</v>
      </c>
      <c r="H1356">
        <v>2250005111</v>
      </c>
      <c r="I1356">
        <v>35</v>
      </c>
    </row>
    <row r="1357" spans="1:9" x14ac:dyDescent="0.3">
      <c r="A1357">
        <v>2718</v>
      </c>
      <c r="B1357" t="s">
        <v>16</v>
      </c>
      <c r="C1357" t="s">
        <v>17</v>
      </c>
      <c r="D1357">
        <v>59468404</v>
      </c>
      <c r="E1357">
        <v>45680</v>
      </c>
      <c r="F1357">
        <v>946873230</v>
      </c>
      <c r="G1357" t="s">
        <v>42</v>
      </c>
      <c r="H1357">
        <v>2250005170</v>
      </c>
      <c r="I1357">
        <v>40</v>
      </c>
    </row>
    <row r="1358" spans="1:9" x14ac:dyDescent="0.3">
      <c r="A1358">
        <v>2718</v>
      </c>
      <c r="B1358" t="s">
        <v>16</v>
      </c>
      <c r="C1358" t="s">
        <v>17</v>
      </c>
      <c r="D1358">
        <v>59468408</v>
      </c>
      <c r="E1358">
        <v>45680</v>
      </c>
      <c r="F1358">
        <v>946873233</v>
      </c>
      <c r="G1358" t="s">
        <v>21</v>
      </c>
      <c r="H1358">
        <v>2250005189</v>
      </c>
      <c r="I1358">
        <v>42</v>
      </c>
    </row>
    <row r="1359" spans="1:9" x14ac:dyDescent="0.3">
      <c r="A1359">
        <v>4585</v>
      </c>
      <c r="B1359" t="s">
        <v>1700</v>
      </c>
      <c r="C1359" t="s">
        <v>1701</v>
      </c>
      <c r="D1359">
        <v>60478480</v>
      </c>
      <c r="E1359">
        <v>45716</v>
      </c>
      <c r="F1359">
        <v>947809332</v>
      </c>
      <c r="G1359" t="s">
        <v>209</v>
      </c>
      <c r="H1359">
        <v>2250005103</v>
      </c>
      <c r="I1359">
        <v>15</v>
      </c>
    </row>
    <row r="1360" spans="1:9" x14ac:dyDescent="0.3">
      <c r="A1360">
        <v>4585</v>
      </c>
      <c r="B1360" t="s">
        <v>1700</v>
      </c>
      <c r="C1360" t="s">
        <v>1701</v>
      </c>
      <c r="D1360">
        <v>60478476</v>
      </c>
      <c r="E1360">
        <v>45716</v>
      </c>
      <c r="F1360">
        <v>947809329</v>
      </c>
      <c r="G1360" t="s">
        <v>497</v>
      </c>
      <c r="H1360">
        <v>2250005170</v>
      </c>
      <c r="I1360">
        <v>16</v>
      </c>
    </row>
    <row r="1361" spans="1:9" x14ac:dyDescent="0.3">
      <c r="A1361">
        <v>2902</v>
      </c>
      <c r="B1361" t="s">
        <v>924</v>
      </c>
      <c r="C1361" t="s">
        <v>925</v>
      </c>
      <c r="D1361">
        <v>57758119</v>
      </c>
      <c r="E1361">
        <v>45609</v>
      </c>
      <c r="F1361">
        <v>945295918</v>
      </c>
      <c r="G1361" t="s">
        <v>1727</v>
      </c>
      <c r="H1361">
        <v>2250005103</v>
      </c>
      <c r="I1361">
        <v>91</v>
      </c>
    </row>
    <row r="1362" spans="1:9" x14ac:dyDescent="0.3">
      <c r="A1362">
        <v>2902</v>
      </c>
      <c r="B1362" t="s">
        <v>924</v>
      </c>
      <c r="C1362" t="s">
        <v>925</v>
      </c>
      <c r="D1362">
        <v>57758114</v>
      </c>
      <c r="E1362">
        <v>45609</v>
      </c>
      <c r="F1362">
        <v>945295914</v>
      </c>
      <c r="G1362" t="s">
        <v>168</v>
      </c>
      <c r="H1362">
        <v>2250005170</v>
      </c>
      <c r="I1362">
        <v>88</v>
      </c>
    </row>
    <row r="1363" spans="1:9" x14ac:dyDescent="0.3">
      <c r="A1363">
        <v>2902</v>
      </c>
      <c r="B1363" t="s">
        <v>924</v>
      </c>
      <c r="C1363" t="s">
        <v>925</v>
      </c>
      <c r="D1363">
        <v>57758117</v>
      </c>
      <c r="E1363">
        <v>45609</v>
      </c>
      <c r="F1363">
        <v>945295917</v>
      </c>
      <c r="G1363" t="s">
        <v>168</v>
      </c>
      <c r="H1363">
        <v>2250005278</v>
      </c>
      <c r="I1363">
        <v>23</v>
      </c>
    </row>
    <row r="1364" spans="1:9" x14ac:dyDescent="0.3">
      <c r="A1364">
        <v>4479</v>
      </c>
      <c r="B1364" t="s">
        <v>13</v>
      </c>
      <c r="C1364" t="s">
        <v>14</v>
      </c>
      <c r="D1364">
        <v>59746257</v>
      </c>
      <c r="E1364">
        <v>45691</v>
      </c>
      <c r="F1364">
        <v>947130104</v>
      </c>
      <c r="G1364" t="s">
        <v>1511</v>
      </c>
      <c r="H1364">
        <v>2250005103</v>
      </c>
      <c r="I1364">
        <v>123</v>
      </c>
    </row>
    <row r="1365" spans="1:9" x14ac:dyDescent="0.3">
      <c r="A1365">
        <v>4479</v>
      </c>
      <c r="B1365" t="s">
        <v>13</v>
      </c>
      <c r="C1365" t="s">
        <v>14</v>
      </c>
      <c r="D1365">
        <v>59746256</v>
      </c>
      <c r="E1365">
        <v>45691</v>
      </c>
      <c r="F1365">
        <v>947130103</v>
      </c>
      <c r="G1365" t="s">
        <v>15</v>
      </c>
      <c r="H1365">
        <v>2250005170</v>
      </c>
      <c r="I1365">
        <v>48</v>
      </c>
    </row>
    <row r="1366" spans="1:9" x14ac:dyDescent="0.3">
      <c r="A1366">
        <v>4479</v>
      </c>
      <c r="B1366" t="s">
        <v>13</v>
      </c>
      <c r="C1366" t="s">
        <v>14</v>
      </c>
      <c r="D1366">
        <v>59746258</v>
      </c>
      <c r="E1366">
        <v>45691</v>
      </c>
      <c r="F1366">
        <v>947130105</v>
      </c>
      <c r="G1366" t="s">
        <v>15</v>
      </c>
      <c r="H1366">
        <v>2250005189</v>
      </c>
      <c r="I1366">
        <v>64</v>
      </c>
    </row>
    <row r="1367" spans="1:9" x14ac:dyDescent="0.3">
      <c r="A1367">
        <v>4208</v>
      </c>
      <c r="B1367" t="s">
        <v>394</v>
      </c>
      <c r="C1367" t="s">
        <v>395</v>
      </c>
      <c r="D1367">
        <v>59064545</v>
      </c>
      <c r="E1367">
        <v>45666</v>
      </c>
      <c r="F1367">
        <v>946498861</v>
      </c>
      <c r="G1367" t="s">
        <v>1591</v>
      </c>
      <c r="H1367">
        <v>50000012</v>
      </c>
      <c r="I1367">
        <v>63</v>
      </c>
    </row>
    <row r="1368" spans="1:9" x14ac:dyDescent="0.3">
      <c r="A1368">
        <v>4208</v>
      </c>
      <c r="B1368" t="s">
        <v>394</v>
      </c>
      <c r="C1368" t="s">
        <v>395</v>
      </c>
      <c r="D1368">
        <v>59064199</v>
      </c>
      <c r="E1368">
        <v>45666</v>
      </c>
      <c r="F1368">
        <v>946498544</v>
      </c>
      <c r="G1368" t="s">
        <v>155</v>
      </c>
      <c r="H1368">
        <v>2250005103</v>
      </c>
      <c r="I1368">
        <v>28</v>
      </c>
    </row>
    <row r="1369" spans="1:9" x14ac:dyDescent="0.3">
      <c r="A1369">
        <v>4208</v>
      </c>
      <c r="B1369" t="s">
        <v>394</v>
      </c>
      <c r="C1369" t="s">
        <v>395</v>
      </c>
      <c r="D1369">
        <v>59064196</v>
      </c>
      <c r="E1369">
        <v>45666</v>
      </c>
      <c r="F1369">
        <v>946498541</v>
      </c>
      <c r="G1369" t="s">
        <v>156</v>
      </c>
      <c r="H1369">
        <v>2250005111</v>
      </c>
      <c r="I1369">
        <v>32</v>
      </c>
    </row>
    <row r="1370" spans="1:9" x14ac:dyDescent="0.3">
      <c r="A1370">
        <v>4208</v>
      </c>
      <c r="B1370" t="s">
        <v>394</v>
      </c>
      <c r="C1370" t="s">
        <v>395</v>
      </c>
      <c r="D1370">
        <v>59064197</v>
      </c>
      <c r="E1370">
        <v>45666</v>
      </c>
      <c r="F1370">
        <v>946498542</v>
      </c>
      <c r="G1370" t="s">
        <v>156</v>
      </c>
      <c r="H1370">
        <v>2250005170</v>
      </c>
      <c r="I1370">
        <v>80</v>
      </c>
    </row>
    <row r="1371" spans="1:9" x14ac:dyDescent="0.3">
      <c r="A1371">
        <v>4208</v>
      </c>
      <c r="B1371" t="s">
        <v>394</v>
      </c>
      <c r="C1371" t="s">
        <v>395</v>
      </c>
      <c r="D1371">
        <v>59064200</v>
      </c>
      <c r="E1371">
        <v>45666</v>
      </c>
      <c r="F1371">
        <v>946498546</v>
      </c>
      <c r="G1371" t="s">
        <v>1592</v>
      </c>
      <c r="H1371">
        <v>2250005189</v>
      </c>
      <c r="I1371">
        <v>67</v>
      </c>
    </row>
    <row r="1372" spans="1:9" x14ac:dyDescent="0.3">
      <c r="A1372">
        <v>3022</v>
      </c>
      <c r="B1372" t="s">
        <v>883</v>
      </c>
      <c r="C1372" t="s">
        <v>884</v>
      </c>
      <c r="D1372">
        <v>57452406</v>
      </c>
      <c r="E1372">
        <v>45597</v>
      </c>
      <c r="F1372">
        <v>945017118</v>
      </c>
      <c r="G1372" t="s">
        <v>885</v>
      </c>
      <c r="H1372">
        <v>2250005103</v>
      </c>
      <c r="I1372">
        <v>56</v>
      </c>
    </row>
    <row r="1373" spans="1:9" x14ac:dyDescent="0.3">
      <c r="A1373">
        <v>3022</v>
      </c>
      <c r="B1373" t="s">
        <v>883</v>
      </c>
      <c r="C1373" t="s">
        <v>884</v>
      </c>
      <c r="D1373">
        <v>57452402</v>
      </c>
      <c r="E1373">
        <v>45597</v>
      </c>
      <c r="F1373">
        <v>945017116</v>
      </c>
      <c r="G1373" t="s">
        <v>638</v>
      </c>
      <c r="H1373">
        <v>2250005170</v>
      </c>
      <c r="I1373">
        <v>69</v>
      </c>
    </row>
    <row r="1374" spans="1:9" x14ac:dyDescent="0.3">
      <c r="A1374">
        <v>3022</v>
      </c>
      <c r="B1374" t="s">
        <v>883</v>
      </c>
      <c r="C1374" t="s">
        <v>884</v>
      </c>
      <c r="D1374">
        <v>57452408</v>
      </c>
      <c r="E1374">
        <v>45597</v>
      </c>
      <c r="F1374">
        <v>945017119</v>
      </c>
      <c r="G1374" t="s">
        <v>885</v>
      </c>
      <c r="H1374">
        <v>2250005189</v>
      </c>
      <c r="I1374">
        <v>59</v>
      </c>
    </row>
    <row r="1375" spans="1:9" x14ac:dyDescent="0.3">
      <c r="A1375">
        <v>3022</v>
      </c>
      <c r="B1375" t="s">
        <v>883</v>
      </c>
      <c r="C1375" t="s">
        <v>884</v>
      </c>
      <c r="D1375">
        <v>57452405</v>
      </c>
      <c r="E1375">
        <v>45597</v>
      </c>
      <c r="F1375">
        <v>945017117</v>
      </c>
      <c r="G1375" t="s">
        <v>886</v>
      </c>
      <c r="H1375">
        <v>2250005278</v>
      </c>
      <c r="I1375">
        <v>48</v>
      </c>
    </row>
    <row r="1376" spans="1:9" x14ac:dyDescent="0.3">
      <c r="A1376">
        <v>4423</v>
      </c>
      <c r="B1376" t="s">
        <v>92</v>
      </c>
      <c r="C1376" t="s">
        <v>93</v>
      </c>
      <c r="D1376">
        <v>58091615</v>
      </c>
      <c r="E1376">
        <v>45622</v>
      </c>
      <c r="F1376">
        <v>945603213</v>
      </c>
      <c r="G1376" t="s">
        <v>1035</v>
      </c>
      <c r="H1376">
        <v>2250005103</v>
      </c>
      <c r="I1376">
        <v>21</v>
      </c>
    </row>
    <row r="1377" spans="1:9" x14ac:dyDescent="0.3">
      <c r="A1377">
        <v>4026</v>
      </c>
      <c r="B1377" t="s">
        <v>608</v>
      </c>
      <c r="C1377" t="s">
        <v>609</v>
      </c>
      <c r="D1377">
        <v>60151594</v>
      </c>
      <c r="E1377">
        <v>45705</v>
      </c>
      <c r="F1377">
        <v>947506302</v>
      </c>
      <c r="G1377" t="s">
        <v>317</v>
      </c>
      <c r="H1377">
        <v>50000012</v>
      </c>
      <c r="I1377">
        <v>46</v>
      </c>
    </row>
    <row r="1378" spans="1:9" x14ac:dyDescent="0.3">
      <c r="A1378">
        <v>4026</v>
      </c>
      <c r="B1378" t="s">
        <v>608</v>
      </c>
      <c r="C1378" t="s">
        <v>609</v>
      </c>
      <c r="D1378">
        <v>60151595</v>
      </c>
      <c r="E1378">
        <v>45705</v>
      </c>
      <c r="F1378">
        <v>947506303</v>
      </c>
      <c r="G1378" t="s">
        <v>441</v>
      </c>
      <c r="H1378">
        <v>50001213</v>
      </c>
      <c r="I1378">
        <v>29</v>
      </c>
    </row>
    <row r="1379" spans="1:9" x14ac:dyDescent="0.3">
      <c r="A1379">
        <v>4026</v>
      </c>
      <c r="B1379" t="s">
        <v>608</v>
      </c>
      <c r="C1379" t="s">
        <v>609</v>
      </c>
      <c r="D1379">
        <v>60151597</v>
      </c>
      <c r="E1379">
        <v>45705</v>
      </c>
      <c r="F1379">
        <v>947506305</v>
      </c>
      <c r="G1379" t="s">
        <v>441</v>
      </c>
      <c r="H1379">
        <v>2250005103</v>
      </c>
      <c r="I1379">
        <v>108</v>
      </c>
    </row>
    <row r="1380" spans="1:9" x14ac:dyDescent="0.3">
      <c r="A1380">
        <v>4026</v>
      </c>
      <c r="B1380" t="s">
        <v>608</v>
      </c>
      <c r="C1380" t="s">
        <v>609</v>
      </c>
      <c r="D1380">
        <v>60151593</v>
      </c>
      <c r="E1380">
        <v>45705</v>
      </c>
      <c r="F1380">
        <v>947506300</v>
      </c>
      <c r="G1380" t="s">
        <v>442</v>
      </c>
      <c r="H1380">
        <v>2250005170</v>
      </c>
      <c r="I1380">
        <v>62</v>
      </c>
    </row>
    <row r="1381" spans="1:9" x14ac:dyDescent="0.3">
      <c r="A1381">
        <v>4026</v>
      </c>
      <c r="B1381" t="s">
        <v>608</v>
      </c>
      <c r="C1381" t="s">
        <v>609</v>
      </c>
      <c r="D1381">
        <v>60151598</v>
      </c>
      <c r="E1381">
        <v>45705</v>
      </c>
      <c r="F1381">
        <v>947506306</v>
      </c>
      <c r="G1381" t="s">
        <v>588</v>
      </c>
      <c r="H1381">
        <v>2250005189</v>
      </c>
      <c r="I1381">
        <v>96</v>
      </c>
    </row>
    <row r="1382" spans="1:9" x14ac:dyDescent="0.3">
      <c r="A1382">
        <v>4026</v>
      </c>
      <c r="B1382" t="s">
        <v>608</v>
      </c>
      <c r="C1382" t="s">
        <v>609</v>
      </c>
      <c r="D1382">
        <v>60151596</v>
      </c>
      <c r="E1382">
        <v>45705</v>
      </c>
      <c r="F1382">
        <v>947506304</v>
      </c>
      <c r="G1382" t="s">
        <v>588</v>
      </c>
      <c r="H1382">
        <v>2250005278</v>
      </c>
      <c r="I1382">
        <v>32</v>
      </c>
    </row>
    <row r="1383" spans="1:9" x14ac:dyDescent="0.3">
      <c r="A1383">
        <v>131</v>
      </c>
      <c r="B1383" t="s">
        <v>360</v>
      </c>
      <c r="C1383" t="s">
        <v>361</v>
      </c>
      <c r="D1383">
        <v>58259375</v>
      </c>
      <c r="E1383">
        <v>45628</v>
      </c>
      <c r="F1383">
        <v>945758535</v>
      </c>
      <c r="G1383" t="s">
        <v>1579</v>
      </c>
      <c r="H1383">
        <v>2250005103</v>
      </c>
      <c r="I1383">
        <v>52</v>
      </c>
    </row>
    <row r="1384" spans="1:9" x14ac:dyDescent="0.3">
      <c r="A1384">
        <v>3924</v>
      </c>
      <c r="B1384" t="s">
        <v>851</v>
      </c>
      <c r="C1384" t="s">
        <v>852</v>
      </c>
      <c r="D1384">
        <v>60016380</v>
      </c>
      <c r="E1384">
        <v>45700</v>
      </c>
      <c r="F1384">
        <v>947380680</v>
      </c>
      <c r="G1384" t="s">
        <v>1200</v>
      </c>
      <c r="H1384">
        <v>2250005103</v>
      </c>
      <c r="I1384">
        <v>29</v>
      </c>
    </row>
    <row r="1385" spans="1:9" x14ac:dyDescent="0.3">
      <c r="A1385">
        <v>3924</v>
      </c>
      <c r="B1385" t="s">
        <v>851</v>
      </c>
      <c r="C1385" t="s">
        <v>852</v>
      </c>
      <c r="D1385">
        <v>60016379</v>
      </c>
      <c r="E1385">
        <v>45700</v>
      </c>
      <c r="F1385">
        <v>947380679</v>
      </c>
      <c r="G1385" t="s">
        <v>1200</v>
      </c>
      <c r="H1385">
        <v>2250005278</v>
      </c>
      <c r="I1385">
        <v>58</v>
      </c>
    </row>
    <row r="1386" spans="1:9" x14ac:dyDescent="0.3">
      <c r="A1386">
        <v>2984</v>
      </c>
      <c r="B1386" t="s">
        <v>1262</v>
      </c>
      <c r="C1386" t="s">
        <v>1263</v>
      </c>
      <c r="D1386">
        <v>57404286</v>
      </c>
      <c r="E1386">
        <v>45596</v>
      </c>
      <c r="F1386">
        <v>944972382</v>
      </c>
      <c r="G1386" t="s">
        <v>996</v>
      </c>
      <c r="H1386">
        <v>2250005189</v>
      </c>
      <c r="I1386">
        <v>23</v>
      </c>
    </row>
    <row r="1387" spans="1:9" x14ac:dyDescent="0.3">
      <c r="A1387">
        <v>1501</v>
      </c>
      <c r="B1387" t="s">
        <v>716</v>
      </c>
      <c r="C1387" t="s">
        <v>717</v>
      </c>
      <c r="D1387">
        <v>57846583</v>
      </c>
      <c r="E1387">
        <v>45624</v>
      </c>
      <c r="F1387">
        <v>945377413</v>
      </c>
      <c r="G1387" t="s">
        <v>486</v>
      </c>
      <c r="H1387">
        <v>50000012</v>
      </c>
      <c r="I1387">
        <v>36</v>
      </c>
    </row>
    <row r="1388" spans="1:9" x14ac:dyDescent="0.3">
      <c r="A1388">
        <v>1501</v>
      </c>
      <c r="B1388" t="s">
        <v>716</v>
      </c>
      <c r="C1388" t="s">
        <v>717</v>
      </c>
      <c r="D1388">
        <v>57846585</v>
      </c>
      <c r="E1388">
        <v>45624</v>
      </c>
      <c r="F1388">
        <v>945377415</v>
      </c>
      <c r="G1388" t="s">
        <v>258</v>
      </c>
      <c r="H1388">
        <v>2250005103</v>
      </c>
      <c r="I1388">
        <v>8</v>
      </c>
    </row>
    <row r="1389" spans="1:9" x14ac:dyDescent="0.3">
      <c r="A1389">
        <v>1501</v>
      </c>
      <c r="B1389" t="s">
        <v>716</v>
      </c>
      <c r="C1389" t="s">
        <v>717</v>
      </c>
      <c r="D1389">
        <v>57846581</v>
      </c>
      <c r="E1389">
        <v>45610</v>
      </c>
      <c r="F1389">
        <v>945377412</v>
      </c>
      <c r="G1389" t="s">
        <v>149</v>
      </c>
      <c r="H1389">
        <v>2250005170</v>
      </c>
      <c r="I1389">
        <v>13</v>
      </c>
    </row>
    <row r="1390" spans="1:9" x14ac:dyDescent="0.3">
      <c r="A1390">
        <v>1501</v>
      </c>
      <c r="B1390" t="s">
        <v>716</v>
      </c>
      <c r="C1390" t="s">
        <v>717</v>
      </c>
      <c r="D1390">
        <v>57846586</v>
      </c>
      <c r="E1390">
        <v>45610</v>
      </c>
      <c r="F1390">
        <v>945377416</v>
      </c>
      <c r="G1390" t="s">
        <v>353</v>
      </c>
      <c r="H1390">
        <v>2250005189</v>
      </c>
      <c r="I1390">
        <v>20</v>
      </c>
    </row>
    <row r="1391" spans="1:9" x14ac:dyDescent="0.3">
      <c r="A1391">
        <v>1501</v>
      </c>
      <c r="B1391" t="s">
        <v>716</v>
      </c>
      <c r="C1391" t="s">
        <v>717</v>
      </c>
      <c r="D1391">
        <v>57846584</v>
      </c>
      <c r="E1391">
        <v>45610</v>
      </c>
      <c r="F1391">
        <v>945377414</v>
      </c>
      <c r="G1391" t="s">
        <v>627</v>
      </c>
      <c r="H1391">
        <v>2250005278</v>
      </c>
      <c r="I1391">
        <v>27</v>
      </c>
    </row>
    <row r="1392" spans="1:9" x14ac:dyDescent="0.3">
      <c r="A1392">
        <v>4087</v>
      </c>
      <c r="B1392" t="s">
        <v>1193</v>
      </c>
      <c r="C1392" t="s">
        <v>1194</v>
      </c>
      <c r="D1392">
        <v>57766526</v>
      </c>
      <c r="E1392">
        <v>45608</v>
      </c>
      <c r="F1392">
        <v>945303725</v>
      </c>
      <c r="G1392" t="s">
        <v>1738</v>
      </c>
      <c r="H1392">
        <v>2250005278</v>
      </c>
      <c r="I1392">
        <v>22</v>
      </c>
    </row>
    <row r="1393" spans="1:9" x14ac:dyDescent="0.3">
      <c r="A1393">
        <v>3999</v>
      </c>
      <c r="B1393" t="s">
        <v>25</v>
      </c>
      <c r="C1393" t="s">
        <v>26</v>
      </c>
      <c r="D1393">
        <v>60103630</v>
      </c>
      <c r="E1393">
        <v>45707</v>
      </c>
      <c r="F1393">
        <v>947461745</v>
      </c>
      <c r="G1393" t="s">
        <v>1195</v>
      </c>
      <c r="H1393">
        <v>50001213</v>
      </c>
      <c r="I1393">
        <v>14</v>
      </c>
    </row>
    <row r="1394" spans="1:9" x14ac:dyDescent="0.3">
      <c r="A1394">
        <v>3999</v>
      </c>
      <c r="B1394" t="s">
        <v>25</v>
      </c>
      <c r="C1394" t="s">
        <v>26</v>
      </c>
      <c r="D1394">
        <v>60103790</v>
      </c>
      <c r="E1394">
        <v>45707</v>
      </c>
      <c r="F1394">
        <v>947461886</v>
      </c>
      <c r="G1394" t="s">
        <v>1506</v>
      </c>
      <c r="H1394">
        <v>2250005103</v>
      </c>
      <c r="I1394">
        <v>170</v>
      </c>
    </row>
    <row r="1395" spans="1:9" x14ac:dyDescent="0.3">
      <c r="A1395">
        <v>3999</v>
      </c>
      <c r="B1395" t="s">
        <v>25</v>
      </c>
      <c r="C1395" t="s">
        <v>26</v>
      </c>
      <c r="D1395">
        <v>60103254</v>
      </c>
      <c r="E1395">
        <v>45707</v>
      </c>
      <c r="F1395">
        <v>947461392</v>
      </c>
      <c r="G1395" t="s">
        <v>734</v>
      </c>
      <c r="H1395">
        <v>2250005170</v>
      </c>
      <c r="I1395">
        <v>64</v>
      </c>
    </row>
    <row r="1396" spans="1:9" x14ac:dyDescent="0.3">
      <c r="A1396">
        <v>3999</v>
      </c>
      <c r="B1396" t="s">
        <v>25</v>
      </c>
      <c r="C1396" t="s">
        <v>26</v>
      </c>
      <c r="D1396">
        <v>60103500</v>
      </c>
      <c r="E1396">
        <v>45707</v>
      </c>
      <c r="F1396">
        <v>947461619</v>
      </c>
      <c r="G1396" t="s">
        <v>1507</v>
      </c>
      <c r="H1396">
        <v>2250005189</v>
      </c>
      <c r="I1396">
        <v>66</v>
      </c>
    </row>
    <row r="1397" spans="1:9" x14ac:dyDescent="0.3">
      <c r="A1397">
        <v>3157</v>
      </c>
      <c r="B1397" t="s">
        <v>514</v>
      </c>
      <c r="C1397" t="s">
        <v>515</v>
      </c>
      <c r="D1397">
        <v>60152508</v>
      </c>
      <c r="E1397">
        <v>45705</v>
      </c>
      <c r="F1397">
        <v>947507160</v>
      </c>
      <c r="G1397" t="s">
        <v>441</v>
      </c>
      <c r="H1397">
        <v>50000012</v>
      </c>
      <c r="I1397">
        <v>28</v>
      </c>
    </row>
    <row r="1398" spans="1:9" x14ac:dyDescent="0.3">
      <c r="A1398">
        <v>3157</v>
      </c>
      <c r="B1398" t="s">
        <v>514</v>
      </c>
      <c r="C1398" t="s">
        <v>515</v>
      </c>
      <c r="D1398">
        <v>60152507</v>
      </c>
      <c r="E1398">
        <v>45705</v>
      </c>
      <c r="F1398">
        <v>947507159</v>
      </c>
      <c r="G1398" t="s">
        <v>588</v>
      </c>
      <c r="H1398">
        <v>50001213</v>
      </c>
      <c r="I1398">
        <v>32</v>
      </c>
    </row>
    <row r="1399" spans="1:9" x14ac:dyDescent="0.3">
      <c r="A1399">
        <v>3157</v>
      </c>
      <c r="B1399" t="s">
        <v>514</v>
      </c>
      <c r="C1399" t="s">
        <v>515</v>
      </c>
      <c r="D1399">
        <v>60152509</v>
      </c>
      <c r="E1399">
        <v>45705</v>
      </c>
      <c r="F1399">
        <v>947507161</v>
      </c>
      <c r="G1399" t="s">
        <v>1517</v>
      </c>
      <c r="H1399">
        <v>2250005103</v>
      </c>
      <c r="I1399">
        <v>90</v>
      </c>
    </row>
    <row r="1400" spans="1:9" x14ac:dyDescent="0.3">
      <c r="A1400">
        <v>3157</v>
      </c>
      <c r="B1400" t="s">
        <v>514</v>
      </c>
      <c r="C1400" t="s">
        <v>515</v>
      </c>
      <c r="D1400">
        <v>60152506</v>
      </c>
      <c r="E1400">
        <v>45705</v>
      </c>
      <c r="F1400">
        <v>947507157</v>
      </c>
      <c r="G1400" t="s">
        <v>317</v>
      </c>
      <c r="H1400">
        <v>2250005170</v>
      </c>
      <c r="I1400">
        <v>61</v>
      </c>
    </row>
    <row r="1401" spans="1:9" x14ac:dyDescent="0.3">
      <c r="A1401">
        <v>3157</v>
      </c>
      <c r="B1401" t="s">
        <v>514</v>
      </c>
      <c r="C1401" t="s">
        <v>515</v>
      </c>
      <c r="D1401">
        <v>60152510</v>
      </c>
      <c r="E1401">
        <v>45705</v>
      </c>
      <c r="F1401">
        <v>947507162</v>
      </c>
      <c r="G1401" t="s">
        <v>441</v>
      </c>
      <c r="H1401">
        <v>2250005189</v>
      </c>
      <c r="I1401">
        <v>28</v>
      </c>
    </row>
    <row r="1402" spans="1:9" x14ac:dyDescent="0.3">
      <c r="A1402">
        <v>3157</v>
      </c>
      <c r="B1402" t="s">
        <v>514</v>
      </c>
      <c r="C1402" t="s">
        <v>515</v>
      </c>
      <c r="D1402">
        <v>58648479</v>
      </c>
      <c r="E1402">
        <v>45646</v>
      </c>
      <c r="F1402">
        <v>946118088</v>
      </c>
      <c r="G1402" t="s">
        <v>518</v>
      </c>
      <c r="H1402">
        <v>2250005278</v>
      </c>
      <c r="I1402">
        <v>21</v>
      </c>
    </row>
    <row r="1403" spans="1:9" x14ac:dyDescent="0.3">
      <c r="A1403">
        <v>3062</v>
      </c>
      <c r="B1403" t="s">
        <v>1007</v>
      </c>
      <c r="C1403" t="s">
        <v>1008</v>
      </c>
      <c r="D1403">
        <v>59087442</v>
      </c>
      <c r="E1403">
        <v>45667</v>
      </c>
      <c r="F1403">
        <v>946520054</v>
      </c>
      <c r="G1403" t="s">
        <v>207</v>
      </c>
      <c r="H1403">
        <v>2250005278</v>
      </c>
      <c r="I1403">
        <v>73</v>
      </c>
    </row>
    <row r="1404" spans="1:9" x14ac:dyDescent="0.3">
      <c r="A1404">
        <v>4477</v>
      </c>
      <c r="B1404" t="s">
        <v>546</v>
      </c>
      <c r="C1404" t="s">
        <v>547</v>
      </c>
      <c r="D1404">
        <v>57979768</v>
      </c>
      <c r="E1404">
        <v>45617</v>
      </c>
      <c r="F1404">
        <v>945500052</v>
      </c>
      <c r="G1404" t="s">
        <v>33</v>
      </c>
      <c r="H1404">
        <v>2250005278</v>
      </c>
      <c r="I1404">
        <v>30</v>
      </c>
    </row>
    <row r="1405" spans="1:9" x14ac:dyDescent="0.3">
      <c r="A1405">
        <v>2952</v>
      </c>
      <c r="B1405" t="s">
        <v>422</v>
      </c>
      <c r="C1405" t="s">
        <v>423</v>
      </c>
      <c r="D1405">
        <v>60194690</v>
      </c>
      <c r="E1405">
        <v>45706</v>
      </c>
      <c r="F1405">
        <v>947546549</v>
      </c>
      <c r="G1405" t="s">
        <v>519</v>
      </c>
      <c r="H1405">
        <v>50000012</v>
      </c>
      <c r="I1405">
        <v>76</v>
      </c>
    </row>
    <row r="1406" spans="1:9" x14ac:dyDescent="0.3">
      <c r="A1406">
        <v>2952</v>
      </c>
      <c r="B1406" t="s">
        <v>422</v>
      </c>
      <c r="C1406" t="s">
        <v>423</v>
      </c>
      <c r="D1406">
        <v>60194691</v>
      </c>
      <c r="E1406">
        <v>45706</v>
      </c>
      <c r="F1406">
        <v>947546550</v>
      </c>
      <c r="G1406" t="s">
        <v>928</v>
      </c>
      <c r="H1406">
        <v>50001213</v>
      </c>
      <c r="I1406">
        <v>30</v>
      </c>
    </row>
    <row r="1407" spans="1:9" x14ac:dyDescent="0.3">
      <c r="A1407">
        <v>2952</v>
      </c>
      <c r="B1407" t="s">
        <v>422</v>
      </c>
      <c r="C1407" t="s">
        <v>423</v>
      </c>
      <c r="D1407">
        <v>60194692</v>
      </c>
      <c r="E1407">
        <v>45706</v>
      </c>
      <c r="F1407">
        <v>947546551</v>
      </c>
      <c r="G1407" t="s">
        <v>519</v>
      </c>
      <c r="H1407">
        <v>2250005103</v>
      </c>
      <c r="I1407">
        <v>150</v>
      </c>
    </row>
    <row r="1408" spans="1:9" x14ac:dyDescent="0.3">
      <c r="A1408">
        <v>2952</v>
      </c>
      <c r="B1408" t="s">
        <v>422</v>
      </c>
      <c r="C1408" t="s">
        <v>423</v>
      </c>
      <c r="D1408">
        <v>60194688</v>
      </c>
      <c r="E1408">
        <v>45706</v>
      </c>
      <c r="F1408">
        <v>947546547</v>
      </c>
      <c r="G1408" t="s">
        <v>928</v>
      </c>
      <c r="H1408">
        <v>2250005111</v>
      </c>
      <c r="I1408">
        <v>78</v>
      </c>
    </row>
    <row r="1409" spans="1:9" x14ac:dyDescent="0.3">
      <c r="A1409">
        <v>2952</v>
      </c>
      <c r="B1409" t="s">
        <v>422</v>
      </c>
      <c r="C1409" t="s">
        <v>423</v>
      </c>
      <c r="D1409">
        <v>60194689</v>
      </c>
      <c r="E1409">
        <v>45706</v>
      </c>
      <c r="F1409">
        <v>947546548</v>
      </c>
      <c r="G1409" t="s">
        <v>516</v>
      </c>
      <c r="H1409">
        <v>2250005170</v>
      </c>
      <c r="I1409">
        <v>43</v>
      </c>
    </row>
    <row r="1410" spans="1:9" x14ac:dyDescent="0.3">
      <c r="A1410">
        <v>2952</v>
      </c>
      <c r="B1410" t="s">
        <v>422</v>
      </c>
      <c r="C1410" t="s">
        <v>423</v>
      </c>
      <c r="D1410">
        <v>60194693</v>
      </c>
      <c r="E1410">
        <v>45706</v>
      </c>
      <c r="F1410">
        <v>947546552</v>
      </c>
      <c r="G1410" t="s">
        <v>1463</v>
      </c>
      <c r="H1410">
        <v>2250005189</v>
      </c>
      <c r="I1410">
        <v>57</v>
      </c>
    </row>
    <row r="1411" spans="1:9" x14ac:dyDescent="0.3">
      <c r="A1411">
        <v>3238</v>
      </c>
      <c r="B1411" t="s">
        <v>1434</v>
      </c>
      <c r="C1411" t="s">
        <v>1433</v>
      </c>
      <c r="D1411">
        <v>56734293</v>
      </c>
      <c r="E1411">
        <v>45567</v>
      </c>
      <c r="F1411">
        <v>944351771</v>
      </c>
      <c r="G1411" t="s">
        <v>1477</v>
      </c>
      <c r="H1411">
        <v>2250005103</v>
      </c>
      <c r="I1411">
        <v>33</v>
      </c>
    </row>
    <row r="1412" spans="1:9" x14ac:dyDescent="0.3">
      <c r="A1412">
        <v>1534</v>
      </c>
      <c r="B1412" t="s">
        <v>849</v>
      </c>
      <c r="C1412" t="s">
        <v>850</v>
      </c>
      <c r="D1412">
        <v>59337874</v>
      </c>
      <c r="E1412">
        <v>45677</v>
      </c>
      <c r="F1412">
        <v>946752340</v>
      </c>
      <c r="G1412" t="s">
        <v>598</v>
      </c>
      <c r="H1412">
        <v>50001213</v>
      </c>
      <c r="I1412">
        <v>22</v>
      </c>
    </row>
    <row r="1413" spans="1:9" x14ac:dyDescent="0.3">
      <c r="A1413">
        <v>1534</v>
      </c>
      <c r="B1413" t="s">
        <v>849</v>
      </c>
      <c r="C1413" t="s">
        <v>850</v>
      </c>
      <c r="D1413">
        <v>59286451</v>
      </c>
      <c r="E1413">
        <v>45674</v>
      </c>
      <c r="F1413">
        <v>946704808</v>
      </c>
      <c r="G1413" t="s">
        <v>1722</v>
      </c>
      <c r="H1413">
        <v>2250005103</v>
      </c>
      <c r="I1413">
        <v>47</v>
      </c>
    </row>
    <row r="1414" spans="1:9" x14ac:dyDescent="0.3">
      <c r="A1414">
        <v>1534</v>
      </c>
      <c r="B1414" t="s">
        <v>849</v>
      </c>
      <c r="C1414" t="s">
        <v>850</v>
      </c>
      <c r="D1414">
        <v>59286452</v>
      </c>
      <c r="E1414">
        <v>45674</v>
      </c>
      <c r="F1414">
        <v>946704809</v>
      </c>
      <c r="G1414" t="s">
        <v>867</v>
      </c>
      <c r="H1414">
        <v>2250005189</v>
      </c>
      <c r="I1414">
        <v>25</v>
      </c>
    </row>
    <row r="1415" spans="1:9" x14ac:dyDescent="0.3">
      <c r="A1415">
        <v>3498</v>
      </c>
      <c r="B1415" t="s">
        <v>742</v>
      </c>
      <c r="C1415" t="s">
        <v>743</v>
      </c>
      <c r="D1415">
        <v>58291205</v>
      </c>
      <c r="E1415">
        <v>45629</v>
      </c>
      <c r="F1415">
        <v>945788121</v>
      </c>
      <c r="G1415" t="s">
        <v>1476</v>
      </c>
      <c r="H1415">
        <v>2250005103</v>
      </c>
      <c r="I1415">
        <v>67</v>
      </c>
    </row>
    <row r="1416" spans="1:9" x14ac:dyDescent="0.3">
      <c r="A1416">
        <v>1500</v>
      </c>
      <c r="B1416" t="s">
        <v>412</v>
      </c>
      <c r="C1416" t="s">
        <v>413</v>
      </c>
      <c r="D1416">
        <v>58546596</v>
      </c>
      <c r="E1416">
        <v>45638</v>
      </c>
      <c r="F1416">
        <v>946024252</v>
      </c>
      <c r="G1416" t="s">
        <v>1565</v>
      </c>
      <c r="H1416">
        <v>2250005103</v>
      </c>
      <c r="I1416">
        <v>29</v>
      </c>
    </row>
    <row r="1417" spans="1:9" x14ac:dyDescent="0.3">
      <c r="A1417">
        <v>1500</v>
      </c>
      <c r="B1417" t="s">
        <v>412</v>
      </c>
      <c r="C1417" t="s">
        <v>413</v>
      </c>
      <c r="D1417">
        <v>58546597</v>
      </c>
      <c r="E1417">
        <v>45638</v>
      </c>
      <c r="F1417">
        <v>946024253</v>
      </c>
      <c r="G1417" t="s">
        <v>415</v>
      </c>
      <c r="H1417">
        <v>2250005189</v>
      </c>
      <c r="I1417">
        <v>22</v>
      </c>
    </row>
    <row r="1418" spans="1:9" x14ac:dyDescent="0.3">
      <c r="A1418">
        <v>1500</v>
      </c>
      <c r="B1418" t="s">
        <v>412</v>
      </c>
      <c r="C1418" t="s">
        <v>413</v>
      </c>
      <c r="D1418">
        <v>58546595</v>
      </c>
      <c r="E1418">
        <v>45638</v>
      </c>
      <c r="F1418">
        <v>946024251</v>
      </c>
      <c r="G1418" t="s">
        <v>956</v>
      </c>
      <c r="H1418">
        <v>2250005278</v>
      </c>
      <c r="I1418">
        <v>58</v>
      </c>
    </row>
    <row r="1419" spans="1:9" x14ac:dyDescent="0.3">
      <c r="A1419">
        <v>401</v>
      </c>
      <c r="B1419" t="s">
        <v>236</v>
      </c>
      <c r="C1419" t="s">
        <v>237</v>
      </c>
      <c r="D1419">
        <v>59969239</v>
      </c>
      <c r="E1419">
        <v>45699</v>
      </c>
      <c r="F1419">
        <v>947336762</v>
      </c>
      <c r="G1419" t="s">
        <v>581</v>
      </c>
      <c r="H1419">
        <v>2250005103</v>
      </c>
      <c r="I1419">
        <v>40</v>
      </c>
    </row>
    <row r="1420" spans="1:9" x14ac:dyDescent="0.3">
      <c r="A1420">
        <v>401</v>
      </c>
      <c r="B1420" t="s">
        <v>236</v>
      </c>
      <c r="C1420" t="s">
        <v>237</v>
      </c>
      <c r="D1420">
        <v>59969238</v>
      </c>
      <c r="E1420">
        <v>45699</v>
      </c>
      <c r="F1420">
        <v>947336761</v>
      </c>
      <c r="G1420" t="s">
        <v>238</v>
      </c>
      <c r="H1420">
        <v>2250005170</v>
      </c>
      <c r="I1420">
        <v>48</v>
      </c>
    </row>
    <row r="1421" spans="1:9" x14ac:dyDescent="0.3">
      <c r="A1421">
        <v>401</v>
      </c>
      <c r="B1421" t="s">
        <v>236</v>
      </c>
      <c r="C1421" t="s">
        <v>237</v>
      </c>
      <c r="D1421">
        <v>59969240</v>
      </c>
      <c r="E1421">
        <v>45699</v>
      </c>
      <c r="F1421">
        <v>947336763</v>
      </c>
      <c r="G1421" t="s">
        <v>238</v>
      </c>
      <c r="H1421">
        <v>2250005189</v>
      </c>
      <c r="I1421">
        <v>48</v>
      </c>
    </row>
    <row r="1422" spans="1:9" x14ac:dyDescent="0.3">
      <c r="A1422">
        <v>3897</v>
      </c>
      <c r="B1422" t="s">
        <v>1733</v>
      </c>
      <c r="C1422" t="s">
        <v>1734</v>
      </c>
      <c r="D1422">
        <v>58939636</v>
      </c>
      <c r="E1422">
        <v>45664</v>
      </c>
      <c r="F1422">
        <v>946382820</v>
      </c>
      <c r="G1422" t="s">
        <v>1662</v>
      </c>
      <c r="H1422">
        <v>2250005278</v>
      </c>
      <c r="I1422">
        <v>64</v>
      </c>
    </row>
    <row r="1423" spans="1:9" x14ac:dyDescent="0.3">
      <c r="A1423">
        <v>4217</v>
      </c>
      <c r="B1423" t="s">
        <v>614</v>
      </c>
      <c r="C1423" t="s">
        <v>615</v>
      </c>
      <c r="D1423">
        <v>58871920</v>
      </c>
      <c r="E1423">
        <v>45659</v>
      </c>
      <c r="F1423">
        <v>946320752</v>
      </c>
      <c r="G1423" t="s">
        <v>52</v>
      </c>
      <c r="H1423">
        <v>2250005103</v>
      </c>
      <c r="I1423">
        <v>22</v>
      </c>
    </row>
    <row r="1424" spans="1:9" x14ac:dyDescent="0.3">
      <c r="A1424">
        <v>4217</v>
      </c>
      <c r="B1424" t="s">
        <v>614</v>
      </c>
      <c r="C1424" t="s">
        <v>615</v>
      </c>
      <c r="D1424">
        <v>58871921</v>
      </c>
      <c r="E1424">
        <v>45659</v>
      </c>
      <c r="F1424">
        <v>946320753</v>
      </c>
      <c r="G1424" t="s">
        <v>616</v>
      </c>
      <c r="H1424">
        <v>2250005189</v>
      </c>
      <c r="I1424">
        <v>40</v>
      </c>
    </row>
    <row r="1425" spans="1:9" x14ac:dyDescent="0.3">
      <c r="A1425">
        <v>4217</v>
      </c>
      <c r="B1425" t="s">
        <v>614</v>
      </c>
      <c r="C1425" t="s">
        <v>615</v>
      </c>
      <c r="D1425">
        <v>58871919</v>
      </c>
      <c r="E1425">
        <v>45659</v>
      </c>
      <c r="F1425">
        <v>946320751</v>
      </c>
      <c r="G1425" t="s">
        <v>109</v>
      </c>
      <c r="H1425">
        <v>2250005278</v>
      </c>
      <c r="I1425">
        <v>20</v>
      </c>
    </row>
    <row r="1426" spans="1:9" x14ac:dyDescent="0.3">
      <c r="A1426">
        <v>4300</v>
      </c>
      <c r="B1426" t="s">
        <v>199</v>
      </c>
      <c r="C1426" t="s">
        <v>200</v>
      </c>
      <c r="D1426">
        <v>57612779</v>
      </c>
      <c r="E1426">
        <v>45602</v>
      </c>
      <c r="F1426">
        <v>945161981</v>
      </c>
      <c r="G1426" t="s">
        <v>201</v>
      </c>
      <c r="H1426">
        <v>2250005103</v>
      </c>
      <c r="I1426">
        <v>32</v>
      </c>
    </row>
    <row r="1427" spans="1:9" x14ac:dyDescent="0.3">
      <c r="A1427">
        <v>4422</v>
      </c>
      <c r="B1427" t="s">
        <v>1226</v>
      </c>
      <c r="C1427" t="s">
        <v>1227</v>
      </c>
      <c r="D1427">
        <v>59141953</v>
      </c>
      <c r="E1427">
        <v>45670</v>
      </c>
      <c r="F1427">
        <v>946570323</v>
      </c>
      <c r="G1427" t="s">
        <v>217</v>
      </c>
      <c r="H1427">
        <v>2250005103</v>
      </c>
      <c r="I1427">
        <v>64</v>
      </c>
    </row>
    <row r="1428" spans="1:9" x14ac:dyDescent="0.3">
      <c r="A1428">
        <v>4422</v>
      </c>
      <c r="B1428" t="s">
        <v>1226</v>
      </c>
      <c r="C1428" t="s">
        <v>1227</v>
      </c>
      <c r="D1428">
        <v>59141950</v>
      </c>
      <c r="E1428">
        <v>45670</v>
      </c>
      <c r="F1428">
        <v>946570321</v>
      </c>
      <c r="G1428" t="s">
        <v>190</v>
      </c>
      <c r="H1428">
        <v>2250005170</v>
      </c>
      <c r="I1428">
        <v>48</v>
      </c>
    </row>
    <row r="1429" spans="1:9" x14ac:dyDescent="0.3">
      <c r="A1429">
        <v>4422</v>
      </c>
      <c r="B1429" t="s">
        <v>1226</v>
      </c>
      <c r="C1429" t="s">
        <v>1227</v>
      </c>
      <c r="D1429">
        <v>59141954</v>
      </c>
      <c r="E1429">
        <v>45670</v>
      </c>
      <c r="F1429">
        <v>946570324</v>
      </c>
      <c r="G1429" t="s">
        <v>190</v>
      </c>
      <c r="H1429">
        <v>2250005189</v>
      </c>
      <c r="I1429">
        <v>32</v>
      </c>
    </row>
    <row r="1430" spans="1:9" x14ac:dyDescent="0.3">
      <c r="A1430">
        <v>4422</v>
      </c>
      <c r="B1430" t="s">
        <v>1226</v>
      </c>
      <c r="C1430" t="s">
        <v>1227</v>
      </c>
      <c r="D1430">
        <v>59141952</v>
      </c>
      <c r="E1430">
        <v>45670</v>
      </c>
      <c r="F1430">
        <v>946570322</v>
      </c>
      <c r="G1430" t="s">
        <v>149</v>
      </c>
      <c r="H1430">
        <v>2250005278</v>
      </c>
      <c r="I1430">
        <v>46</v>
      </c>
    </row>
    <row r="1431" spans="1:9" x14ac:dyDescent="0.3">
      <c r="A1431">
        <v>3583</v>
      </c>
      <c r="B1431" t="s">
        <v>929</v>
      </c>
      <c r="C1431" t="s">
        <v>1732</v>
      </c>
      <c r="D1431">
        <v>60495281</v>
      </c>
      <c r="E1431">
        <v>45725</v>
      </c>
      <c r="F1431">
        <v>346560543</v>
      </c>
      <c r="G1431" t="s">
        <v>59</v>
      </c>
      <c r="H1431">
        <v>2250005103</v>
      </c>
      <c r="I1431">
        <v>8</v>
      </c>
    </row>
    <row r="1432" spans="1:9" x14ac:dyDescent="0.3">
      <c r="A1432">
        <v>3583</v>
      </c>
      <c r="B1432" t="s">
        <v>929</v>
      </c>
      <c r="C1432" t="s">
        <v>1732</v>
      </c>
      <c r="D1432">
        <v>60495278</v>
      </c>
      <c r="E1432">
        <v>45725</v>
      </c>
      <c r="F1432">
        <v>346560142</v>
      </c>
      <c r="G1432" t="s">
        <v>59</v>
      </c>
      <c r="H1432">
        <v>2250005170</v>
      </c>
      <c r="I1432">
        <v>8</v>
      </c>
    </row>
    <row r="1433" spans="1:9" x14ac:dyDescent="0.3">
      <c r="A1433">
        <v>3583</v>
      </c>
      <c r="B1433" t="s">
        <v>929</v>
      </c>
      <c r="C1433" t="s">
        <v>1732</v>
      </c>
      <c r="D1433">
        <v>60495282</v>
      </c>
      <c r="E1433">
        <v>45725</v>
      </c>
      <c r="F1433">
        <v>346560265</v>
      </c>
      <c r="G1433" t="s">
        <v>59</v>
      </c>
      <c r="H1433">
        <v>2250005189</v>
      </c>
      <c r="I1433">
        <v>8</v>
      </c>
    </row>
    <row r="1434" spans="1:9" x14ac:dyDescent="0.3">
      <c r="A1434">
        <v>3583</v>
      </c>
      <c r="B1434" t="s">
        <v>929</v>
      </c>
      <c r="C1434" t="s">
        <v>1732</v>
      </c>
      <c r="D1434">
        <v>60495280</v>
      </c>
      <c r="E1434">
        <v>45725</v>
      </c>
      <c r="F1434">
        <v>346560481</v>
      </c>
      <c r="G1434" t="s">
        <v>59</v>
      </c>
      <c r="H1434">
        <v>2250005278</v>
      </c>
      <c r="I1434">
        <v>8</v>
      </c>
    </row>
    <row r="1435" spans="1:9" x14ac:dyDescent="0.3">
      <c r="A1435">
        <v>3583</v>
      </c>
      <c r="B1435" t="s">
        <v>929</v>
      </c>
      <c r="C1435" t="s">
        <v>1732</v>
      </c>
      <c r="D1435">
        <v>60495279</v>
      </c>
      <c r="E1435">
        <v>45721</v>
      </c>
      <c r="F1435">
        <v>346560103</v>
      </c>
      <c r="G1435" t="s">
        <v>1567</v>
      </c>
      <c r="H1435">
        <v>50000012</v>
      </c>
      <c r="I1435">
        <v>8</v>
      </c>
    </row>
    <row r="1436" spans="1:9" x14ac:dyDescent="0.3">
      <c r="A1436">
        <v>3671</v>
      </c>
      <c r="B1436" t="s">
        <v>274</v>
      </c>
      <c r="C1436" t="s">
        <v>275</v>
      </c>
      <c r="D1436">
        <v>58547210</v>
      </c>
      <c r="E1436">
        <v>45638</v>
      </c>
      <c r="F1436">
        <v>946024813</v>
      </c>
      <c r="G1436" t="s">
        <v>277</v>
      </c>
      <c r="H1436">
        <v>50000012</v>
      </c>
      <c r="I1436">
        <v>16</v>
      </c>
    </row>
    <row r="1437" spans="1:9" x14ac:dyDescent="0.3">
      <c r="A1437">
        <v>3671</v>
      </c>
      <c r="B1437" t="s">
        <v>274</v>
      </c>
      <c r="C1437" t="s">
        <v>275</v>
      </c>
      <c r="D1437">
        <v>58547211</v>
      </c>
      <c r="E1437">
        <v>45638</v>
      </c>
      <c r="F1437">
        <v>946024814</v>
      </c>
      <c r="G1437" t="s">
        <v>591</v>
      </c>
      <c r="H1437">
        <v>50001213</v>
      </c>
      <c r="I1437">
        <v>17</v>
      </c>
    </row>
    <row r="1438" spans="1:9" x14ac:dyDescent="0.3">
      <c r="A1438">
        <v>3671</v>
      </c>
      <c r="B1438" t="s">
        <v>274</v>
      </c>
      <c r="C1438" t="s">
        <v>275</v>
      </c>
      <c r="D1438">
        <v>58547213</v>
      </c>
      <c r="E1438">
        <v>45638</v>
      </c>
      <c r="F1438">
        <v>946024816</v>
      </c>
      <c r="G1438" t="s">
        <v>1566</v>
      </c>
      <c r="H1438">
        <v>2250005103</v>
      </c>
      <c r="I1438">
        <v>42</v>
      </c>
    </row>
    <row r="1439" spans="1:9" x14ac:dyDescent="0.3">
      <c r="A1439">
        <v>3671</v>
      </c>
      <c r="B1439" t="s">
        <v>274</v>
      </c>
      <c r="C1439" t="s">
        <v>275</v>
      </c>
      <c r="D1439">
        <v>58547214</v>
      </c>
      <c r="E1439">
        <v>45638</v>
      </c>
      <c r="F1439">
        <v>946024817</v>
      </c>
      <c r="G1439" t="s">
        <v>1565</v>
      </c>
      <c r="H1439">
        <v>2250005189</v>
      </c>
      <c r="I1439">
        <v>20</v>
      </c>
    </row>
    <row r="1440" spans="1:9" x14ac:dyDescent="0.3">
      <c r="A1440">
        <v>3671</v>
      </c>
      <c r="B1440" t="s">
        <v>274</v>
      </c>
      <c r="C1440" t="s">
        <v>275</v>
      </c>
      <c r="D1440">
        <v>58547212</v>
      </c>
      <c r="E1440">
        <v>45638</v>
      </c>
      <c r="F1440">
        <v>946024815</v>
      </c>
      <c r="G1440" t="s">
        <v>904</v>
      </c>
      <c r="H1440">
        <v>2250005278</v>
      </c>
      <c r="I1440">
        <v>17</v>
      </c>
    </row>
    <row r="1441" spans="1:9" x14ac:dyDescent="0.3">
      <c r="A1441">
        <v>4551</v>
      </c>
      <c r="B1441" t="s">
        <v>1488</v>
      </c>
      <c r="C1441" t="s">
        <v>1489</v>
      </c>
      <c r="D1441">
        <v>59837849</v>
      </c>
      <c r="E1441">
        <v>45694</v>
      </c>
      <c r="F1441">
        <v>947215412</v>
      </c>
      <c r="G1441" t="s">
        <v>63</v>
      </c>
      <c r="H1441">
        <v>2250005189</v>
      </c>
      <c r="I1441">
        <v>30</v>
      </c>
    </row>
    <row r="1442" spans="1:9" x14ac:dyDescent="0.3">
      <c r="A1442">
        <v>4418</v>
      </c>
      <c r="B1442" t="s">
        <v>1143</v>
      </c>
      <c r="C1442" t="s">
        <v>1144</v>
      </c>
      <c r="D1442">
        <v>59135523</v>
      </c>
      <c r="E1442">
        <v>45670</v>
      </c>
      <c r="F1442">
        <v>946564331</v>
      </c>
      <c r="G1442" t="s">
        <v>125</v>
      </c>
      <c r="H1442">
        <v>2250005103</v>
      </c>
      <c r="I1442">
        <v>12</v>
      </c>
    </row>
    <row r="1443" spans="1:9" x14ac:dyDescent="0.3">
      <c r="A1443">
        <v>4564</v>
      </c>
      <c r="B1443" t="s">
        <v>1719</v>
      </c>
      <c r="C1443" t="s">
        <v>1720</v>
      </c>
      <c r="D1443">
        <v>60346931</v>
      </c>
      <c r="E1443">
        <v>45712</v>
      </c>
      <c r="F1443">
        <v>947687792</v>
      </c>
      <c r="G1443" t="s">
        <v>819</v>
      </c>
      <c r="H1443">
        <v>2250005278</v>
      </c>
      <c r="I1443">
        <v>13</v>
      </c>
    </row>
    <row r="1444" spans="1:9" x14ac:dyDescent="0.3">
      <c r="A1444">
        <v>4424</v>
      </c>
      <c r="B1444" t="s">
        <v>1254</v>
      </c>
      <c r="C1444" t="s">
        <v>1255</v>
      </c>
      <c r="D1444">
        <v>59372754</v>
      </c>
      <c r="E1444">
        <v>45680</v>
      </c>
      <c r="F1444">
        <v>946784598</v>
      </c>
      <c r="G1444" t="s">
        <v>42</v>
      </c>
      <c r="H1444">
        <v>2250005278</v>
      </c>
      <c r="I1444">
        <v>20</v>
      </c>
    </row>
    <row r="1445" spans="1:9" x14ac:dyDescent="0.3">
      <c r="A1445">
        <v>2138</v>
      </c>
      <c r="B1445" t="s">
        <v>764</v>
      </c>
      <c r="C1445" t="s">
        <v>765</v>
      </c>
      <c r="D1445">
        <v>58443606</v>
      </c>
      <c r="E1445">
        <v>45635</v>
      </c>
      <c r="F1445">
        <v>945929275</v>
      </c>
      <c r="G1445" t="s">
        <v>64</v>
      </c>
      <c r="H1445">
        <v>2250005170</v>
      </c>
      <c r="I1445">
        <v>31</v>
      </c>
    </row>
    <row r="1446" spans="1:9" x14ac:dyDescent="0.3">
      <c r="A1446">
        <v>2138</v>
      </c>
      <c r="B1446" t="s">
        <v>764</v>
      </c>
      <c r="C1446" t="s">
        <v>765</v>
      </c>
      <c r="D1446">
        <v>58443610</v>
      </c>
      <c r="E1446">
        <v>45635</v>
      </c>
      <c r="F1446">
        <v>945929278</v>
      </c>
      <c r="G1446" t="s">
        <v>1714</v>
      </c>
      <c r="H1446">
        <v>2250005189</v>
      </c>
      <c r="I1446">
        <v>21</v>
      </c>
    </row>
    <row r="1447" spans="1:9" x14ac:dyDescent="0.3">
      <c r="A1447">
        <v>2138</v>
      </c>
      <c r="B1447" t="s">
        <v>764</v>
      </c>
      <c r="C1447" t="s">
        <v>765</v>
      </c>
      <c r="D1447">
        <v>58443607</v>
      </c>
      <c r="E1447">
        <v>45635</v>
      </c>
      <c r="F1447">
        <v>945929276</v>
      </c>
      <c r="G1447" t="s">
        <v>1575</v>
      </c>
      <c r="H1447">
        <v>2250005278</v>
      </c>
      <c r="I1447">
        <v>18</v>
      </c>
    </row>
    <row r="1448" spans="1:9" x14ac:dyDescent="0.3">
      <c r="A1448">
        <v>3404</v>
      </c>
      <c r="B1448" t="s">
        <v>722</v>
      </c>
      <c r="C1448" t="s">
        <v>723</v>
      </c>
      <c r="D1448">
        <v>58626816</v>
      </c>
      <c r="E1448">
        <v>45643</v>
      </c>
      <c r="F1448">
        <v>946098032</v>
      </c>
      <c r="G1448" t="s">
        <v>1708</v>
      </c>
      <c r="H1448">
        <v>2250005103</v>
      </c>
      <c r="I1448">
        <v>7</v>
      </c>
    </row>
    <row r="1449" spans="1:9" x14ac:dyDescent="0.3">
      <c r="A1449">
        <v>3404</v>
      </c>
      <c r="B1449" t="s">
        <v>722</v>
      </c>
      <c r="C1449" t="s">
        <v>723</v>
      </c>
      <c r="D1449">
        <v>58626817</v>
      </c>
      <c r="E1449">
        <v>45643</v>
      </c>
      <c r="F1449">
        <v>946098033</v>
      </c>
      <c r="G1449" t="s">
        <v>1708</v>
      </c>
      <c r="H1449">
        <v>2250005189</v>
      </c>
      <c r="I1449">
        <v>23</v>
      </c>
    </row>
    <row r="1450" spans="1:9" x14ac:dyDescent="0.3">
      <c r="A1450">
        <v>3404</v>
      </c>
      <c r="B1450" t="s">
        <v>722</v>
      </c>
      <c r="C1450" t="s">
        <v>723</v>
      </c>
      <c r="D1450">
        <v>58626815</v>
      </c>
      <c r="E1450">
        <v>45643</v>
      </c>
      <c r="F1450">
        <v>946098030</v>
      </c>
      <c r="G1450" t="s">
        <v>725</v>
      </c>
      <c r="H1450">
        <v>2250005278</v>
      </c>
      <c r="I1450">
        <v>22</v>
      </c>
    </row>
    <row r="1451" spans="1:9" x14ac:dyDescent="0.3">
      <c r="A1451">
        <v>3369</v>
      </c>
      <c r="B1451" t="s">
        <v>43</v>
      </c>
      <c r="C1451" t="s">
        <v>44</v>
      </c>
      <c r="D1451">
        <v>58469390</v>
      </c>
      <c r="E1451">
        <v>45636</v>
      </c>
      <c r="F1451">
        <v>945953063</v>
      </c>
      <c r="G1451" t="s">
        <v>45</v>
      </c>
      <c r="H1451">
        <v>50000012</v>
      </c>
      <c r="I1451">
        <v>14</v>
      </c>
    </row>
    <row r="1452" spans="1:9" x14ac:dyDescent="0.3">
      <c r="A1452">
        <v>3369</v>
      </c>
      <c r="B1452" t="s">
        <v>43</v>
      </c>
      <c r="C1452" t="s">
        <v>44</v>
      </c>
      <c r="D1452">
        <v>58469392</v>
      </c>
      <c r="E1452">
        <v>45636</v>
      </c>
      <c r="F1452">
        <v>945953065</v>
      </c>
      <c r="G1452" t="s">
        <v>1510</v>
      </c>
      <c r="H1452">
        <v>2250005103</v>
      </c>
      <c r="I1452">
        <v>30</v>
      </c>
    </row>
    <row r="1453" spans="1:9" x14ac:dyDescent="0.3">
      <c r="A1453">
        <v>3369</v>
      </c>
      <c r="B1453" t="s">
        <v>43</v>
      </c>
      <c r="C1453" t="s">
        <v>44</v>
      </c>
      <c r="D1453">
        <v>58469391</v>
      </c>
      <c r="E1453">
        <v>45636</v>
      </c>
      <c r="F1453">
        <v>945953064</v>
      </c>
      <c r="G1453" t="s">
        <v>1513</v>
      </c>
      <c r="H1453">
        <v>2250005278</v>
      </c>
      <c r="I1453">
        <v>19</v>
      </c>
    </row>
    <row r="1454" spans="1:9" x14ac:dyDescent="0.3">
      <c r="A1454">
        <v>4411</v>
      </c>
      <c r="B1454" t="s">
        <v>1104</v>
      </c>
      <c r="C1454" t="s">
        <v>1105</v>
      </c>
      <c r="D1454">
        <v>58631158</v>
      </c>
      <c r="E1454">
        <v>45643</v>
      </c>
      <c r="F1454">
        <v>946102033</v>
      </c>
      <c r="G1454" t="s">
        <v>1708</v>
      </c>
      <c r="H1454">
        <v>2250005189</v>
      </c>
      <c r="I1454">
        <v>23</v>
      </c>
    </row>
    <row r="1455" spans="1:9" x14ac:dyDescent="0.3">
      <c r="A1455">
        <v>3040</v>
      </c>
      <c r="B1455" t="s">
        <v>1201</v>
      </c>
      <c r="C1455" t="s">
        <v>1202</v>
      </c>
      <c r="D1455">
        <v>57410951</v>
      </c>
      <c r="E1455">
        <v>45596</v>
      </c>
      <c r="F1455">
        <v>944978489</v>
      </c>
      <c r="G1455" t="s">
        <v>1203</v>
      </c>
      <c r="H1455">
        <v>2250005278</v>
      </c>
      <c r="I1455">
        <v>14</v>
      </c>
    </row>
    <row r="1456" spans="1:9" x14ac:dyDescent="0.3">
      <c r="A1456">
        <v>3040</v>
      </c>
      <c r="B1456" t="s">
        <v>1201</v>
      </c>
      <c r="C1456" t="s">
        <v>1202</v>
      </c>
      <c r="D1456">
        <v>57381406</v>
      </c>
      <c r="E1456">
        <v>45594</v>
      </c>
      <c r="F1456">
        <v>944950946</v>
      </c>
      <c r="G1456" t="s">
        <v>1204</v>
      </c>
      <c r="H1456">
        <v>2250005103</v>
      </c>
      <c r="I1456">
        <v>21</v>
      </c>
    </row>
    <row r="1457" spans="1:9" x14ac:dyDescent="0.3">
      <c r="A1457">
        <v>1167</v>
      </c>
      <c r="B1457" t="s">
        <v>798</v>
      </c>
      <c r="C1457" t="s">
        <v>799</v>
      </c>
      <c r="D1457">
        <v>58537722</v>
      </c>
      <c r="E1457">
        <v>45638</v>
      </c>
      <c r="F1457">
        <v>946016093</v>
      </c>
      <c r="G1457" t="s">
        <v>956</v>
      </c>
      <c r="H1457">
        <v>2250005103</v>
      </c>
      <c r="I1457">
        <v>8</v>
      </c>
    </row>
    <row r="1458" spans="1:9" x14ac:dyDescent="0.3">
      <c r="A1458">
        <v>1167</v>
      </c>
      <c r="B1458" t="s">
        <v>798</v>
      </c>
      <c r="C1458" t="s">
        <v>799</v>
      </c>
      <c r="D1458">
        <v>58537719</v>
      </c>
      <c r="E1458">
        <v>45638</v>
      </c>
      <c r="F1458">
        <v>946016091</v>
      </c>
      <c r="G1458" t="s">
        <v>800</v>
      </c>
      <c r="H1458">
        <v>2250005170</v>
      </c>
      <c r="I1458">
        <v>7</v>
      </c>
    </row>
    <row r="1459" spans="1:9" x14ac:dyDescent="0.3">
      <c r="A1459">
        <v>1167</v>
      </c>
      <c r="B1459" t="s">
        <v>798</v>
      </c>
      <c r="C1459" t="s">
        <v>799</v>
      </c>
      <c r="D1459">
        <v>58537723</v>
      </c>
      <c r="E1459">
        <v>45638</v>
      </c>
      <c r="F1459">
        <v>946016094</v>
      </c>
      <c r="G1459" t="s">
        <v>956</v>
      </c>
      <c r="H1459">
        <v>2250005189</v>
      </c>
      <c r="I1459">
        <v>18</v>
      </c>
    </row>
    <row r="1460" spans="1:9" x14ac:dyDescent="0.3">
      <c r="A1460">
        <v>1167</v>
      </c>
      <c r="B1460" t="s">
        <v>798</v>
      </c>
      <c r="C1460" t="s">
        <v>799</v>
      </c>
      <c r="D1460">
        <v>58537721</v>
      </c>
      <c r="E1460">
        <v>45638</v>
      </c>
      <c r="F1460">
        <v>946016092</v>
      </c>
      <c r="G1460" t="s">
        <v>1566</v>
      </c>
      <c r="H1460">
        <v>2250005278</v>
      </c>
      <c r="I1460">
        <v>10</v>
      </c>
    </row>
    <row r="1461" spans="1:9" x14ac:dyDescent="0.3">
      <c r="A1461">
        <v>3718</v>
      </c>
      <c r="B1461" t="s">
        <v>619</v>
      </c>
      <c r="C1461" t="s">
        <v>620</v>
      </c>
      <c r="D1461">
        <v>59694193</v>
      </c>
      <c r="E1461">
        <v>45688</v>
      </c>
      <c r="F1461">
        <v>947082150</v>
      </c>
      <c r="G1461" t="s">
        <v>554</v>
      </c>
      <c r="H1461">
        <v>2250005278</v>
      </c>
      <c r="I1461">
        <v>23</v>
      </c>
    </row>
    <row r="1462" spans="1:9" x14ac:dyDescent="0.3">
      <c r="A1462">
        <v>4084</v>
      </c>
      <c r="B1462" t="s">
        <v>191</v>
      </c>
      <c r="C1462" t="s">
        <v>192</v>
      </c>
      <c r="D1462">
        <v>57942593</v>
      </c>
      <c r="E1462">
        <v>45615</v>
      </c>
      <c r="F1462">
        <v>945465867</v>
      </c>
      <c r="G1462" t="s">
        <v>421</v>
      </c>
      <c r="H1462">
        <v>50000012</v>
      </c>
      <c r="I1462">
        <v>22</v>
      </c>
    </row>
    <row r="1463" spans="1:9" x14ac:dyDescent="0.3">
      <c r="A1463">
        <v>4084</v>
      </c>
      <c r="B1463" t="s">
        <v>191</v>
      </c>
      <c r="C1463" t="s">
        <v>192</v>
      </c>
      <c r="D1463">
        <v>57942595</v>
      </c>
      <c r="E1463">
        <v>45615</v>
      </c>
      <c r="F1463">
        <v>945465869</v>
      </c>
      <c r="G1463" t="s">
        <v>1543</v>
      </c>
      <c r="H1463">
        <v>2250005103</v>
      </c>
      <c r="I1463">
        <v>19</v>
      </c>
    </row>
    <row r="1464" spans="1:9" x14ac:dyDescent="0.3">
      <c r="A1464">
        <v>4084</v>
      </c>
      <c r="B1464" t="s">
        <v>191</v>
      </c>
      <c r="C1464" t="s">
        <v>192</v>
      </c>
      <c r="D1464">
        <v>57942591</v>
      </c>
      <c r="E1464">
        <v>45615</v>
      </c>
      <c r="F1464">
        <v>945465865</v>
      </c>
      <c r="G1464" t="s">
        <v>1542</v>
      </c>
      <c r="H1464">
        <v>2250005170</v>
      </c>
      <c r="I1464">
        <v>33</v>
      </c>
    </row>
    <row r="1465" spans="1:9" x14ac:dyDescent="0.3">
      <c r="A1465">
        <v>4084</v>
      </c>
      <c r="B1465" t="s">
        <v>191</v>
      </c>
      <c r="C1465" t="s">
        <v>192</v>
      </c>
      <c r="D1465">
        <v>57942596</v>
      </c>
      <c r="E1465">
        <v>45615</v>
      </c>
      <c r="F1465">
        <v>945465870</v>
      </c>
      <c r="G1465" t="s">
        <v>1542</v>
      </c>
      <c r="H1465">
        <v>2250005189</v>
      </c>
      <c r="I1465">
        <v>14</v>
      </c>
    </row>
    <row r="1466" spans="1:9" x14ac:dyDescent="0.3">
      <c r="A1466">
        <v>4084</v>
      </c>
      <c r="B1466" t="s">
        <v>191</v>
      </c>
      <c r="C1466" t="s">
        <v>192</v>
      </c>
      <c r="D1466">
        <v>57942594</v>
      </c>
      <c r="E1466">
        <v>45615</v>
      </c>
      <c r="F1466">
        <v>945465868</v>
      </c>
      <c r="G1466" t="s">
        <v>1544</v>
      </c>
      <c r="H1466">
        <v>2250005278</v>
      </c>
      <c r="I1466">
        <v>15</v>
      </c>
    </row>
    <row r="1467" spans="1:9" x14ac:dyDescent="0.3">
      <c r="A1467">
        <v>3983</v>
      </c>
      <c r="B1467" t="s">
        <v>1117</v>
      </c>
      <c r="C1467" t="s">
        <v>1118</v>
      </c>
      <c r="D1467">
        <v>57648932</v>
      </c>
      <c r="E1467">
        <v>45625</v>
      </c>
      <c r="F1467">
        <v>945195366</v>
      </c>
      <c r="G1467" t="s">
        <v>737</v>
      </c>
      <c r="H1467">
        <v>2250005103</v>
      </c>
      <c r="I1467">
        <v>149</v>
      </c>
    </row>
    <row r="1468" spans="1:9" x14ac:dyDescent="0.3">
      <c r="A1468">
        <v>3983</v>
      </c>
      <c r="B1468" t="s">
        <v>1117</v>
      </c>
      <c r="C1468" t="s">
        <v>1118</v>
      </c>
      <c r="D1468">
        <v>57648931</v>
      </c>
      <c r="E1468">
        <v>45625</v>
      </c>
      <c r="F1468">
        <v>945195365</v>
      </c>
      <c r="G1468" t="s">
        <v>410</v>
      </c>
      <c r="H1468">
        <v>2250005278</v>
      </c>
      <c r="I1468">
        <v>24</v>
      </c>
    </row>
    <row r="1469" spans="1:9" x14ac:dyDescent="0.3">
      <c r="A1469">
        <v>1264</v>
      </c>
      <c r="B1469" t="s">
        <v>255</v>
      </c>
      <c r="C1469" t="s">
        <v>256</v>
      </c>
      <c r="D1469">
        <v>60146087</v>
      </c>
      <c r="E1469">
        <v>45705</v>
      </c>
      <c r="F1469">
        <v>947501141</v>
      </c>
      <c r="G1469" t="s">
        <v>1557</v>
      </c>
      <c r="H1469">
        <v>2250005103</v>
      </c>
      <c r="I1469">
        <v>267</v>
      </c>
    </row>
    <row r="1470" spans="1:9" x14ac:dyDescent="0.3">
      <c r="A1470">
        <v>1264</v>
      </c>
      <c r="B1470" t="s">
        <v>255</v>
      </c>
      <c r="C1470" t="s">
        <v>256</v>
      </c>
      <c r="D1470">
        <v>60146084</v>
      </c>
      <c r="E1470">
        <v>45705</v>
      </c>
      <c r="F1470">
        <v>947501138</v>
      </c>
      <c r="G1470" t="s">
        <v>316</v>
      </c>
      <c r="H1470">
        <v>2250005111</v>
      </c>
      <c r="I1470">
        <v>27</v>
      </c>
    </row>
    <row r="1471" spans="1:9" x14ac:dyDescent="0.3">
      <c r="A1471">
        <v>1264</v>
      </c>
      <c r="B1471" t="s">
        <v>255</v>
      </c>
      <c r="C1471" t="s">
        <v>256</v>
      </c>
      <c r="D1471">
        <v>60146085</v>
      </c>
      <c r="E1471">
        <v>45705</v>
      </c>
      <c r="F1471">
        <v>947501139</v>
      </c>
      <c r="G1471" t="s">
        <v>317</v>
      </c>
      <c r="H1471">
        <v>2250005170</v>
      </c>
      <c r="I1471">
        <v>61</v>
      </c>
    </row>
    <row r="1472" spans="1:9" x14ac:dyDescent="0.3">
      <c r="A1472">
        <v>1264</v>
      </c>
      <c r="B1472" t="s">
        <v>255</v>
      </c>
      <c r="C1472" t="s">
        <v>256</v>
      </c>
      <c r="D1472">
        <v>60146088</v>
      </c>
      <c r="E1472">
        <v>45705</v>
      </c>
      <c r="F1472">
        <v>947501142</v>
      </c>
      <c r="G1472" t="s">
        <v>748</v>
      </c>
      <c r="H1472">
        <v>2250005189</v>
      </c>
      <c r="I1472">
        <v>58</v>
      </c>
    </row>
    <row r="1473" spans="1:9" x14ac:dyDescent="0.3">
      <c r="A1473">
        <v>1264</v>
      </c>
      <c r="B1473" t="s">
        <v>255</v>
      </c>
      <c r="C1473" t="s">
        <v>256</v>
      </c>
      <c r="D1473">
        <v>60146086</v>
      </c>
      <c r="E1473">
        <v>45705</v>
      </c>
      <c r="F1473">
        <v>947501140</v>
      </c>
      <c r="G1473" t="s">
        <v>748</v>
      </c>
      <c r="H1473">
        <v>2250005278</v>
      </c>
      <c r="I1473">
        <v>26</v>
      </c>
    </row>
    <row r="1474" spans="1:9" x14ac:dyDescent="0.3">
      <c r="A1474">
        <v>1264</v>
      </c>
      <c r="B1474" t="s">
        <v>255</v>
      </c>
      <c r="C1474" t="s">
        <v>256</v>
      </c>
      <c r="D1474">
        <v>59557769</v>
      </c>
      <c r="E1474">
        <v>45684</v>
      </c>
      <c r="F1474">
        <v>946955510</v>
      </c>
      <c r="G1474" t="s">
        <v>486</v>
      </c>
      <c r="H1474">
        <v>50000012</v>
      </c>
      <c r="I1474">
        <v>22</v>
      </c>
    </row>
    <row r="1475" spans="1:9" x14ac:dyDescent="0.3">
      <c r="A1475">
        <v>1264</v>
      </c>
      <c r="B1475" t="s">
        <v>255</v>
      </c>
      <c r="C1475" t="s">
        <v>256</v>
      </c>
      <c r="D1475">
        <v>59557770</v>
      </c>
      <c r="E1475">
        <v>45684</v>
      </c>
      <c r="F1475">
        <v>946955511</v>
      </c>
      <c r="G1475" t="s">
        <v>301</v>
      </c>
      <c r="H1475">
        <v>50001213</v>
      </c>
      <c r="I1475">
        <v>29</v>
      </c>
    </row>
    <row r="1476" spans="1:9" x14ac:dyDescent="0.3">
      <c r="A1476">
        <v>3368</v>
      </c>
      <c r="B1476" t="s">
        <v>139</v>
      </c>
      <c r="C1476" t="s">
        <v>140</v>
      </c>
      <c r="D1476">
        <v>58468450</v>
      </c>
      <c r="E1476">
        <v>45636</v>
      </c>
      <c r="F1476">
        <v>945952201</v>
      </c>
      <c r="G1476" t="s">
        <v>45</v>
      </c>
      <c r="H1476">
        <v>50000012</v>
      </c>
      <c r="I1476">
        <v>22</v>
      </c>
    </row>
    <row r="1477" spans="1:9" x14ac:dyDescent="0.3">
      <c r="A1477">
        <v>3368</v>
      </c>
      <c r="B1477" t="s">
        <v>139</v>
      </c>
      <c r="C1477" t="s">
        <v>140</v>
      </c>
      <c r="D1477">
        <v>58468452</v>
      </c>
      <c r="E1477">
        <v>45636</v>
      </c>
      <c r="F1477">
        <v>945952203</v>
      </c>
      <c r="G1477" t="s">
        <v>38</v>
      </c>
      <c r="H1477">
        <v>2250005103</v>
      </c>
      <c r="I1477">
        <v>66</v>
      </c>
    </row>
    <row r="1478" spans="1:9" x14ac:dyDescent="0.3">
      <c r="A1478">
        <v>3368</v>
      </c>
      <c r="B1478" t="s">
        <v>139</v>
      </c>
      <c r="C1478" t="s">
        <v>140</v>
      </c>
      <c r="D1478">
        <v>58468453</v>
      </c>
      <c r="E1478">
        <v>45636</v>
      </c>
      <c r="F1478">
        <v>945952204</v>
      </c>
      <c r="G1478" t="s">
        <v>39</v>
      </c>
      <c r="H1478">
        <v>2250005189</v>
      </c>
      <c r="I1478">
        <v>39</v>
      </c>
    </row>
    <row r="1479" spans="1:9" x14ac:dyDescent="0.3">
      <c r="A1479">
        <v>3368</v>
      </c>
      <c r="B1479" t="s">
        <v>139</v>
      </c>
      <c r="C1479" t="s">
        <v>140</v>
      </c>
      <c r="D1479">
        <v>58468451</v>
      </c>
      <c r="E1479">
        <v>45636</v>
      </c>
      <c r="F1479">
        <v>945952202</v>
      </c>
      <c r="G1479" t="s">
        <v>1525</v>
      </c>
      <c r="H1479">
        <v>2250005278</v>
      </c>
      <c r="I1479">
        <v>19</v>
      </c>
    </row>
    <row r="1480" spans="1:9" x14ac:dyDescent="0.3">
      <c r="A1480">
        <v>3088</v>
      </c>
      <c r="B1480" t="s">
        <v>387</v>
      </c>
      <c r="C1480" t="s">
        <v>388</v>
      </c>
      <c r="D1480">
        <v>57529742</v>
      </c>
      <c r="E1480">
        <v>45600</v>
      </c>
      <c r="F1480">
        <v>945086865</v>
      </c>
      <c r="G1480" t="s">
        <v>389</v>
      </c>
      <c r="H1480">
        <v>2250005278</v>
      </c>
      <c r="I1480">
        <v>29</v>
      </c>
    </row>
    <row r="1481" spans="1:9" x14ac:dyDescent="0.3">
      <c r="A1481">
        <v>2999</v>
      </c>
      <c r="B1481" t="s">
        <v>383</v>
      </c>
      <c r="C1481" t="s">
        <v>384</v>
      </c>
      <c r="D1481">
        <v>58872704</v>
      </c>
      <c r="E1481">
        <v>45659</v>
      </c>
      <c r="F1481">
        <v>946321464</v>
      </c>
      <c r="G1481" t="s">
        <v>91</v>
      </c>
      <c r="H1481">
        <v>2250005103</v>
      </c>
      <c r="I1481">
        <v>22</v>
      </c>
    </row>
    <row r="1482" spans="1:9" x14ac:dyDescent="0.3">
      <c r="A1482">
        <v>2999</v>
      </c>
      <c r="B1482" t="s">
        <v>383</v>
      </c>
      <c r="C1482" t="s">
        <v>384</v>
      </c>
      <c r="D1482">
        <v>58872705</v>
      </c>
      <c r="E1482">
        <v>45659</v>
      </c>
      <c r="F1482">
        <v>946321465</v>
      </c>
      <c r="G1482" t="s">
        <v>54</v>
      </c>
      <c r="H1482">
        <v>2250005189</v>
      </c>
      <c r="I1482">
        <v>26</v>
      </c>
    </row>
    <row r="1483" spans="1:9" x14ac:dyDescent="0.3">
      <c r="A1483">
        <v>2999</v>
      </c>
      <c r="B1483" t="s">
        <v>383</v>
      </c>
      <c r="C1483" t="s">
        <v>384</v>
      </c>
      <c r="D1483">
        <v>58872703</v>
      </c>
      <c r="E1483">
        <v>45659</v>
      </c>
      <c r="F1483">
        <v>946321462</v>
      </c>
      <c r="G1483" t="s">
        <v>110</v>
      </c>
      <c r="H1483">
        <v>2250005278</v>
      </c>
      <c r="I1483">
        <v>23</v>
      </c>
    </row>
    <row r="1484" spans="1:9" x14ac:dyDescent="0.3">
      <c r="A1484">
        <v>2112</v>
      </c>
      <c r="B1484" t="s">
        <v>1169</v>
      </c>
      <c r="C1484" t="s">
        <v>1170</v>
      </c>
      <c r="D1484">
        <v>60139065</v>
      </c>
      <c r="E1484">
        <v>45705</v>
      </c>
      <c r="F1484">
        <v>947494535</v>
      </c>
      <c r="G1484" t="s">
        <v>316</v>
      </c>
      <c r="H1484">
        <v>50000012</v>
      </c>
      <c r="I1484">
        <v>107</v>
      </c>
    </row>
    <row r="1485" spans="1:9" x14ac:dyDescent="0.3">
      <c r="A1485">
        <v>2112</v>
      </c>
      <c r="B1485" t="s">
        <v>1169</v>
      </c>
      <c r="C1485" t="s">
        <v>1170</v>
      </c>
      <c r="D1485">
        <v>60139066</v>
      </c>
      <c r="E1485">
        <v>45705</v>
      </c>
      <c r="F1485">
        <v>947494536</v>
      </c>
      <c r="G1485" t="s">
        <v>442</v>
      </c>
      <c r="H1485">
        <v>50001213</v>
      </c>
      <c r="I1485">
        <v>14</v>
      </c>
    </row>
    <row r="1486" spans="1:9" x14ac:dyDescent="0.3">
      <c r="A1486">
        <v>2112</v>
      </c>
      <c r="B1486" t="s">
        <v>1169</v>
      </c>
      <c r="C1486" t="s">
        <v>1170</v>
      </c>
      <c r="D1486">
        <v>60139068</v>
      </c>
      <c r="E1486">
        <v>45705</v>
      </c>
      <c r="F1486">
        <v>947494538</v>
      </c>
      <c r="G1486" t="s">
        <v>1609</v>
      </c>
      <c r="H1486">
        <v>2250005103</v>
      </c>
      <c r="I1486">
        <v>115</v>
      </c>
    </row>
    <row r="1487" spans="1:9" x14ac:dyDescent="0.3">
      <c r="A1487">
        <v>2112</v>
      </c>
      <c r="B1487" t="s">
        <v>1169</v>
      </c>
      <c r="C1487" t="s">
        <v>1170</v>
      </c>
      <c r="D1487">
        <v>60139064</v>
      </c>
      <c r="E1487">
        <v>45705</v>
      </c>
      <c r="F1487">
        <v>947494534</v>
      </c>
      <c r="G1487" t="s">
        <v>317</v>
      </c>
      <c r="H1487">
        <v>2250005170</v>
      </c>
      <c r="I1487">
        <v>74</v>
      </c>
    </row>
    <row r="1488" spans="1:9" x14ac:dyDescent="0.3">
      <c r="A1488">
        <v>2112</v>
      </c>
      <c r="B1488" t="s">
        <v>1169</v>
      </c>
      <c r="C1488" t="s">
        <v>1170</v>
      </c>
      <c r="D1488">
        <v>60139069</v>
      </c>
      <c r="E1488">
        <v>45705</v>
      </c>
      <c r="F1488">
        <v>947494539</v>
      </c>
      <c r="G1488" t="s">
        <v>1517</v>
      </c>
      <c r="H1488">
        <v>2250005189</v>
      </c>
      <c r="I1488">
        <v>89</v>
      </c>
    </row>
    <row r="1489" spans="1:9" x14ac:dyDescent="0.3">
      <c r="A1489">
        <v>2112</v>
      </c>
      <c r="B1489" t="s">
        <v>1169</v>
      </c>
      <c r="C1489" t="s">
        <v>1170</v>
      </c>
      <c r="D1489">
        <v>60139067</v>
      </c>
      <c r="E1489">
        <v>45705</v>
      </c>
      <c r="F1489">
        <v>947494537</v>
      </c>
      <c r="G1489" t="s">
        <v>1737</v>
      </c>
      <c r="H1489">
        <v>2250005278</v>
      </c>
      <c r="I1489">
        <v>98</v>
      </c>
    </row>
    <row r="1490" spans="1:9" x14ac:dyDescent="0.3">
      <c r="A1490">
        <v>4404</v>
      </c>
      <c r="B1490" t="s">
        <v>548</v>
      </c>
      <c r="C1490" t="s">
        <v>549</v>
      </c>
      <c r="D1490">
        <v>57825537</v>
      </c>
      <c r="E1490">
        <v>45610</v>
      </c>
      <c r="F1490">
        <v>945357940</v>
      </c>
      <c r="G1490" t="s">
        <v>704</v>
      </c>
      <c r="H1490">
        <v>2250005278</v>
      </c>
      <c r="I1490">
        <v>25</v>
      </c>
    </row>
    <row r="1491" spans="1:9" x14ac:dyDescent="0.3">
      <c r="A1491">
        <v>2107</v>
      </c>
      <c r="B1491" t="s">
        <v>1230</v>
      </c>
      <c r="C1491" t="s">
        <v>1231</v>
      </c>
      <c r="D1491">
        <v>58452450</v>
      </c>
      <c r="E1491">
        <v>45635</v>
      </c>
      <c r="F1491">
        <v>945937430</v>
      </c>
      <c r="G1491" t="s">
        <v>1474</v>
      </c>
      <c r="H1491">
        <v>2250005103</v>
      </c>
      <c r="I1491">
        <v>14</v>
      </c>
    </row>
    <row r="1492" spans="1:9" x14ac:dyDescent="0.3">
      <c r="A1492">
        <v>2107</v>
      </c>
      <c r="B1492" t="s">
        <v>1230</v>
      </c>
      <c r="C1492" t="s">
        <v>1231</v>
      </c>
      <c r="D1492">
        <v>58452451</v>
      </c>
      <c r="E1492">
        <v>45635</v>
      </c>
      <c r="F1492">
        <v>945937431</v>
      </c>
      <c r="G1492" t="s">
        <v>449</v>
      </c>
      <c r="H1492">
        <v>2250005189</v>
      </c>
      <c r="I1492">
        <v>25</v>
      </c>
    </row>
    <row r="1493" spans="1:9" x14ac:dyDescent="0.3">
      <c r="A1493">
        <v>2107</v>
      </c>
      <c r="B1493" t="s">
        <v>1230</v>
      </c>
      <c r="C1493" t="s">
        <v>1231</v>
      </c>
      <c r="D1493">
        <v>58452449</v>
      </c>
      <c r="E1493">
        <v>45635</v>
      </c>
      <c r="F1493">
        <v>945937429</v>
      </c>
      <c r="G1493" t="s">
        <v>339</v>
      </c>
      <c r="H1493">
        <v>2250005278</v>
      </c>
      <c r="I1493">
        <v>14</v>
      </c>
    </row>
    <row r="1494" spans="1:9" x14ac:dyDescent="0.3">
      <c r="A1494">
        <v>2845</v>
      </c>
      <c r="B1494" t="s">
        <v>555</v>
      </c>
      <c r="C1494" t="s">
        <v>556</v>
      </c>
      <c r="D1494">
        <v>58177024</v>
      </c>
      <c r="E1494">
        <v>45624</v>
      </c>
      <c r="F1494">
        <v>945682363</v>
      </c>
      <c r="G1494" t="s">
        <v>1625</v>
      </c>
      <c r="H1494">
        <v>2250005103</v>
      </c>
      <c r="I1494">
        <v>215</v>
      </c>
    </row>
    <row r="1495" spans="1:9" x14ac:dyDescent="0.3">
      <c r="A1495">
        <v>2845</v>
      </c>
      <c r="B1495" t="s">
        <v>555</v>
      </c>
      <c r="C1495" t="s">
        <v>556</v>
      </c>
      <c r="D1495">
        <v>58177022</v>
      </c>
      <c r="E1495">
        <v>45624</v>
      </c>
      <c r="F1495">
        <v>945682361</v>
      </c>
      <c r="G1495" t="s">
        <v>258</v>
      </c>
      <c r="H1495">
        <v>2250005111</v>
      </c>
      <c r="I1495">
        <v>25</v>
      </c>
    </row>
    <row r="1496" spans="1:9" x14ac:dyDescent="0.3">
      <c r="A1496">
        <v>2845</v>
      </c>
      <c r="B1496" t="s">
        <v>555</v>
      </c>
      <c r="C1496" t="s">
        <v>556</v>
      </c>
      <c r="D1496">
        <v>58177025</v>
      </c>
      <c r="E1496">
        <v>45624</v>
      </c>
      <c r="F1496">
        <v>945682365</v>
      </c>
      <c r="G1496" t="s">
        <v>257</v>
      </c>
      <c r="H1496">
        <v>2250005189</v>
      </c>
      <c r="I1496">
        <v>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41C7-6B1C-4C00-B5FA-0748271F2EDB}">
  <sheetPr codeName="Planilha4"/>
  <dimension ref="A1:K1496"/>
  <sheetViews>
    <sheetView workbookViewId="0">
      <selection activeCell="K1" sqref="K1"/>
    </sheetView>
  </sheetViews>
  <sheetFormatPr defaultRowHeight="14.4" x14ac:dyDescent="0.3"/>
  <cols>
    <col min="1" max="1" width="13.6640625" bestFit="1" customWidth="1"/>
    <col min="2" max="2" width="16.109375" bestFit="1" customWidth="1"/>
    <col min="3" max="3" width="23.88671875" customWidth="1"/>
    <col min="4" max="4" width="14.88671875" customWidth="1"/>
    <col min="5" max="5" width="10" bestFit="1" customWidth="1"/>
    <col min="6" max="6" width="18.109375" customWidth="1"/>
    <col min="7" max="7" width="28.33203125" customWidth="1"/>
    <col min="8" max="8" width="14.44140625" customWidth="1"/>
    <col min="9" max="9" width="17.88671875" customWidth="1"/>
    <col min="11" max="11" width="11" bestFit="1" customWidth="1"/>
  </cols>
  <sheetData>
    <row r="1" spans="1:11" x14ac:dyDescent="0.3">
      <c r="A1" t="s">
        <v>2165</v>
      </c>
      <c r="B1" t="s">
        <v>2166</v>
      </c>
      <c r="C1" t="s">
        <v>2167</v>
      </c>
      <c r="D1" t="s">
        <v>2168</v>
      </c>
      <c r="E1" t="s">
        <v>2169</v>
      </c>
      <c r="F1" t="s">
        <v>2170</v>
      </c>
      <c r="G1" t="s">
        <v>2171</v>
      </c>
      <c r="H1" t="s">
        <v>2172</v>
      </c>
      <c r="I1" t="s">
        <v>2173</v>
      </c>
      <c r="J1" t="s">
        <v>2174</v>
      </c>
      <c r="K1" t="s">
        <v>2177</v>
      </c>
    </row>
    <row r="2" spans="1:11" x14ac:dyDescent="0.3">
      <c r="A2">
        <v>4125</v>
      </c>
      <c r="B2">
        <v>3</v>
      </c>
      <c r="C2">
        <f>INDEX(CODIGOS_FATURAMENTO[codigo_faturamento_id],MATCH(Tabela3[[#This Row],[CodFaturamento]],CODIGOS_FATURAMENTO[Cod_Faturamento],0))</f>
        <v>26</v>
      </c>
      <c r="D2">
        <v>58885857</v>
      </c>
      <c r="E2">
        <v>946333492</v>
      </c>
      <c r="F2" s="1">
        <v>45660</v>
      </c>
      <c r="G2">
        <v>8</v>
      </c>
      <c r="H2">
        <v>1</v>
      </c>
      <c r="I2" s="1">
        <f>Tabela3[[#This Row],[data_autorizacao]]+120</f>
        <v>45780</v>
      </c>
      <c r="J2" t="s">
        <v>2175</v>
      </c>
      <c r="K2">
        <v>2250005103</v>
      </c>
    </row>
    <row r="3" spans="1:11" x14ac:dyDescent="0.3">
      <c r="A3">
        <v>4125</v>
      </c>
      <c r="B3">
        <v>3</v>
      </c>
      <c r="C3">
        <f>INDEX(CODIGOS_FATURAMENTO[codigo_faturamento_id],MATCH(Tabela3[[#This Row],[CodFaturamento]],CODIGOS_FATURAMENTO[Cod_Faturamento],0))</f>
        <v>108</v>
      </c>
      <c r="D3">
        <v>58885858</v>
      </c>
      <c r="E3">
        <v>946333493</v>
      </c>
      <c r="F3" s="1">
        <v>45660</v>
      </c>
      <c r="G3">
        <v>8</v>
      </c>
      <c r="H3">
        <v>1</v>
      </c>
      <c r="I3" s="1">
        <f>Tabela3[[#This Row],[data_autorizacao]]+120</f>
        <v>45780</v>
      </c>
      <c r="J3" t="s">
        <v>2175</v>
      </c>
      <c r="K3">
        <v>2250005189</v>
      </c>
    </row>
    <row r="4" spans="1:11" x14ac:dyDescent="0.3">
      <c r="A4">
        <v>4251</v>
      </c>
      <c r="B4">
        <v>3</v>
      </c>
      <c r="C4">
        <f>INDEX(CODIGOS_FATURAMENTO[codigo_faturamento_id],MATCH(Tabela3[[#This Row],[CodFaturamento]],CODIGOS_FATURAMENTO[Cod_Faturamento],0))</f>
        <v>31</v>
      </c>
      <c r="D4">
        <v>59446987</v>
      </c>
      <c r="E4">
        <v>946853283</v>
      </c>
      <c r="F4" s="1">
        <v>45680</v>
      </c>
      <c r="G4">
        <v>22</v>
      </c>
      <c r="H4">
        <v>2</v>
      </c>
      <c r="I4" s="1">
        <f>Tabela3[[#This Row],[data_autorizacao]]+120</f>
        <v>45800</v>
      </c>
      <c r="J4" t="s">
        <v>2175</v>
      </c>
      <c r="K4">
        <v>50000012</v>
      </c>
    </row>
    <row r="5" spans="1:11" x14ac:dyDescent="0.3">
      <c r="A5">
        <v>4251</v>
      </c>
      <c r="B5">
        <v>3</v>
      </c>
      <c r="C5">
        <f>INDEX(CODIGOS_FATURAMENTO[codigo_faturamento_id],MATCH(Tabela3[[#This Row],[CodFaturamento]],CODIGOS_FATURAMENTO[Cod_Faturamento],0))</f>
        <v>32</v>
      </c>
      <c r="D5">
        <v>59446986</v>
      </c>
      <c r="E5">
        <v>946853282</v>
      </c>
      <c r="F5" s="1">
        <v>45680</v>
      </c>
      <c r="G5">
        <v>11</v>
      </c>
      <c r="H5">
        <v>1</v>
      </c>
      <c r="I5" s="1">
        <f>Tabela3[[#This Row],[data_autorizacao]]+120</f>
        <v>45800</v>
      </c>
      <c r="J5" t="s">
        <v>2175</v>
      </c>
      <c r="K5">
        <v>50001213</v>
      </c>
    </row>
    <row r="6" spans="1:11" x14ac:dyDescent="0.3">
      <c r="A6">
        <v>4251</v>
      </c>
      <c r="B6">
        <v>3</v>
      </c>
      <c r="C6">
        <f>INDEX(CODIGOS_FATURAMENTO[codigo_faturamento_id],MATCH(Tabela3[[#This Row],[CodFaturamento]],CODIGOS_FATURAMENTO[Cod_Faturamento],0))</f>
        <v>26</v>
      </c>
      <c r="D6">
        <v>59446988</v>
      </c>
      <c r="E6">
        <v>946853284</v>
      </c>
      <c r="F6" s="1">
        <v>45680</v>
      </c>
      <c r="G6">
        <v>34</v>
      </c>
      <c r="H6">
        <v>4</v>
      </c>
      <c r="I6" s="1">
        <f>Tabela3[[#This Row],[data_autorizacao]]+120</f>
        <v>45800</v>
      </c>
      <c r="J6" t="s">
        <v>2175</v>
      </c>
      <c r="K6">
        <v>2250005103</v>
      </c>
    </row>
    <row r="7" spans="1:11" x14ac:dyDescent="0.3">
      <c r="A7">
        <v>4251</v>
      </c>
      <c r="B7">
        <v>3</v>
      </c>
      <c r="C7">
        <f>INDEX(CODIGOS_FATURAMENTO[codigo_faturamento_id],MATCH(Tabela3[[#This Row],[CodFaturamento]],CODIGOS_FATURAMENTO[Cod_Faturamento],0))</f>
        <v>28</v>
      </c>
      <c r="D7">
        <v>59446984</v>
      </c>
      <c r="E7">
        <v>946853280</v>
      </c>
      <c r="F7" s="1">
        <v>45680</v>
      </c>
      <c r="G7">
        <v>29</v>
      </c>
      <c r="H7">
        <v>2</v>
      </c>
      <c r="I7" s="1">
        <f>Tabela3[[#This Row],[data_autorizacao]]+120</f>
        <v>45800</v>
      </c>
      <c r="J7" t="s">
        <v>2175</v>
      </c>
      <c r="K7">
        <v>2250005170</v>
      </c>
    </row>
    <row r="8" spans="1:11" x14ac:dyDescent="0.3">
      <c r="A8">
        <v>4251</v>
      </c>
      <c r="B8">
        <v>3</v>
      </c>
      <c r="C8">
        <f>INDEX(CODIGOS_FATURAMENTO[codigo_faturamento_id],MATCH(Tabela3[[#This Row],[CodFaturamento]],CODIGOS_FATURAMENTO[Cod_Faturamento],0))</f>
        <v>108</v>
      </c>
      <c r="D8">
        <v>59446989</v>
      </c>
      <c r="E8">
        <v>946853285</v>
      </c>
      <c r="F8" s="1">
        <v>45680</v>
      </c>
      <c r="G8">
        <v>53</v>
      </c>
      <c r="H8">
        <v>4</v>
      </c>
      <c r="I8" s="1">
        <f>Tabela3[[#This Row],[data_autorizacao]]+120</f>
        <v>45800</v>
      </c>
      <c r="J8" t="s">
        <v>2175</v>
      </c>
      <c r="K8">
        <v>2250005189</v>
      </c>
    </row>
    <row r="9" spans="1:11" x14ac:dyDescent="0.3">
      <c r="A9">
        <v>3602</v>
      </c>
      <c r="B9">
        <v>3</v>
      </c>
      <c r="C9">
        <f>INDEX(CODIGOS_FATURAMENTO[codigo_faturamento_id],MATCH(Tabela3[[#This Row],[CodFaturamento]],CODIGOS_FATURAMENTO[Cod_Faturamento],0))</f>
        <v>26</v>
      </c>
      <c r="D9">
        <v>57895457</v>
      </c>
      <c r="E9">
        <v>945422306</v>
      </c>
      <c r="F9" s="1">
        <v>45614</v>
      </c>
      <c r="G9">
        <v>17</v>
      </c>
      <c r="H9">
        <v>3</v>
      </c>
      <c r="I9" s="1">
        <f>Tabela3[[#This Row],[data_autorizacao]]+120</f>
        <v>45734</v>
      </c>
      <c r="J9" t="s">
        <v>2175</v>
      </c>
      <c r="K9">
        <v>2250005103</v>
      </c>
    </row>
    <row r="10" spans="1:11" x14ac:dyDescent="0.3">
      <c r="A10">
        <v>3602</v>
      </c>
      <c r="B10">
        <v>3</v>
      </c>
      <c r="C10">
        <f>INDEX(CODIGOS_FATURAMENTO[codigo_faturamento_id],MATCH(Tabela3[[#This Row],[CodFaturamento]],CODIGOS_FATURAMENTO[Cod_Faturamento],0))</f>
        <v>29</v>
      </c>
      <c r="D10">
        <v>57895456</v>
      </c>
      <c r="E10">
        <v>945422305</v>
      </c>
      <c r="F10" s="1">
        <v>45614</v>
      </c>
      <c r="G10">
        <v>7</v>
      </c>
      <c r="H10">
        <v>1</v>
      </c>
      <c r="I10" s="1">
        <f>Tabela3[[#This Row],[data_autorizacao]]+120</f>
        <v>45734</v>
      </c>
      <c r="J10" t="s">
        <v>2175</v>
      </c>
      <c r="K10">
        <v>2250005278</v>
      </c>
    </row>
    <row r="11" spans="1:11" x14ac:dyDescent="0.3">
      <c r="A11">
        <v>4510</v>
      </c>
      <c r="B11">
        <v>3</v>
      </c>
      <c r="C11">
        <f>INDEX(CODIGOS_FATURAMENTO[codigo_faturamento_id],MATCH(Tabela3[[#This Row],[CodFaturamento]],CODIGOS_FATURAMENTO[Cod_Faturamento],0))</f>
        <v>29</v>
      </c>
      <c r="D11">
        <v>58800145</v>
      </c>
      <c r="E11">
        <v>946256537</v>
      </c>
      <c r="F11" s="1">
        <v>45656</v>
      </c>
      <c r="G11">
        <v>25</v>
      </c>
      <c r="H11">
        <v>2</v>
      </c>
      <c r="I11" s="1">
        <f>Tabela3[[#This Row],[data_autorizacao]]+120</f>
        <v>45776</v>
      </c>
      <c r="J11" t="s">
        <v>2175</v>
      </c>
      <c r="K11">
        <v>2250005278</v>
      </c>
    </row>
    <row r="12" spans="1:11" x14ac:dyDescent="0.3">
      <c r="A12">
        <v>4319</v>
      </c>
      <c r="B12">
        <v>3</v>
      </c>
      <c r="C12">
        <f>INDEX(CODIGOS_FATURAMENTO[codigo_faturamento_id],MATCH(Tabela3[[#This Row],[CodFaturamento]],CODIGOS_FATURAMENTO[Cod_Faturamento],0))</f>
        <v>29</v>
      </c>
      <c r="D12">
        <v>57317579</v>
      </c>
      <c r="E12">
        <v>944891874</v>
      </c>
      <c r="F12" s="1">
        <v>45596</v>
      </c>
      <c r="G12">
        <v>16</v>
      </c>
      <c r="H12">
        <v>2</v>
      </c>
      <c r="I12" s="1">
        <f>Tabela3[[#This Row],[data_autorizacao]]+120</f>
        <v>45716</v>
      </c>
      <c r="J12" t="s">
        <v>2175</v>
      </c>
      <c r="K12">
        <v>2250005278</v>
      </c>
    </row>
    <row r="13" spans="1:11" x14ac:dyDescent="0.3">
      <c r="A13">
        <v>4291</v>
      </c>
      <c r="B13">
        <v>3</v>
      </c>
      <c r="C13">
        <f>INDEX(CODIGOS_FATURAMENTO[codigo_faturamento_id],MATCH(Tabela3[[#This Row],[CodFaturamento]],CODIGOS_FATURAMENTO[Cod_Faturamento],0))</f>
        <v>26</v>
      </c>
      <c r="D13">
        <v>59433231</v>
      </c>
      <c r="E13">
        <v>946840697</v>
      </c>
      <c r="F13" s="1">
        <v>45679</v>
      </c>
      <c r="G13">
        <v>36</v>
      </c>
      <c r="H13">
        <v>3</v>
      </c>
      <c r="I13" s="1">
        <f>Tabela3[[#This Row],[data_autorizacao]]+120</f>
        <v>45799</v>
      </c>
      <c r="J13" t="s">
        <v>2175</v>
      </c>
      <c r="K13">
        <v>2250005103</v>
      </c>
    </row>
    <row r="14" spans="1:11" x14ac:dyDescent="0.3">
      <c r="A14">
        <v>4291</v>
      </c>
      <c r="B14">
        <v>3</v>
      </c>
      <c r="C14">
        <f>INDEX(CODIGOS_FATURAMENTO[codigo_faturamento_id],MATCH(Tabela3[[#This Row],[CodFaturamento]],CODIGOS_FATURAMENTO[Cod_Faturamento],0))</f>
        <v>28</v>
      </c>
      <c r="D14">
        <v>59433229</v>
      </c>
      <c r="E14">
        <v>946840694</v>
      </c>
      <c r="F14" s="1">
        <v>45679</v>
      </c>
      <c r="G14">
        <v>48</v>
      </c>
      <c r="H14">
        <v>3</v>
      </c>
      <c r="I14" s="1">
        <f>Tabela3[[#This Row],[data_autorizacao]]+120</f>
        <v>45799</v>
      </c>
      <c r="J14" t="s">
        <v>2175</v>
      </c>
      <c r="K14">
        <v>2250005170</v>
      </c>
    </row>
    <row r="15" spans="1:11" x14ac:dyDescent="0.3">
      <c r="A15">
        <v>4291</v>
      </c>
      <c r="B15">
        <v>3</v>
      </c>
      <c r="C15">
        <f>INDEX(CODIGOS_FATURAMENTO[codigo_faturamento_id],MATCH(Tabela3[[#This Row],[CodFaturamento]],CODIGOS_FATURAMENTO[Cod_Faturamento],0))</f>
        <v>29</v>
      </c>
      <c r="D15">
        <v>59433230</v>
      </c>
      <c r="E15">
        <v>946840696</v>
      </c>
      <c r="F15" s="1">
        <v>45679</v>
      </c>
      <c r="G15">
        <v>38</v>
      </c>
      <c r="H15">
        <v>3</v>
      </c>
      <c r="I15" s="1">
        <f>Tabela3[[#This Row],[data_autorizacao]]+120</f>
        <v>45799</v>
      </c>
      <c r="J15" t="s">
        <v>2175</v>
      </c>
      <c r="K15">
        <v>2250005278</v>
      </c>
    </row>
    <row r="16" spans="1:11" x14ac:dyDescent="0.3">
      <c r="A16">
        <v>4096</v>
      </c>
      <c r="B16">
        <v>3</v>
      </c>
      <c r="C16">
        <f>INDEX(CODIGOS_FATURAMENTO[codigo_faturamento_id],MATCH(Tabela3[[#This Row],[CodFaturamento]],CODIGOS_FATURAMENTO[Cod_Faturamento],0))</f>
        <v>31</v>
      </c>
      <c r="D16">
        <v>58153670</v>
      </c>
      <c r="E16">
        <v>945660689</v>
      </c>
      <c r="F16" s="1">
        <v>45623</v>
      </c>
      <c r="G16">
        <v>28</v>
      </c>
      <c r="H16">
        <v>3</v>
      </c>
      <c r="I16" s="1">
        <f>Tabela3[[#This Row],[data_autorizacao]]+120</f>
        <v>45743</v>
      </c>
      <c r="J16" t="s">
        <v>2175</v>
      </c>
      <c r="K16">
        <v>50000012</v>
      </c>
    </row>
    <row r="17" spans="1:11" x14ac:dyDescent="0.3">
      <c r="A17">
        <v>3362</v>
      </c>
      <c r="B17">
        <v>3</v>
      </c>
      <c r="C17">
        <f>INDEX(CODIGOS_FATURAMENTO[codigo_faturamento_id],MATCH(Tabela3[[#This Row],[CodFaturamento]],CODIGOS_FATURAMENTO[Cod_Faturamento],0))</f>
        <v>26</v>
      </c>
      <c r="D17">
        <v>57005387</v>
      </c>
      <c r="E17">
        <v>944602603</v>
      </c>
      <c r="F17" s="1">
        <v>45579</v>
      </c>
      <c r="G17">
        <v>1</v>
      </c>
      <c r="H17">
        <v>1</v>
      </c>
      <c r="I17" s="1">
        <f>Tabela3[[#This Row],[data_autorizacao]]+120</f>
        <v>45699</v>
      </c>
      <c r="J17" t="s">
        <v>2175</v>
      </c>
      <c r="K17">
        <v>2250005103</v>
      </c>
    </row>
    <row r="18" spans="1:11" x14ac:dyDescent="0.3">
      <c r="A18">
        <v>4360</v>
      </c>
      <c r="B18">
        <v>3</v>
      </c>
      <c r="C18">
        <f>INDEX(CODIGOS_FATURAMENTO[codigo_faturamento_id],MATCH(Tabela3[[#This Row],[CodFaturamento]],CODIGOS_FATURAMENTO[Cod_Faturamento],0))</f>
        <v>29</v>
      </c>
      <c r="D18">
        <v>58336509</v>
      </c>
      <c r="E18">
        <v>945830247</v>
      </c>
      <c r="F18" s="1">
        <v>45630</v>
      </c>
      <c r="G18">
        <v>18</v>
      </c>
      <c r="H18">
        <v>2</v>
      </c>
      <c r="I18" s="1">
        <f>Tabela3[[#This Row],[data_autorizacao]]+120</f>
        <v>45750</v>
      </c>
      <c r="J18" t="s">
        <v>2175</v>
      </c>
      <c r="K18">
        <v>2250005278</v>
      </c>
    </row>
    <row r="19" spans="1:11" x14ac:dyDescent="0.3">
      <c r="A19">
        <v>4360</v>
      </c>
      <c r="B19">
        <v>3</v>
      </c>
      <c r="C19">
        <f>INDEX(CODIGOS_FATURAMENTO[codigo_faturamento_id],MATCH(Tabela3[[#This Row],[CodFaturamento]],CODIGOS_FATURAMENTO[Cod_Faturamento],0))</f>
        <v>26</v>
      </c>
      <c r="D19">
        <v>58111101</v>
      </c>
      <c r="E19">
        <v>945621218</v>
      </c>
      <c r="F19" s="1">
        <v>45622</v>
      </c>
      <c r="G19">
        <v>17</v>
      </c>
      <c r="H19">
        <v>2</v>
      </c>
      <c r="I19" s="1">
        <f>Tabela3[[#This Row],[data_autorizacao]]+120</f>
        <v>45742</v>
      </c>
      <c r="J19" t="s">
        <v>2175</v>
      </c>
      <c r="K19">
        <v>2250005103</v>
      </c>
    </row>
    <row r="20" spans="1:11" x14ac:dyDescent="0.3">
      <c r="A20">
        <v>3707</v>
      </c>
      <c r="B20">
        <v>3</v>
      </c>
      <c r="C20">
        <f>INDEX(CODIGOS_FATURAMENTO[codigo_faturamento_id],MATCH(Tabela3[[#This Row],[CodFaturamento]],CODIGOS_FATURAMENTO[Cod_Faturamento],0))</f>
        <v>29</v>
      </c>
      <c r="D20">
        <v>58860173</v>
      </c>
      <c r="E20">
        <v>946310301</v>
      </c>
      <c r="F20" s="1">
        <v>45660</v>
      </c>
      <c r="G20">
        <v>16</v>
      </c>
      <c r="H20">
        <v>2</v>
      </c>
      <c r="I20" s="1">
        <f>Tabela3[[#This Row],[data_autorizacao]]+120</f>
        <v>45780</v>
      </c>
      <c r="J20" t="s">
        <v>2175</v>
      </c>
      <c r="K20">
        <v>2250005278</v>
      </c>
    </row>
    <row r="21" spans="1:11" x14ac:dyDescent="0.3">
      <c r="A21">
        <v>4312</v>
      </c>
      <c r="B21">
        <v>3</v>
      </c>
      <c r="C21">
        <f>INDEX(CODIGOS_FATURAMENTO[codigo_faturamento_id],MATCH(Tabela3[[#This Row],[CodFaturamento]],CODIGOS_FATURAMENTO[Cod_Faturamento],0))</f>
        <v>31</v>
      </c>
      <c r="D21">
        <v>60283198</v>
      </c>
      <c r="E21">
        <v>947628886</v>
      </c>
      <c r="F21" s="1">
        <v>45709</v>
      </c>
      <c r="G21">
        <v>14</v>
      </c>
      <c r="H21">
        <v>1</v>
      </c>
      <c r="I21" s="1">
        <f>Tabela3[[#This Row],[data_autorizacao]]+120</f>
        <v>45829</v>
      </c>
      <c r="J21" t="s">
        <v>2175</v>
      </c>
      <c r="K21">
        <v>50000012</v>
      </c>
    </row>
    <row r="22" spans="1:11" x14ac:dyDescent="0.3">
      <c r="A22">
        <v>4312</v>
      </c>
      <c r="B22">
        <v>3</v>
      </c>
      <c r="C22">
        <f>INDEX(CODIGOS_FATURAMENTO[codigo_faturamento_id],MATCH(Tabela3[[#This Row],[CodFaturamento]],CODIGOS_FATURAMENTO[Cod_Faturamento],0))</f>
        <v>32</v>
      </c>
      <c r="D22">
        <v>57665015</v>
      </c>
      <c r="E22">
        <v>945210306</v>
      </c>
      <c r="F22" s="1">
        <v>45604</v>
      </c>
      <c r="G22">
        <v>22</v>
      </c>
      <c r="H22">
        <v>2</v>
      </c>
      <c r="I22" s="1">
        <f>Tabela3[[#This Row],[data_autorizacao]]+120</f>
        <v>45724</v>
      </c>
      <c r="J22" t="s">
        <v>2175</v>
      </c>
      <c r="K22">
        <v>50001213</v>
      </c>
    </row>
    <row r="23" spans="1:11" x14ac:dyDescent="0.3">
      <c r="A23">
        <v>4312</v>
      </c>
      <c r="B23">
        <v>3</v>
      </c>
      <c r="C23">
        <f>INDEX(CODIGOS_FATURAMENTO[codigo_faturamento_id],MATCH(Tabela3[[#This Row],[CodFaturamento]],CODIGOS_FATURAMENTO[Cod_Faturamento],0))</f>
        <v>26</v>
      </c>
      <c r="D23">
        <v>57665016</v>
      </c>
      <c r="E23">
        <v>945210307</v>
      </c>
      <c r="F23" s="1">
        <v>45604</v>
      </c>
      <c r="G23">
        <v>13</v>
      </c>
      <c r="H23">
        <v>2</v>
      </c>
      <c r="I23" s="1">
        <f>Tabela3[[#This Row],[data_autorizacao]]+120</f>
        <v>45724</v>
      </c>
      <c r="J23" t="s">
        <v>2175</v>
      </c>
      <c r="K23">
        <v>2250005103</v>
      </c>
    </row>
    <row r="24" spans="1:11" x14ac:dyDescent="0.3">
      <c r="A24">
        <v>4312</v>
      </c>
      <c r="B24">
        <v>3</v>
      </c>
      <c r="C24">
        <f>INDEX(CODIGOS_FATURAMENTO[codigo_faturamento_id],MATCH(Tabela3[[#This Row],[CodFaturamento]],CODIGOS_FATURAMENTO[Cod_Faturamento],0))</f>
        <v>28</v>
      </c>
      <c r="D24">
        <v>57665014</v>
      </c>
      <c r="E24">
        <v>945210303</v>
      </c>
      <c r="F24" s="1">
        <v>45604</v>
      </c>
      <c r="G24">
        <v>23</v>
      </c>
      <c r="H24">
        <v>2</v>
      </c>
      <c r="I24" s="1">
        <f>Tabela3[[#This Row],[data_autorizacao]]+120</f>
        <v>45724</v>
      </c>
      <c r="J24" t="s">
        <v>2175</v>
      </c>
      <c r="K24">
        <v>2250005170</v>
      </c>
    </row>
    <row r="25" spans="1:11" x14ac:dyDescent="0.3">
      <c r="A25">
        <v>4312</v>
      </c>
      <c r="B25">
        <v>3</v>
      </c>
      <c r="C25">
        <f>INDEX(CODIGOS_FATURAMENTO[codigo_faturamento_id],MATCH(Tabela3[[#This Row],[CodFaturamento]],CODIGOS_FATURAMENTO[Cod_Faturamento],0))</f>
        <v>108</v>
      </c>
      <c r="D25">
        <v>57665017</v>
      </c>
      <c r="E25">
        <v>945210308</v>
      </c>
      <c r="F25" s="1">
        <v>45604</v>
      </c>
      <c r="G25">
        <v>17</v>
      </c>
      <c r="H25">
        <v>2</v>
      </c>
      <c r="I25" s="1">
        <f>Tabela3[[#This Row],[data_autorizacao]]+120</f>
        <v>45724</v>
      </c>
      <c r="J25" t="s">
        <v>2175</v>
      </c>
      <c r="K25">
        <v>2250005189</v>
      </c>
    </row>
    <row r="26" spans="1:11" x14ac:dyDescent="0.3">
      <c r="A26">
        <v>3027</v>
      </c>
      <c r="B26">
        <v>3</v>
      </c>
      <c r="C26">
        <f>INDEX(CODIGOS_FATURAMENTO[codigo_faturamento_id],MATCH(Tabela3[[#This Row],[CodFaturamento]],CODIGOS_FATURAMENTO[Cod_Faturamento],0))</f>
        <v>31</v>
      </c>
      <c r="D26">
        <v>60559265</v>
      </c>
      <c r="E26">
        <v>83084235</v>
      </c>
      <c r="F26" s="1">
        <v>45727</v>
      </c>
      <c r="G26">
        <v>7</v>
      </c>
      <c r="H26">
        <v>2</v>
      </c>
      <c r="I26" s="1">
        <f>Tabela3[[#This Row],[data_autorizacao]]+120</f>
        <v>45847</v>
      </c>
      <c r="J26" t="s">
        <v>2175</v>
      </c>
      <c r="K26">
        <v>50000012</v>
      </c>
    </row>
    <row r="27" spans="1:11" x14ac:dyDescent="0.3">
      <c r="A27">
        <v>3027</v>
      </c>
      <c r="B27">
        <v>3</v>
      </c>
      <c r="C27">
        <f>INDEX(CODIGOS_FATURAMENTO[codigo_faturamento_id],MATCH(Tabela3[[#This Row],[CodFaturamento]],CODIGOS_FATURAMENTO[Cod_Faturamento],0))</f>
        <v>32</v>
      </c>
      <c r="D27">
        <v>60559264</v>
      </c>
      <c r="E27">
        <v>83084387</v>
      </c>
      <c r="F27" s="1">
        <v>45722</v>
      </c>
      <c r="G27">
        <v>4</v>
      </c>
      <c r="H27">
        <v>2</v>
      </c>
      <c r="I27" s="1">
        <f>Tabela3[[#This Row],[data_autorizacao]]+120</f>
        <v>45842</v>
      </c>
      <c r="J27" t="s">
        <v>2175</v>
      </c>
      <c r="K27">
        <v>50001213</v>
      </c>
    </row>
    <row r="28" spans="1:11" x14ac:dyDescent="0.3">
      <c r="A28">
        <v>3027</v>
      </c>
      <c r="B28">
        <v>3</v>
      </c>
      <c r="C28">
        <f>INDEX(CODIGOS_FATURAMENTO[codigo_faturamento_id],MATCH(Tabela3[[#This Row],[CodFaturamento]],CODIGOS_FATURAMENTO[Cod_Faturamento],0))</f>
        <v>26</v>
      </c>
      <c r="D28">
        <v>60559267</v>
      </c>
      <c r="E28">
        <v>83085558</v>
      </c>
      <c r="F28" s="1">
        <v>45722</v>
      </c>
      <c r="G28">
        <v>16</v>
      </c>
      <c r="H28">
        <v>8</v>
      </c>
      <c r="I28" s="1">
        <f>Tabela3[[#This Row],[data_autorizacao]]+120</f>
        <v>45842</v>
      </c>
      <c r="J28" t="s">
        <v>2175</v>
      </c>
      <c r="K28">
        <v>2250005103</v>
      </c>
    </row>
    <row r="29" spans="1:11" x14ac:dyDescent="0.3">
      <c r="A29">
        <v>3027</v>
      </c>
      <c r="B29">
        <v>3</v>
      </c>
      <c r="C29">
        <f>INDEX(CODIGOS_FATURAMENTO[codigo_faturamento_id],MATCH(Tabela3[[#This Row],[CodFaturamento]],CODIGOS_FATURAMENTO[Cod_Faturamento],0))</f>
        <v>108</v>
      </c>
      <c r="D29">
        <v>60559268</v>
      </c>
      <c r="E29">
        <v>83085693</v>
      </c>
      <c r="F29" s="1">
        <v>45722</v>
      </c>
      <c r="G29">
        <v>6</v>
      </c>
      <c r="H29">
        <v>4</v>
      </c>
      <c r="I29" s="1">
        <f>Tabela3[[#This Row],[data_autorizacao]]+120</f>
        <v>45842</v>
      </c>
      <c r="J29" t="s">
        <v>2175</v>
      </c>
      <c r="K29">
        <v>2250005189</v>
      </c>
    </row>
    <row r="30" spans="1:11" x14ac:dyDescent="0.3">
      <c r="A30">
        <v>3027</v>
      </c>
      <c r="B30">
        <v>3</v>
      </c>
      <c r="C30">
        <f>INDEX(CODIGOS_FATURAMENTO[codigo_faturamento_id],MATCH(Tabela3[[#This Row],[CodFaturamento]],CODIGOS_FATURAMENTO[Cod_Faturamento],0))</f>
        <v>29</v>
      </c>
      <c r="D30">
        <v>60559266</v>
      </c>
      <c r="E30">
        <v>83085501</v>
      </c>
      <c r="F30" s="1">
        <v>45722</v>
      </c>
      <c r="G30">
        <v>8</v>
      </c>
      <c r="H30">
        <v>2</v>
      </c>
      <c r="I30" s="1">
        <f>Tabela3[[#This Row],[data_autorizacao]]+120</f>
        <v>45842</v>
      </c>
      <c r="J30" t="s">
        <v>2175</v>
      </c>
      <c r="K30">
        <v>2250005278</v>
      </c>
    </row>
    <row r="31" spans="1:11" x14ac:dyDescent="0.3">
      <c r="A31">
        <v>3027</v>
      </c>
      <c r="B31">
        <v>3</v>
      </c>
      <c r="C31">
        <f>INDEX(CODIGOS_FATURAMENTO[codigo_faturamento_id],MATCH(Tabela3[[#This Row],[CodFaturamento]],CODIGOS_FATURAMENTO[Cod_Faturamento],0))</f>
        <v>28</v>
      </c>
      <c r="D31">
        <v>60230183</v>
      </c>
      <c r="E31">
        <v>82684315</v>
      </c>
      <c r="F31" s="1">
        <v>45707</v>
      </c>
      <c r="G31">
        <v>15</v>
      </c>
      <c r="H31">
        <v>4</v>
      </c>
      <c r="I31" s="1">
        <f>Tabela3[[#This Row],[data_autorizacao]]+120</f>
        <v>45827</v>
      </c>
      <c r="J31" t="s">
        <v>2175</v>
      </c>
      <c r="K31">
        <v>2250005170</v>
      </c>
    </row>
    <row r="32" spans="1:11" x14ac:dyDescent="0.3">
      <c r="A32">
        <v>4287</v>
      </c>
      <c r="B32">
        <v>3</v>
      </c>
      <c r="C32">
        <f>INDEX(CODIGOS_FATURAMENTO[codigo_faturamento_id],MATCH(Tabela3[[#This Row],[CodFaturamento]],CODIGOS_FATURAMENTO[Cod_Faturamento],0))</f>
        <v>29</v>
      </c>
      <c r="D32">
        <v>60229047</v>
      </c>
      <c r="E32">
        <v>947578464</v>
      </c>
      <c r="F32" s="1">
        <v>45707</v>
      </c>
      <c r="G32">
        <v>28</v>
      </c>
      <c r="H32">
        <v>2</v>
      </c>
      <c r="I32" s="1">
        <f>Tabela3[[#This Row],[data_autorizacao]]+120</f>
        <v>45827</v>
      </c>
      <c r="J32" t="s">
        <v>2175</v>
      </c>
      <c r="K32">
        <v>2250005278</v>
      </c>
    </row>
    <row r="33" spans="1:11" x14ac:dyDescent="0.3">
      <c r="A33">
        <v>3556</v>
      </c>
      <c r="B33">
        <v>3</v>
      </c>
      <c r="C33">
        <f>INDEX(CODIGOS_FATURAMENTO[codigo_faturamento_id],MATCH(Tabela3[[#This Row],[CodFaturamento]],CODIGOS_FATURAMENTO[Cod_Faturamento],0))</f>
        <v>31</v>
      </c>
      <c r="D33">
        <v>60256102</v>
      </c>
      <c r="E33">
        <v>82714212</v>
      </c>
      <c r="F33" s="1">
        <v>45708</v>
      </c>
      <c r="G33">
        <v>8</v>
      </c>
      <c r="H33">
        <v>2</v>
      </c>
      <c r="I33" s="1">
        <f>Tabela3[[#This Row],[data_autorizacao]]+120</f>
        <v>45828</v>
      </c>
      <c r="J33" t="s">
        <v>2175</v>
      </c>
      <c r="K33">
        <v>50000012</v>
      </c>
    </row>
    <row r="34" spans="1:11" x14ac:dyDescent="0.3">
      <c r="A34">
        <v>3556</v>
      </c>
      <c r="B34">
        <v>3</v>
      </c>
      <c r="C34">
        <f>INDEX(CODIGOS_FATURAMENTO[codigo_faturamento_id],MATCH(Tabela3[[#This Row],[CodFaturamento]],CODIGOS_FATURAMENTO[Cod_Faturamento],0))</f>
        <v>26</v>
      </c>
      <c r="D34">
        <v>60256103</v>
      </c>
      <c r="E34">
        <v>82714272</v>
      </c>
      <c r="F34" s="1">
        <v>45708</v>
      </c>
      <c r="G34">
        <v>2</v>
      </c>
      <c r="H34">
        <v>4</v>
      </c>
      <c r="I34" s="1">
        <f>Tabela3[[#This Row],[data_autorizacao]]+120</f>
        <v>45828</v>
      </c>
      <c r="J34" t="s">
        <v>2175</v>
      </c>
      <c r="K34">
        <v>2250005103</v>
      </c>
    </row>
    <row r="35" spans="1:11" x14ac:dyDescent="0.3">
      <c r="A35">
        <v>3556</v>
      </c>
      <c r="B35">
        <v>3</v>
      </c>
      <c r="C35">
        <f>INDEX(CODIGOS_FATURAMENTO[codigo_faturamento_id],MATCH(Tabela3[[#This Row],[CodFaturamento]],CODIGOS_FATURAMENTO[Cod_Faturamento],0))</f>
        <v>28</v>
      </c>
      <c r="D35">
        <v>60256101</v>
      </c>
      <c r="E35">
        <v>82714240</v>
      </c>
      <c r="F35" s="1">
        <v>45708</v>
      </c>
      <c r="G35">
        <v>7</v>
      </c>
      <c r="H35">
        <v>2</v>
      </c>
      <c r="I35" s="1">
        <f>Tabela3[[#This Row],[data_autorizacao]]+120</f>
        <v>45828</v>
      </c>
      <c r="J35" t="s">
        <v>2175</v>
      </c>
      <c r="K35">
        <v>2250005170</v>
      </c>
    </row>
    <row r="36" spans="1:11" x14ac:dyDescent="0.3">
      <c r="A36">
        <v>4429</v>
      </c>
      <c r="B36">
        <v>3</v>
      </c>
      <c r="C36">
        <f>INDEX(CODIGOS_FATURAMENTO[codigo_faturamento_id],MATCH(Tabela3[[#This Row],[CodFaturamento]],CODIGOS_FATURAMENTO[Cod_Faturamento],0))</f>
        <v>29</v>
      </c>
      <c r="D36">
        <v>59023452</v>
      </c>
      <c r="E36">
        <v>946460775</v>
      </c>
      <c r="F36" s="1">
        <v>45670</v>
      </c>
      <c r="G36">
        <v>21</v>
      </c>
      <c r="H36">
        <v>2</v>
      </c>
      <c r="I36" s="1">
        <f>Tabela3[[#This Row],[data_autorizacao]]+120</f>
        <v>45790</v>
      </c>
      <c r="J36" t="s">
        <v>2175</v>
      </c>
      <c r="K36">
        <v>2250005278</v>
      </c>
    </row>
    <row r="37" spans="1:11" x14ac:dyDescent="0.3">
      <c r="A37">
        <v>631</v>
      </c>
      <c r="B37">
        <v>3</v>
      </c>
      <c r="C37">
        <f>INDEX(CODIGOS_FATURAMENTO[codigo_faturamento_id],MATCH(Tabela3[[#This Row],[CodFaturamento]],CODIGOS_FATURAMENTO[Cod_Faturamento],0))</f>
        <v>108</v>
      </c>
      <c r="D37">
        <v>57926395</v>
      </c>
      <c r="E37">
        <v>945450895</v>
      </c>
      <c r="F37" s="1">
        <v>45618</v>
      </c>
      <c r="G37">
        <v>39</v>
      </c>
      <c r="H37">
        <v>3</v>
      </c>
      <c r="I37" s="1">
        <f>Tabela3[[#This Row],[data_autorizacao]]+120</f>
        <v>45738</v>
      </c>
      <c r="J37" t="s">
        <v>2175</v>
      </c>
      <c r="K37">
        <v>2250005189</v>
      </c>
    </row>
    <row r="38" spans="1:11" x14ac:dyDescent="0.3">
      <c r="A38">
        <v>3995</v>
      </c>
      <c r="B38">
        <v>3</v>
      </c>
      <c r="C38">
        <f>INDEX(CODIGOS_FATURAMENTO[codigo_faturamento_id],MATCH(Tabela3[[#This Row],[CodFaturamento]],CODIGOS_FATURAMENTO[Cod_Faturamento],0))</f>
        <v>31</v>
      </c>
      <c r="D38">
        <v>57748701</v>
      </c>
      <c r="E38">
        <v>945287229</v>
      </c>
      <c r="F38" s="1">
        <v>45608</v>
      </c>
      <c r="G38">
        <v>7</v>
      </c>
      <c r="H38">
        <v>2</v>
      </c>
      <c r="I38" s="1">
        <f>Tabela3[[#This Row],[data_autorizacao]]+120</f>
        <v>45728</v>
      </c>
      <c r="J38" t="s">
        <v>2175</v>
      </c>
      <c r="K38">
        <v>50000012</v>
      </c>
    </row>
    <row r="39" spans="1:11" x14ac:dyDescent="0.3">
      <c r="A39">
        <v>3995</v>
      </c>
      <c r="B39">
        <v>3</v>
      </c>
      <c r="C39">
        <f>INDEX(CODIGOS_FATURAMENTO[codigo_faturamento_id],MATCH(Tabela3[[#This Row],[CodFaturamento]],CODIGOS_FATURAMENTO[Cod_Faturamento],0))</f>
        <v>32</v>
      </c>
      <c r="D39">
        <v>57748702</v>
      </c>
      <c r="E39">
        <v>945287230</v>
      </c>
      <c r="F39" s="1">
        <v>45608</v>
      </c>
      <c r="G39">
        <v>19</v>
      </c>
      <c r="H39">
        <v>2</v>
      </c>
      <c r="I39" s="1">
        <f>Tabela3[[#This Row],[data_autorizacao]]+120</f>
        <v>45728</v>
      </c>
      <c r="J39" t="s">
        <v>2175</v>
      </c>
      <c r="K39">
        <v>50001213</v>
      </c>
    </row>
    <row r="40" spans="1:11" x14ac:dyDescent="0.3">
      <c r="A40">
        <v>3995</v>
      </c>
      <c r="B40">
        <v>3</v>
      </c>
      <c r="C40">
        <f>INDEX(CODIGOS_FATURAMENTO[codigo_faturamento_id],MATCH(Tabela3[[#This Row],[CodFaturamento]],CODIGOS_FATURAMENTO[Cod_Faturamento],0))</f>
        <v>26</v>
      </c>
      <c r="D40">
        <v>57748704</v>
      </c>
      <c r="E40">
        <v>945287232</v>
      </c>
      <c r="F40" s="1">
        <v>45608</v>
      </c>
      <c r="G40">
        <v>8</v>
      </c>
      <c r="H40">
        <v>2</v>
      </c>
      <c r="I40" s="1">
        <f>Tabela3[[#This Row],[data_autorizacao]]+120</f>
        <v>45728</v>
      </c>
      <c r="J40" t="s">
        <v>2175</v>
      </c>
      <c r="K40">
        <v>2250005103</v>
      </c>
    </row>
    <row r="41" spans="1:11" x14ac:dyDescent="0.3">
      <c r="A41">
        <v>3995</v>
      </c>
      <c r="B41">
        <v>3</v>
      </c>
      <c r="C41">
        <f>INDEX(CODIGOS_FATURAMENTO[codigo_faturamento_id],MATCH(Tabela3[[#This Row],[CodFaturamento]],CODIGOS_FATURAMENTO[Cod_Faturamento],0))</f>
        <v>28</v>
      </c>
      <c r="D41">
        <v>57748700</v>
      </c>
      <c r="E41">
        <v>945287228</v>
      </c>
      <c r="F41" s="1">
        <v>45608</v>
      </c>
      <c r="G41">
        <v>28</v>
      </c>
      <c r="H41">
        <v>2</v>
      </c>
      <c r="I41" s="1">
        <f>Tabela3[[#This Row],[data_autorizacao]]+120</f>
        <v>45728</v>
      </c>
      <c r="J41" t="s">
        <v>2175</v>
      </c>
      <c r="K41">
        <v>2250005170</v>
      </c>
    </row>
    <row r="42" spans="1:11" x14ac:dyDescent="0.3">
      <c r="A42">
        <v>3995</v>
      </c>
      <c r="B42">
        <v>3</v>
      </c>
      <c r="C42">
        <f>INDEX(CODIGOS_FATURAMENTO[codigo_faturamento_id],MATCH(Tabela3[[#This Row],[CodFaturamento]],CODIGOS_FATURAMENTO[Cod_Faturamento],0))</f>
        <v>29</v>
      </c>
      <c r="D42">
        <v>57748703</v>
      </c>
      <c r="E42">
        <v>945287231</v>
      </c>
      <c r="F42" s="1">
        <v>45608</v>
      </c>
      <c r="G42">
        <v>5</v>
      </c>
      <c r="H42">
        <v>2</v>
      </c>
      <c r="I42" s="1">
        <f>Tabela3[[#This Row],[data_autorizacao]]+120</f>
        <v>45728</v>
      </c>
      <c r="J42" t="s">
        <v>2175</v>
      </c>
      <c r="K42">
        <v>2250005278</v>
      </c>
    </row>
    <row r="43" spans="1:11" x14ac:dyDescent="0.3">
      <c r="A43">
        <v>3995</v>
      </c>
      <c r="B43">
        <v>3</v>
      </c>
      <c r="C43">
        <f>INDEX(CODIGOS_FATURAMENTO[codigo_faturamento_id],MATCH(Tabela3[[#This Row],[CodFaturamento]],CODIGOS_FATURAMENTO[Cod_Faturamento],0))</f>
        <v>27</v>
      </c>
      <c r="D43">
        <v>57537799</v>
      </c>
      <c r="E43">
        <v>945093985</v>
      </c>
      <c r="F43" s="1">
        <v>45600</v>
      </c>
      <c r="G43">
        <v>20</v>
      </c>
      <c r="H43">
        <v>3</v>
      </c>
      <c r="I43" s="1">
        <f>Tabela3[[#This Row],[data_autorizacao]]+120</f>
        <v>45720</v>
      </c>
      <c r="J43" t="s">
        <v>2175</v>
      </c>
      <c r="K43">
        <v>2250005111</v>
      </c>
    </row>
    <row r="44" spans="1:11" x14ac:dyDescent="0.3">
      <c r="A44">
        <v>3154</v>
      </c>
      <c r="B44">
        <v>3</v>
      </c>
      <c r="C44">
        <f>INDEX(CODIGOS_FATURAMENTO[codigo_faturamento_id],MATCH(Tabela3[[#This Row],[CodFaturamento]],CODIGOS_FATURAMENTO[Cod_Faturamento],0))</f>
        <v>29</v>
      </c>
      <c r="D44">
        <v>59970272</v>
      </c>
      <c r="E44">
        <v>947337725</v>
      </c>
      <c r="F44" s="1">
        <v>45699</v>
      </c>
      <c r="G44">
        <v>13</v>
      </c>
      <c r="H44">
        <v>1</v>
      </c>
      <c r="I44" s="1">
        <f>Tabela3[[#This Row],[data_autorizacao]]+120</f>
        <v>45819</v>
      </c>
      <c r="J44" t="s">
        <v>2175</v>
      </c>
      <c r="K44">
        <v>2250005278</v>
      </c>
    </row>
    <row r="45" spans="1:11" x14ac:dyDescent="0.3">
      <c r="A45">
        <v>3113</v>
      </c>
      <c r="B45">
        <v>3</v>
      </c>
      <c r="C45">
        <f>INDEX(CODIGOS_FATURAMENTO[codigo_faturamento_id],MATCH(Tabela3[[#This Row],[CodFaturamento]],CODIGOS_FATURAMENTO[Cod_Faturamento],0))</f>
        <v>26</v>
      </c>
      <c r="D45">
        <v>58941016</v>
      </c>
      <c r="E45">
        <v>946384085</v>
      </c>
      <c r="F45" s="1">
        <v>45663</v>
      </c>
      <c r="G45">
        <v>26</v>
      </c>
      <c r="H45">
        <v>2</v>
      </c>
      <c r="I45" s="1">
        <f>Tabela3[[#This Row],[data_autorizacao]]+120</f>
        <v>45783</v>
      </c>
      <c r="J45" t="s">
        <v>2175</v>
      </c>
      <c r="K45">
        <v>2250005103</v>
      </c>
    </row>
    <row r="46" spans="1:11" x14ac:dyDescent="0.3">
      <c r="A46">
        <v>3113</v>
      </c>
      <c r="B46">
        <v>3</v>
      </c>
      <c r="C46">
        <f>INDEX(CODIGOS_FATURAMENTO[codigo_faturamento_id],MATCH(Tabela3[[#This Row],[CodFaturamento]],CODIGOS_FATURAMENTO[Cod_Faturamento],0))</f>
        <v>29</v>
      </c>
      <c r="D46">
        <v>58941014</v>
      </c>
      <c r="E46">
        <v>946384084</v>
      </c>
      <c r="F46" s="1">
        <v>45663</v>
      </c>
      <c r="G46">
        <v>26</v>
      </c>
      <c r="H46">
        <v>2</v>
      </c>
      <c r="I46" s="1">
        <f>Tabela3[[#This Row],[data_autorizacao]]+120</f>
        <v>45783</v>
      </c>
      <c r="J46" t="s">
        <v>2175</v>
      </c>
      <c r="K46">
        <v>2250005278</v>
      </c>
    </row>
    <row r="47" spans="1:11" x14ac:dyDescent="0.3">
      <c r="A47">
        <v>4567</v>
      </c>
      <c r="B47">
        <v>3</v>
      </c>
      <c r="C47">
        <f>INDEX(CODIGOS_FATURAMENTO[codigo_faturamento_id],MATCH(Tabela3[[#This Row],[CodFaturamento]],CODIGOS_FATURAMENTO[Cod_Faturamento],0))</f>
        <v>31</v>
      </c>
      <c r="D47">
        <v>60123483</v>
      </c>
      <c r="E47">
        <v>947480043</v>
      </c>
      <c r="F47" s="1">
        <v>45705</v>
      </c>
      <c r="G47">
        <v>47</v>
      </c>
      <c r="H47">
        <v>3</v>
      </c>
      <c r="I47" s="1">
        <f>Tabela3[[#This Row],[data_autorizacao]]+120</f>
        <v>45825</v>
      </c>
      <c r="J47" t="s">
        <v>2175</v>
      </c>
      <c r="K47">
        <v>50000012</v>
      </c>
    </row>
    <row r="48" spans="1:11" x14ac:dyDescent="0.3">
      <c r="A48">
        <v>4567</v>
      </c>
      <c r="B48">
        <v>3</v>
      </c>
      <c r="C48">
        <f>INDEX(CODIGOS_FATURAMENTO[codigo_faturamento_id],MATCH(Tabela3[[#This Row],[CodFaturamento]],CODIGOS_FATURAMENTO[Cod_Faturamento],0))</f>
        <v>26</v>
      </c>
      <c r="D48">
        <v>60123485</v>
      </c>
      <c r="E48">
        <v>947480045</v>
      </c>
      <c r="F48" s="1">
        <v>45705</v>
      </c>
      <c r="G48">
        <v>111</v>
      </c>
      <c r="H48">
        <v>7</v>
      </c>
      <c r="I48" s="1">
        <f>Tabela3[[#This Row],[data_autorizacao]]+120</f>
        <v>45825</v>
      </c>
      <c r="J48" t="s">
        <v>2175</v>
      </c>
      <c r="K48">
        <v>2250005103</v>
      </c>
    </row>
    <row r="49" spans="1:11" x14ac:dyDescent="0.3">
      <c r="A49">
        <v>4567</v>
      </c>
      <c r="B49">
        <v>3</v>
      </c>
      <c r="C49">
        <f>INDEX(CODIGOS_FATURAMENTO[codigo_faturamento_id],MATCH(Tabela3[[#This Row],[CodFaturamento]],CODIGOS_FATURAMENTO[Cod_Faturamento],0))</f>
        <v>28</v>
      </c>
      <c r="D49">
        <v>60123480</v>
      </c>
      <c r="E49">
        <v>947480042</v>
      </c>
      <c r="F49" s="1">
        <v>45705</v>
      </c>
      <c r="G49">
        <v>80</v>
      </c>
      <c r="H49">
        <v>5</v>
      </c>
      <c r="I49" s="1">
        <f>Tabela3[[#This Row],[data_autorizacao]]+120</f>
        <v>45825</v>
      </c>
      <c r="J49" t="s">
        <v>2175</v>
      </c>
      <c r="K49">
        <v>2250005170</v>
      </c>
    </row>
    <row r="50" spans="1:11" x14ac:dyDescent="0.3">
      <c r="A50">
        <v>4567</v>
      </c>
      <c r="B50">
        <v>3</v>
      </c>
      <c r="C50">
        <f>INDEX(CODIGOS_FATURAMENTO[codigo_faturamento_id],MATCH(Tabela3[[#This Row],[CodFaturamento]],CODIGOS_FATURAMENTO[Cod_Faturamento],0))</f>
        <v>108</v>
      </c>
      <c r="D50">
        <v>60123486</v>
      </c>
      <c r="E50">
        <v>947480046</v>
      </c>
      <c r="F50" s="1">
        <v>45705</v>
      </c>
      <c r="G50">
        <v>32</v>
      </c>
      <c r="H50">
        <v>2</v>
      </c>
      <c r="I50" s="1">
        <f>Tabela3[[#This Row],[data_autorizacao]]+120</f>
        <v>45825</v>
      </c>
      <c r="J50" t="s">
        <v>2175</v>
      </c>
      <c r="K50">
        <v>2250005189</v>
      </c>
    </row>
    <row r="51" spans="1:11" x14ac:dyDescent="0.3">
      <c r="A51">
        <v>4567</v>
      </c>
      <c r="B51">
        <v>3</v>
      </c>
      <c r="C51">
        <f>INDEX(CODIGOS_FATURAMENTO[codigo_faturamento_id],MATCH(Tabela3[[#This Row],[CodFaturamento]],CODIGOS_FATURAMENTO[Cod_Faturamento],0))</f>
        <v>29</v>
      </c>
      <c r="D51">
        <v>60123484</v>
      </c>
      <c r="E51">
        <v>947480044</v>
      </c>
      <c r="F51" s="1">
        <v>45705</v>
      </c>
      <c r="G51">
        <v>80</v>
      </c>
      <c r="H51">
        <v>5</v>
      </c>
      <c r="I51" s="1">
        <f>Tabela3[[#This Row],[data_autorizacao]]+120</f>
        <v>45825</v>
      </c>
      <c r="J51" t="s">
        <v>2175</v>
      </c>
      <c r="K51">
        <v>2250005278</v>
      </c>
    </row>
    <row r="52" spans="1:11" x14ac:dyDescent="0.3">
      <c r="A52">
        <v>1299</v>
      </c>
      <c r="B52">
        <v>3</v>
      </c>
      <c r="C52">
        <f>INDEX(CODIGOS_FATURAMENTO[codigo_faturamento_id],MATCH(Tabela3[[#This Row],[CodFaturamento]],CODIGOS_FATURAMENTO[Cod_Faturamento],0))</f>
        <v>31</v>
      </c>
      <c r="D52">
        <v>57130446</v>
      </c>
      <c r="E52">
        <v>944718750</v>
      </c>
      <c r="F52" s="1">
        <v>45582</v>
      </c>
      <c r="G52">
        <v>28</v>
      </c>
      <c r="H52">
        <v>2</v>
      </c>
      <c r="I52" s="1">
        <f>Tabela3[[#This Row],[data_autorizacao]]+120</f>
        <v>45702</v>
      </c>
      <c r="J52" t="s">
        <v>2175</v>
      </c>
      <c r="K52">
        <v>50000012</v>
      </c>
    </row>
    <row r="53" spans="1:11" x14ac:dyDescent="0.3">
      <c r="A53">
        <v>1299</v>
      </c>
      <c r="B53">
        <v>3</v>
      </c>
      <c r="C53">
        <f>INDEX(CODIGOS_FATURAMENTO[codigo_faturamento_id],MATCH(Tabela3[[#This Row],[CodFaturamento]],CODIGOS_FATURAMENTO[Cod_Faturamento],0))</f>
        <v>26</v>
      </c>
      <c r="D53">
        <v>57130448</v>
      </c>
      <c r="E53">
        <v>944718752</v>
      </c>
      <c r="F53" s="1">
        <v>45582</v>
      </c>
      <c r="G53">
        <v>30</v>
      </c>
      <c r="H53">
        <v>5</v>
      </c>
      <c r="I53" s="1">
        <f>Tabela3[[#This Row],[data_autorizacao]]+120</f>
        <v>45702</v>
      </c>
      <c r="J53" t="s">
        <v>2175</v>
      </c>
      <c r="K53">
        <v>2250005103</v>
      </c>
    </row>
    <row r="54" spans="1:11" x14ac:dyDescent="0.3">
      <c r="A54">
        <v>1299</v>
      </c>
      <c r="B54">
        <v>3</v>
      </c>
      <c r="C54">
        <f>INDEX(CODIGOS_FATURAMENTO[codigo_faturamento_id],MATCH(Tabela3[[#This Row],[CodFaturamento]],CODIGOS_FATURAMENTO[Cod_Faturamento],0))</f>
        <v>108</v>
      </c>
      <c r="D54">
        <v>57130449</v>
      </c>
      <c r="E54">
        <v>944718753</v>
      </c>
      <c r="F54" s="1">
        <v>45582</v>
      </c>
      <c r="G54">
        <v>3</v>
      </c>
      <c r="H54">
        <v>1</v>
      </c>
      <c r="I54" s="1">
        <f>Tabela3[[#This Row],[data_autorizacao]]+120</f>
        <v>45702</v>
      </c>
      <c r="J54" t="s">
        <v>2175</v>
      </c>
      <c r="K54">
        <v>2250005189</v>
      </c>
    </row>
    <row r="55" spans="1:11" x14ac:dyDescent="0.3">
      <c r="A55">
        <v>1299</v>
      </c>
      <c r="B55">
        <v>3</v>
      </c>
      <c r="C55">
        <f>INDEX(CODIGOS_FATURAMENTO[codigo_faturamento_id],MATCH(Tabela3[[#This Row],[CodFaturamento]],CODIGOS_FATURAMENTO[Cod_Faturamento],0))</f>
        <v>29</v>
      </c>
      <c r="D55">
        <v>57130447</v>
      </c>
      <c r="E55">
        <v>944718751</v>
      </c>
      <c r="F55" s="1">
        <v>45582</v>
      </c>
      <c r="G55">
        <v>23</v>
      </c>
      <c r="H55">
        <v>2</v>
      </c>
      <c r="I55" s="1">
        <f>Tabela3[[#This Row],[data_autorizacao]]+120</f>
        <v>45702</v>
      </c>
      <c r="J55" t="s">
        <v>2175</v>
      </c>
      <c r="K55">
        <v>2250005278</v>
      </c>
    </row>
    <row r="56" spans="1:11" x14ac:dyDescent="0.3">
      <c r="A56">
        <v>3579</v>
      </c>
      <c r="B56">
        <v>3</v>
      </c>
      <c r="C56">
        <f>INDEX(CODIGOS_FATURAMENTO[codigo_faturamento_id],MATCH(Tabela3[[#This Row],[CodFaturamento]],CODIGOS_FATURAMENTO[Cod_Faturamento],0))</f>
        <v>29</v>
      </c>
      <c r="D56">
        <v>60639507</v>
      </c>
      <c r="E56">
        <v>947956911</v>
      </c>
      <c r="F56" s="1">
        <v>45726</v>
      </c>
      <c r="G56">
        <v>16</v>
      </c>
      <c r="H56">
        <v>1</v>
      </c>
      <c r="I56" s="1">
        <f>Tabela3[[#This Row],[data_autorizacao]]+120</f>
        <v>45846</v>
      </c>
      <c r="J56" t="s">
        <v>2175</v>
      </c>
      <c r="K56">
        <v>2250005278</v>
      </c>
    </row>
    <row r="57" spans="1:11" x14ac:dyDescent="0.3">
      <c r="A57">
        <v>4533</v>
      </c>
      <c r="B57">
        <v>3</v>
      </c>
      <c r="C57">
        <f>INDEX(CODIGOS_FATURAMENTO[codigo_faturamento_id],MATCH(Tabela3[[#This Row],[CodFaturamento]],CODIGOS_FATURAMENTO[Cod_Faturamento],0))</f>
        <v>26</v>
      </c>
      <c r="D57">
        <v>57687771</v>
      </c>
      <c r="E57">
        <v>945231259</v>
      </c>
      <c r="F57" s="1">
        <v>45604</v>
      </c>
      <c r="G57">
        <v>15</v>
      </c>
      <c r="H57">
        <v>2</v>
      </c>
      <c r="I57" s="1">
        <f>Tabela3[[#This Row],[data_autorizacao]]+120</f>
        <v>45724</v>
      </c>
      <c r="J57" t="s">
        <v>2175</v>
      </c>
      <c r="K57">
        <v>2250005103</v>
      </c>
    </row>
    <row r="58" spans="1:11" x14ac:dyDescent="0.3">
      <c r="A58">
        <v>4533</v>
      </c>
      <c r="B58">
        <v>3</v>
      </c>
      <c r="C58">
        <f>INDEX(CODIGOS_FATURAMENTO[codigo_faturamento_id],MATCH(Tabela3[[#This Row],[CodFaturamento]],CODIGOS_FATURAMENTO[Cod_Faturamento],0))</f>
        <v>28</v>
      </c>
      <c r="D58">
        <v>57687770</v>
      </c>
      <c r="E58">
        <v>945231258</v>
      </c>
      <c r="F58" s="1">
        <v>45604</v>
      </c>
      <c r="G58">
        <v>15</v>
      </c>
      <c r="H58">
        <v>2</v>
      </c>
      <c r="I58" s="1">
        <f>Tabela3[[#This Row],[data_autorizacao]]+120</f>
        <v>45724</v>
      </c>
      <c r="J58" t="s">
        <v>2175</v>
      </c>
      <c r="K58">
        <v>2250005170</v>
      </c>
    </row>
    <row r="59" spans="1:11" x14ac:dyDescent="0.3">
      <c r="A59">
        <v>2263</v>
      </c>
      <c r="B59">
        <v>3</v>
      </c>
      <c r="C59">
        <f>INDEX(CODIGOS_FATURAMENTO[codigo_faturamento_id],MATCH(Tabela3[[#This Row],[CodFaturamento]],CODIGOS_FATURAMENTO[Cod_Faturamento],0))</f>
        <v>26</v>
      </c>
      <c r="D59">
        <v>59041598</v>
      </c>
      <c r="E59">
        <v>946477567</v>
      </c>
      <c r="F59" s="1">
        <v>45666</v>
      </c>
      <c r="G59">
        <v>34</v>
      </c>
      <c r="H59">
        <v>3</v>
      </c>
      <c r="I59" s="1">
        <f>Tabela3[[#This Row],[data_autorizacao]]+120</f>
        <v>45786</v>
      </c>
      <c r="J59" t="s">
        <v>2175</v>
      </c>
      <c r="K59">
        <v>2250005103</v>
      </c>
    </row>
    <row r="60" spans="1:11" x14ac:dyDescent="0.3">
      <c r="A60">
        <v>2263</v>
      </c>
      <c r="B60">
        <v>3</v>
      </c>
      <c r="C60">
        <f>INDEX(CODIGOS_FATURAMENTO[codigo_faturamento_id],MATCH(Tabela3[[#This Row],[CodFaturamento]],CODIGOS_FATURAMENTO[Cod_Faturamento],0))</f>
        <v>28</v>
      </c>
      <c r="D60">
        <v>59041595</v>
      </c>
      <c r="E60">
        <v>946477564</v>
      </c>
      <c r="F60" s="1">
        <v>45666</v>
      </c>
      <c r="G60">
        <v>35</v>
      </c>
      <c r="H60">
        <v>3</v>
      </c>
      <c r="I60" s="1">
        <f>Tabela3[[#This Row],[data_autorizacao]]+120</f>
        <v>45786</v>
      </c>
      <c r="J60" t="s">
        <v>2175</v>
      </c>
      <c r="K60">
        <v>2250005170</v>
      </c>
    </row>
    <row r="61" spans="1:11" x14ac:dyDescent="0.3">
      <c r="A61">
        <v>2263</v>
      </c>
      <c r="B61">
        <v>3</v>
      </c>
      <c r="C61">
        <f>INDEX(CODIGOS_FATURAMENTO[codigo_faturamento_id],MATCH(Tabela3[[#This Row],[CodFaturamento]],CODIGOS_FATURAMENTO[Cod_Faturamento],0))</f>
        <v>29</v>
      </c>
      <c r="D61">
        <v>59041597</v>
      </c>
      <c r="E61">
        <v>946477566</v>
      </c>
      <c r="F61" s="1">
        <v>45666</v>
      </c>
      <c r="G61">
        <v>28</v>
      </c>
      <c r="H61">
        <v>3</v>
      </c>
      <c r="I61" s="1">
        <f>Tabela3[[#This Row],[data_autorizacao]]+120</f>
        <v>45786</v>
      </c>
      <c r="J61" t="s">
        <v>2175</v>
      </c>
      <c r="K61">
        <v>2250005278</v>
      </c>
    </row>
    <row r="62" spans="1:11" x14ac:dyDescent="0.3">
      <c r="A62">
        <v>3982</v>
      </c>
      <c r="B62">
        <v>3</v>
      </c>
      <c r="C62">
        <f>INDEX(CODIGOS_FATURAMENTO[codigo_faturamento_id],MATCH(Tabela3[[#This Row],[CodFaturamento]],CODIGOS_FATURAMENTO[Cod_Faturamento],0))</f>
        <v>26</v>
      </c>
      <c r="D62">
        <v>58942110</v>
      </c>
      <c r="E62">
        <v>946385062</v>
      </c>
      <c r="F62" s="1">
        <v>45663</v>
      </c>
      <c r="G62">
        <v>21</v>
      </c>
      <c r="H62">
        <v>2</v>
      </c>
      <c r="I62" s="1">
        <f>Tabela3[[#This Row],[data_autorizacao]]+120</f>
        <v>45783</v>
      </c>
      <c r="J62" t="s">
        <v>2175</v>
      </c>
      <c r="K62">
        <v>2250005103</v>
      </c>
    </row>
    <row r="63" spans="1:11" x14ac:dyDescent="0.3">
      <c r="A63">
        <v>4465</v>
      </c>
      <c r="B63">
        <v>3</v>
      </c>
      <c r="C63">
        <f>INDEX(CODIGOS_FATURAMENTO[codigo_faturamento_id],MATCH(Tabela3[[#This Row],[CodFaturamento]],CODIGOS_FATURAMENTO[Cod_Faturamento],0))</f>
        <v>27</v>
      </c>
      <c r="D63">
        <v>60705191</v>
      </c>
      <c r="E63">
        <v>948018050</v>
      </c>
      <c r="F63" s="1">
        <v>45728</v>
      </c>
      <c r="G63">
        <v>30</v>
      </c>
      <c r="H63">
        <v>2</v>
      </c>
      <c r="I63" s="1">
        <f>Tabela3[[#This Row],[data_autorizacao]]+120</f>
        <v>45848</v>
      </c>
      <c r="J63" t="s">
        <v>2175</v>
      </c>
      <c r="K63">
        <v>2250005111</v>
      </c>
    </row>
    <row r="64" spans="1:11" x14ac:dyDescent="0.3">
      <c r="A64">
        <v>4465</v>
      </c>
      <c r="B64">
        <v>3</v>
      </c>
      <c r="C64">
        <f>INDEX(CODIGOS_FATURAMENTO[codigo_faturamento_id],MATCH(Tabela3[[#This Row],[CodFaturamento]],CODIGOS_FATURAMENTO[Cod_Faturamento],0))</f>
        <v>28</v>
      </c>
      <c r="D64">
        <v>60705192</v>
      </c>
      <c r="E64">
        <v>948018051</v>
      </c>
      <c r="F64" s="1">
        <v>45728</v>
      </c>
      <c r="G64">
        <v>16</v>
      </c>
      <c r="H64">
        <v>1</v>
      </c>
      <c r="I64" s="1">
        <f>Tabela3[[#This Row],[data_autorizacao]]+120</f>
        <v>45848</v>
      </c>
      <c r="J64" t="s">
        <v>2175</v>
      </c>
      <c r="K64">
        <v>2250005170</v>
      </c>
    </row>
    <row r="65" spans="1:11" x14ac:dyDescent="0.3">
      <c r="A65">
        <v>4465</v>
      </c>
      <c r="B65">
        <v>3</v>
      </c>
      <c r="C65">
        <f>INDEX(CODIGOS_FATURAMENTO[codigo_faturamento_id],MATCH(Tabela3[[#This Row],[CodFaturamento]],CODIGOS_FATURAMENTO[Cod_Faturamento],0))</f>
        <v>108</v>
      </c>
      <c r="D65">
        <v>60705193</v>
      </c>
      <c r="E65">
        <v>948018052</v>
      </c>
      <c r="F65" s="1">
        <v>45728</v>
      </c>
      <c r="G65">
        <v>15</v>
      </c>
      <c r="H65">
        <v>1</v>
      </c>
      <c r="I65" s="1">
        <f>Tabela3[[#This Row],[data_autorizacao]]+120</f>
        <v>45848</v>
      </c>
      <c r="J65" t="s">
        <v>2175</v>
      </c>
      <c r="K65">
        <v>2250005189</v>
      </c>
    </row>
    <row r="66" spans="1:11" x14ac:dyDescent="0.3">
      <c r="A66">
        <v>2126</v>
      </c>
      <c r="B66">
        <v>3</v>
      </c>
      <c r="C66">
        <f>INDEX(CODIGOS_FATURAMENTO[codigo_faturamento_id],MATCH(Tabela3[[#This Row],[CodFaturamento]],CODIGOS_FATURAMENTO[Cod_Faturamento],0))</f>
        <v>26</v>
      </c>
      <c r="D66">
        <v>58104200</v>
      </c>
      <c r="E66">
        <v>945614802</v>
      </c>
      <c r="F66" s="1">
        <v>45622</v>
      </c>
      <c r="G66">
        <v>30</v>
      </c>
      <c r="H66">
        <v>4</v>
      </c>
      <c r="I66" s="1">
        <f>Tabela3[[#This Row],[data_autorizacao]]+120</f>
        <v>45742</v>
      </c>
      <c r="J66" t="s">
        <v>2175</v>
      </c>
      <c r="K66">
        <v>2250005103</v>
      </c>
    </row>
    <row r="67" spans="1:11" x14ac:dyDescent="0.3">
      <c r="A67">
        <v>2126</v>
      </c>
      <c r="B67">
        <v>3</v>
      </c>
      <c r="C67">
        <f>INDEX(CODIGOS_FATURAMENTO[codigo_faturamento_id],MATCH(Tabela3[[#This Row],[CodFaturamento]],CODIGOS_FATURAMENTO[Cod_Faturamento],0))</f>
        <v>108</v>
      </c>
      <c r="D67">
        <v>58104201</v>
      </c>
      <c r="E67">
        <v>945614803</v>
      </c>
      <c r="F67" s="1">
        <v>45622</v>
      </c>
      <c r="G67">
        <v>29</v>
      </c>
      <c r="H67">
        <v>2</v>
      </c>
      <c r="I67" s="1">
        <f>Tabela3[[#This Row],[data_autorizacao]]+120</f>
        <v>45742</v>
      </c>
      <c r="J67" t="s">
        <v>2175</v>
      </c>
      <c r="K67">
        <v>2250005189</v>
      </c>
    </row>
    <row r="68" spans="1:11" x14ac:dyDescent="0.3">
      <c r="A68">
        <v>2126</v>
      </c>
      <c r="B68">
        <v>3</v>
      </c>
      <c r="C68">
        <f>INDEX(CODIGOS_FATURAMENTO[codigo_faturamento_id],MATCH(Tabela3[[#This Row],[CodFaturamento]],CODIGOS_FATURAMENTO[Cod_Faturamento],0))</f>
        <v>29</v>
      </c>
      <c r="D68">
        <v>58104199</v>
      </c>
      <c r="E68">
        <v>945614801</v>
      </c>
      <c r="F68" s="1">
        <v>45622</v>
      </c>
      <c r="G68">
        <v>23</v>
      </c>
      <c r="H68">
        <v>2</v>
      </c>
      <c r="I68" s="1">
        <f>Tabela3[[#This Row],[data_autorizacao]]+120</f>
        <v>45742</v>
      </c>
      <c r="J68" t="s">
        <v>2175</v>
      </c>
      <c r="K68">
        <v>2250005278</v>
      </c>
    </row>
    <row r="69" spans="1:11" x14ac:dyDescent="0.3">
      <c r="A69">
        <v>4043</v>
      </c>
      <c r="B69">
        <v>3</v>
      </c>
      <c r="C69">
        <f>INDEX(CODIGOS_FATURAMENTO[codigo_faturamento_id],MATCH(Tabela3[[#This Row],[CodFaturamento]],CODIGOS_FATURAMENTO[Cod_Faturamento],0))</f>
        <v>29</v>
      </c>
      <c r="D69">
        <v>57620021</v>
      </c>
      <c r="E69">
        <v>945168614</v>
      </c>
      <c r="F69" s="1">
        <v>45602</v>
      </c>
      <c r="G69">
        <v>13</v>
      </c>
      <c r="H69">
        <v>2</v>
      </c>
      <c r="I69" s="1">
        <f>Tabela3[[#This Row],[data_autorizacao]]+120</f>
        <v>45722</v>
      </c>
      <c r="J69" t="s">
        <v>2175</v>
      </c>
      <c r="K69">
        <v>2250005278</v>
      </c>
    </row>
    <row r="70" spans="1:11" x14ac:dyDescent="0.3">
      <c r="A70">
        <v>2323</v>
      </c>
      <c r="B70">
        <v>3</v>
      </c>
      <c r="C70">
        <f>INDEX(CODIGOS_FATURAMENTO[codigo_faturamento_id],MATCH(Tabela3[[#This Row],[CodFaturamento]],CODIGOS_FATURAMENTO[Cod_Faturamento],0))</f>
        <v>32</v>
      </c>
      <c r="D70">
        <v>59533335</v>
      </c>
      <c r="E70">
        <v>946932975</v>
      </c>
      <c r="F70" s="1">
        <v>45684</v>
      </c>
      <c r="G70">
        <v>14</v>
      </c>
      <c r="H70">
        <v>1</v>
      </c>
      <c r="I70" s="1">
        <f>Tabela3[[#This Row],[data_autorizacao]]+120</f>
        <v>45804</v>
      </c>
      <c r="J70" t="s">
        <v>2175</v>
      </c>
      <c r="K70">
        <v>50001213</v>
      </c>
    </row>
    <row r="71" spans="1:11" x14ac:dyDescent="0.3">
      <c r="A71">
        <v>2323</v>
      </c>
      <c r="B71">
        <v>3</v>
      </c>
      <c r="C71">
        <f>INDEX(CODIGOS_FATURAMENTO[codigo_faturamento_id],MATCH(Tabela3[[#This Row],[CodFaturamento]],CODIGOS_FATURAMENTO[Cod_Faturamento],0))</f>
        <v>26</v>
      </c>
      <c r="D71">
        <v>59533337</v>
      </c>
      <c r="E71">
        <v>946932977</v>
      </c>
      <c r="F71" s="1">
        <v>45684</v>
      </c>
      <c r="G71">
        <v>28</v>
      </c>
      <c r="H71">
        <v>2</v>
      </c>
      <c r="I71" s="1">
        <f>Tabela3[[#This Row],[data_autorizacao]]+120</f>
        <v>45804</v>
      </c>
      <c r="J71" t="s">
        <v>2175</v>
      </c>
      <c r="K71">
        <v>2250005103</v>
      </c>
    </row>
    <row r="72" spans="1:11" x14ac:dyDescent="0.3">
      <c r="A72">
        <v>2323</v>
      </c>
      <c r="B72">
        <v>3</v>
      </c>
      <c r="C72">
        <f>INDEX(CODIGOS_FATURAMENTO[codigo_faturamento_id],MATCH(Tabela3[[#This Row],[CodFaturamento]],CODIGOS_FATURAMENTO[Cod_Faturamento],0))</f>
        <v>28</v>
      </c>
      <c r="D72">
        <v>59533334</v>
      </c>
      <c r="E72">
        <v>946932974</v>
      </c>
      <c r="F72" s="1">
        <v>45684</v>
      </c>
      <c r="G72">
        <v>32</v>
      </c>
      <c r="H72">
        <v>2</v>
      </c>
      <c r="I72" s="1">
        <f>Tabela3[[#This Row],[data_autorizacao]]+120</f>
        <v>45804</v>
      </c>
      <c r="J72" t="s">
        <v>2175</v>
      </c>
      <c r="K72">
        <v>2250005170</v>
      </c>
    </row>
    <row r="73" spans="1:11" x14ac:dyDescent="0.3">
      <c r="A73">
        <v>2323</v>
      </c>
      <c r="B73">
        <v>3</v>
      </c>
      <c r="C73">
        <f>INDEX(CODIGOS_FATURAMENTO[codigo_faturamento_id],MATCH(Tabela3[[#This Row],[CodFaturamento]],CODIGOS_FATURAMENTO[Cod_Faturamento],0))</f>
        <v>108</v>
      </c>
      <c r="D73">
        <v>59533338</v>
      </c>
      <c r="E73">
        <v>946932978</v>
      </c>
      <c r="F73" s="1">
        <v>45684</v>
      </c>
      <c r="G73">
        <v>29</v>
      </c>
      <c r="H73">
        <v>2</v>
      </c>
      <c r="I73" s="1">
        <f>Tabela3[[#This Row],[data_autorizacao]]+120</f>
        <v>45804</v>
      </c>
      <c r="J73" t="s">
        <v>2175</v>
      </c>
      <c r="K73">
        <v>2250005189</v>
      </c>
    </row>
    <row r="74" spans="1:11" x14ac:dyDescent="0.3">
      <c r="A74">
        <v>2323</v>
      </c>
      <c r="B74">
        <v>3</v>
      </c>
      <c r="C74">
        <f>INDEX(CODIGOS_FATURAMENTO[codigo_faturamento_id],MATCH(Tabela3[[#This Row],[CodFaturamento]],CODIGOS_FATURAMENTO[Cod_Faturamento],0))</f>
        <v>29</v>
      </c>
      <c r="D74">
        <v>59533336</v>
      </c>
      <c r="E74">
        <v>946932976</v>
      </c>
      <c r="F74" s="1">
        <v>45684</v>
      </c>
      <c r="G74">
        <v>28</v>
      </c>
      <c r="H74">
        <v>2</v>
      </c>
      <c r="I74" s="1">
        <f>Tabela3[[#This Row],[data_autorizacao]]+120</f>
        <v>45804</v>
      </c>
      <c r="J74" t="s">
        <v>2175</v>
      </c>
      <c r="K74">
        <v>2250005278</v>
      </c>
    </row>
    <row r="75" spans="1:11" x14ac:dyDescent="0.3">
      <c r="A75">
        <v>4285</v>
      </c>
      <c r="B75">
        <v>3</v>
      </c>
      <c r="C75">
        <f>INDEX(CODIGOS_FATURAMENTO[codigo_faturamento_id],MATCH(Tabela3[[#This Row],[CodFaturamento]],CODIGOS_FATURAMENTO[Cod_Faturamento],0))</f>
        <v>26</v>
      </c>
      <c r="D75">
        <v>57416901</v>
      </c>
      <c r="E75">
        <v>944984121</v>
      </c>
      <c r="F75" s="1">
        <v>45596</v>
      </c>
      <c r="G75">
        <v>10</v>
      </c>
      <c r="H75">
        <v>2</v>
      </c>
      <c r="I75" s="1">
        <f>Tabela3[[#This Row],[data_autorizacao]]+120</f>
        <v>45716</v>
      </c>
      <c r="J75" t="s">
        <v>2175</v>
      </c>
      <c r="K75">
        <v>2250005103</v>
      </c>
    </row>
    <row r="76" spans="1:11" x14ac:dyDescent="0.3">
      <c r="A76">
        <v>4285</v>
      </c>
      <c r="B76">
        <v>3</v>
      </c>
      <c r="C76">
        <f>INDEX(CODIGOS_FATURAMENTO[codigo_faturamento_id],MATCH(Tabela3[[#This Row],[CodFaturamento]],CODIGOS_FATURAMENTO[Cod_Faturamento],0))</f>
        <v>28</v>
      </c>
      <c r="D76">
        <v>57416898</v>
      </c>
      <c r="E76">
        <v>944984117</v>
      </c>
      <c r="F76" s="1">
        <v>45596</v>
      </c>
      <c r="G76">
        <v>25</v>
      </c>
      <c r="H76">
        <v>2</v>
      </c>
      <c r="I76" s="1">
        <f>Tabela3[[#This Row],[data_autorizacao]]+120</f>
        <v>45716</v>
      </c>
      <c r="J76" t="s">
        <v>2175</v>
      </c>
      <c r="K76">
        <v>2250005170</v>
      </c>
    </row>
    <row r="77" spans="1:11" x14ac:dyDescent="0.3">
      <c r="A77">
        <v>4285</v>
      </c>
      <c r="B77">
        <v>3</v>
      </c>
      <c r="C77">
        <f>INDEX(CODIGOS_FATURAMENTO[codigo_faturamento_id],MATCH(Tabela3[[#This Row],[CodFaturamento]],CODIGOS_FATURAMENTO[Cod_Faturamento],0))</f>
        <v>108</v>
      </c>
      <c r="D77">
        <v>57416902</v>
      </c>
      <c r="E77">
        <v>944984122</v>
      </c>
      <c r="F77" s="1">
        <v>45596</v>
      </c>
      <c r="G77">
        <v>22</v>
      </c>
      <c r="H77">
        <v>2</v>
      </c>
      <c r="I77" s="1">
        <f>Tabela3[[#This Row],[data_autorizacao]]+120</f>
        <v>45716</v>
      </c>
      <c r="J77" t="s">
        <v>2175</v>
      </c>
      <c r="K77">
        <v>2250005189</v>
      </c>
    </row>
    <row r="78" spans="1:11" x14ac:dyDescent="0.3">
      <c r="A78">
        <v>4285</v>
      </c>
      <c r="B78">
        <v>3</v>
      </c>
      <c r="C78">
        <f>INDEX(CODIGOS_FATURAMENTO[codigo_faturamento_id],MATCH(Tabela3[[#This Row],[CodFaturamento]],CODIGOS_FATURAMENTO[Cod_Faturamento],0))</f>
        <v>29</v>
      </c>
      <c r="D78">
        <v>57416900</v>
      </c>
      <c r="E78">
        <v>944984120</v>
      </c>
      <c r="F78" s="1">
        <v>45596</v>
      </c>
      <c r="G78">
        <v>7</v>
      </c>
      <c r="H78">
        <v>2</v>
      </c>
      <c r="I78" s="1">
        <f>Tabela3[[#This Row],[data_autorizacao]]+120</f>
        <v>45716</v>
      </c>
      <c r="J78" t="s">
        <v>2175</v>
      </c>
      <c r="K78">
        <v>2250005278</v>
      </c>
    </row>
    <row r="79" spans="1:11" hidden="1" x14ac:dyDescent="0.3">
      <c r="A79">
        <v>2823</v>
      </c>
      <c r="B79">
        <v>3</v>
      </c>
      <c r="C79">
        <f>INDEX(CODIGOS_FATURAMENTO[codigo_faturamento_id],MATCH(Tabela3[[#This Row],[CodFaturamento]],CODIGOS_FATURAMENTO[Cod_Faturamento],0))</f>
        <v>31</v>
      </c>
      <c r="D79">
        <v>60125813</v>
      </c>
      <c r="E79">
        <v>947482225</v>
      </c>
      <c r="F79" s="1">
        <v>45705</v>
      </c>
      <c r="G79">
        <v>28</v>
      </c>
      <c r="H79">
        <v>2</v>
      </c>
      <c r="I79" s="1">
        <f>Tabela3[[#This Row],[data_autorizacao]]+120</f>
        <v>45825</v>
      </c>
      <c r="J79" t="s">
        <v>2175</v>
      </c>
      <c r="K79">
        <v>50000012</v>
      </c>
    </row>
    <row r="80" spans="1:11" hidden="1" x14ac:dyDescent="0.3">
      <c r="A80">
        <v>2823</v>
      </c>
      <c r="B80">
        <v>3</v>
      </c>
      <c r="C80">
        <f>INDEX(CODIGOS_FATURAMENTO[codigo_faturamento_id],MATCH(Tabela3[[#This Row],[CodFaturamento]],CODIGOS_FATURAMENTO[Cod_Faturamento],0))</f>
        <v>32</v>
      </c>
      <c r="D80">
        <v>60125814</v>
      </c>
      <c r="E80">
        <v>947482226</v>
      </c>
      <c r="F80" s="1">
        <v>45705</v>
      </c>
      <c r="G80">
        <v>32</v>
      </c>
      <c r="H80">
        <v>2</v>
      </c>
      <c r="I80" s="1">
        <f>Tabela3[[#This Row],[data_autorizacao]]+120</f>
        <v>45825</v>
      </c>
      <c r="J80" t="s">
        <v>2175</v>
      </c>
      <c r="K80">
        <v>50001213</v>
      </c>
    </row>
    <row r="81" spans="1:11" hidden="1" x14ac:dyDescent="0.3">
      <c r="A81">
        <v>2823</v>
      </c>
      <c r="B81">
        <v>3</v>
      </c>
      <c r="C81">
        <f>INDEX(CODIGOS_FATURAMENTO[codigo_faturamento_id],MATCH(Tabela3[[#This Row],[CodFaturamento]],CODIGOS_FATURAMENTO[Cod_Faturamento],0))</f>
        <v>26</v>
      </c>
      <c r="D81">
        <v>60125816</v>
      </c>
      <c r="E81">
        <v>947482228</v>
      </c>
      <c r="F81" s="1">
        <v>45705</v>
      </c>
      <c r="G81">
        <v>151</v>
      </c>
      <c r="H81">
        <v>10</v>
      </c>
      <c r="I81" s="1">
        <f>Tabela3[[#This Row],[data_autorizacao]]+120</f>
        <v>45825</v>
      </c>
      <c r="J81" t="s">
        <v>2175</v>
      </c>
      <c r="K81">
        <v>2250005103</v>
      </c>
    </row>
    <row r="82" spans="1:11" hidden="1" x14ac:dyDescent="0.3">
      <c r="A82">
        <v>2823</v>
      </c>
      <c r="B82">
        <v>3</v>
      </c>
      <c r="C82">
        <f>INDEX(CODIGOS_FATURAMENTO[codigo_faturamento_id],MATCH(Tabela3[[#This Row],[CodFaturamento]],CODIGOS_FATURAMENTO[Cod_Faturamento],0))</f>
        <v>28</v>
      </c>
      <c r="D82">
        <v>60125810</v>
      </c>
      <c r="E82">
        <v>947482224</v>
      </c>
      <c r="F82" s="1">
        <v>45705</v>
      </c>
      <c r="G82">
        <v>63</v>
      </c>
      <c r="H82">
        <v>4</v>
      </c>
      <c r="I82" s="1">
        <f>Tabela3[[#This Row],[data_autorizacao]]+120</f>
        <v>45825</v>
      </c>
      <c r="J82" t="s">
        <v>2175</v>
      </c>
      <c r="K82">
        <v>2250005170</v>
      </c>
    </row>
    <row r="83" spans="1:11" hidden="1" x14ac:dyDescent="0.3">
      <c r="A83">
        <v>2823</v>
      </c>
      <c r="B83">
        <v>3</v>
      </c>
      <c r="C83">
        <f>INDEX(CODIGOS_FATURAMENTO[codigo_faturamento_id],MATCH(Tabela3[[#This Row],[CodFaturamento]],CODIGOS_FATURAMENTO[Cod_Faturamento],0))</f>
        <v>108</v>
      </c>
      <c r="D83">
        <v>60125817</v>
      </c>
      <c r="E83">
        <v>947482229</v>
      </c>
      <c r="F83" s="1">
        <v>45705</v>
      </c>
      <c r="G83">
        <v>75</v>
      </c>
      <c r="H83">
        <v>5</v>
      </c>
      <c r="I83" s="1">
        <f>Tabela3[[#This Row],[data_autorizacao]]+120</f>
        <v>45825</v>
      </c>
      <c r="J83" t="s">
        <v>2175</v>
      </c>
      <c r="K83">
        <v>2250005189</v>
      </c>
    </row>
    <row r="84" spans="1:11" hidden="1" x14ac:dyDescent="0.3">
      <c r="A84">
        <v>2823</v>
      </c>
      <c r="B84">
        <v>3</v>
      </c>
      <c r="C84">
        <f>INDEX(CODIGOS_FATURAMENTO[codigo_faturamento_id],MATCH(Tabela3[[#This Row],[CodFaturamento]],CODIGOS_FATURAMENTO[Cod_Faturamento],0))</f>
        <v>29</v>
      </c>
      <c r="D84">
        <v>60125815</v>
      </c>
      <c r="E84">
        <v>947482227</v>
      </c>
      <c r="F84" s="1">
        <v>45705</v>
      </c>
      <c r="G84">
        <v>28</v>
      </c>
      <c r="H84">
        <v>2</v>
      </c>
      <c r="I84" s="1">
        <f>Tabela3[[#This Row],[data_autorizacao]]+120</f>
        <v>45825</v>
      </c>
      <c r="J84" t="s">
        <v>2175</v>
      </c>
      <c r="K84">
        <v>2250005278</v>
      </c>
    </row>
    <row r="85" spans="1:11" x14ac:dyDescent="0.3">
      <c r="A85">
        <v>3308</v>
      </c>
      <c r="B85">
        <v>3</v>
      </c>
      <c r="C85">
        <f>INDEX(CODIGOS_FATURAMENTO[codigo_faturamento_id],MATCH(Tabela3[[#This Row],[CodFaturamento]],CODIGOS_FATURAMENTO[Cod_Faturamento],0))</f>
        <v>32</v>
      </c>
      <c r="D85">
        <v>59170009</v>
      </c>
      <c r="E85">
        <v>946596337</v>
      </c>
      <c r="F85" s="1">
        <v>45678</v>
      </c>
      <c r="G85">
        <v>59</v>
      </c>
      <c r="H85">
        <v>4</v>
      </c>
      <c r="I85" s="1">
        <f>Tabela3[[#This Row],[data_autorizacao]]+120</f>
        <v>45798</v>
      </c>
      <c r="J85" t="s">
        <v>2175</v>
      </c>
      <c r="K85">
        <v>50001213</v>
      </c>
    </row>
    <row r="86" spans="1:11" x14ac:dyDescent="0.3">
      <c r="A86">
        <v>3308</v>
      </c>
      <c r="B86">
        <v>3</v>
      </c>
      <c r="C86">
        <f>INDEX(CODIGOS_FATURAMENTO[codigo_faturamento_id],MATCH(Tabela3[[#This Row],[CodFaturamento]],CODIGOS_FATURAMENTO[Cod_Faturamento],0))</f>
        <v>26</v>
      </c>
      <c r="D86">
        <v>59170010</v>
      </c>
      <c r="E86">
        <v>946596339</v>
      </c>
      <c r="F86" s="1">
        <v>45678</v>
      </c>
      <c r="G86">
        <v>83</v>
      </c>
      <c r="H86">
        <v>6</v>
      </c>
      <c r="I86" s="1">
        <f>Tabela3[[#This Row],[data_autorizacao]]+120</f>
        <v>45798</v>
      </c>
      <c r="J86" t="s">
        <v>2175</v>
      </c>
      <c r="K86">
        <v>2250005103</v>
      </c>
    </row>
    <row r="87" spans="1:11" x14ac:dyDescent="0.3">
      <c r="A87">
        <v>3308</v>
      </c>
      <c r="B87">
        <v>3</v>
      </c>
      <c r="C87">
        <f>INDEX(CODIGOS_FATURAMENTO[codigo_faturamento_id],MATCH(Tabela3[[#This Row],[CodFaturamento]],CODIGOS_FATURAMENTO[Cod_Faturamento],0))</f>
        <v>28</v>
      </c>
      <c r="D87">
        <v>59170008</v>
      </c>
      <c r="E87">
        <v>946596336</v>
      </c>
      <c r="F87" s="1">
        <v>45678</v>
      </c>
      <c r="G87">
        <v>64</v>
      </c>
      <c r="H87">
        <v>4</v>
      </c>
      <c r="I87" s="1">
        <f>Tabela3[[#This Row],[data_autorizacao]]+120</f>
        <v>45798</v>
      </c>
      <c r="J87" t="s">
        <v>2175</v>
      </c>
      <c r="K87">
        <v>2250005170</v>
      </c>
    </row>
    <row r="88" spans="1:11" x14ac:dyDescent="0.3">
      <c r="A88">
        <v>3308</v>
      </c>
      <c r="B88">
        <v>3</v>
      </c>
      <c r="C88">
        <f>INDEX(CODIGOS_FATURAMENTO[codigo_faturamento_id],MATCH(Tabela3[[#This Row],[CodFaturamento]],CODIGOS_FATURAMENTO[Cod_Faturamento],0))</f>
        <v>108</v>
      </c>
      <c r="D88">
        <v>59170011</v>
      </c>
      <c r="E88">
        <v>946596341</v>
      </c>
      <c r="F88" s="1">
        <v>45678</v>
      </c>
      <c r="G88">
        <v>61</v>
      </c>
      <c r="H88">
        <v>4</v>
      </c>
      <c r="I88" s="1">
        <f>Tabela3[[#This Row],[data_autorizacao]]+120</f>
        <v>45798</v>
      </c>
      <c r="J88" t="s">
        <v>2175</v>
      </c>
      <c r="K88">
        <v>2250005189</v>
      </c>
    </row>
    <row r="89" spans="1:11" x14ac:dyDescent="0.3">
      <c r="A89">
        <v>4563</v>
      </c>
      <c r="B89">
        <v>3</v>
      </c>
      <c r="C89">
        <f>INDEX(CODIGOS_FATURAMENTO[codigo_faturamento_id],MATCH(Tabela3[[#This Row],[CodFaturamento]],CODIGOS_FATURAMENTO[Cod_Faturamento],0))</f>
        <v>28</v>
      </c>
      <c r="D89">
        <v>59435194</v>
      </c>
      <c r="E89">
        <v>946842507</v>
      </c>
      <c r="F89" s="1">
        <v>45701</v>
      </c>
      <c r="G89">
        <v>48</v>
      </c>
      <c r="H89">
        <v>3</v>
      </c>
      <c r="I89" s="1">
        <f>Tabela3[[#This Row],[data_autorizacao]]+120</f>
        <v>45821</v>
      </c>
      <c r="J89" t="s">
        <v>2175</v>
      </c>
      <c r="K89">
        <v>2250005170</v>
      </c>
    </row>
    <row r="90" spans="1:11" x14ac:dyDescent="0.3">
      <c r="A90">
        <v>4563</v>
      </c>
      <c r="B90">
        <v>3</v>
      </c>
      <c r="C90">
        <f>INDEX(CODIGOS_FATURAMENTO[codigo_faturamento_id],MATCH(Tabela3[[#This Row],[CodFaturamento]],CODIGOS_FATURAMENTO[Cod_Faturamento],0))</f>
        <v>29</v>
      </c>
      <c r="D90">
        <v>59435196</v>
      </c>
      <c r="E90">
        <v>946842509</v>
      </c>
      <c r="F90" s="1">
        <v>45701</v>
      </c>
      <c r="G90">
        <v>47</v>
      </c>
      <c r="H90">
        <v>3</v>
      </c>
      <c r="I90" s="1">
        <f>Tabela3[[#This Row],[data_autorizacao]]+120</f>
        <v>45821</v>
      </c>
      <c r="J90" t="s">
        <v>2175</v>
      </c>
      <c r="K90">
        <v>2250005278</v>
      </c>
    </row>
    <row r="91" spans="1:11" x14ac:dyDescent="0.3">
      <c r="A91">
        <v>4094</v>
      </c>
      <c r="B91">
        <v>3</v>
      </c>
      <c r="C91">
        <f>INDEX(CODIGOS_FATURAMENTO[codigo_faturamento_id],MATCH(Tabela3[[#This Row],[CodFaturamento]],CODIGOS_FATURAMENTO[Cod_Faturamento],0))</f>
        <v>26</v>
      </c>
      <c r="D91">
        <v>58155983</v>
      </c>
      <c r="E91">
        <v>945662826</v>
      </c>
      <c r="F91" s="1">
        <v>45624</v>
      </c>
      <c r="G91">
        <v>38</v>
      </c>
      <c r="H91">
        <v>3</v>
      </c>
      <c r="I91" s="1">
        <f>Tabela3[[#This Row],[data_autorizacao]]+120</f>
        <v>45744</v>
      </c>
      <c r="J91" t="s">
        <v>2175</v>
      </c>
      <c r="K91">
        <v>2250005103</v>
      </c>
    </row>
    <row r="92" spans="1:11" x14ac:dyDescent="0.3">
      <c r="A92">
        <v>4105</v>
      </c>
      <c r="B92">
        <v>3</v>
      </c>
      <c r="C92">
        <f>INDEX(CODIGOS_FATURAMENTO[codigo_faturamento_id],MATCH(Tabela3[[#This Row],[CodFaturamento]],CODIGOS_FATURAMENTO[Cod_Faturamento],0))</f>
        <v>26</v>
      </c>
      <c r="D92">
        <v>58876986</v>
      </c>
      <c r="E92">
        <v>946325333</v>
      </c>
      <c r="F92" s="1">
        <v>45659</v>
      </c>
      <c r="G92">
        <v>129</v>
      </c>
      <c r="H92">
        <v>10</v>
      </c>
      <c r="I92" s="1">
        <f>Tabela3[[#This Row],[data_autorizacao]]+120</f>
        <v>45779</v>
      </c>
      <c r="J92" t="s">
        <v>2175</v>
      </c>
      <c r="K92">
        <v>2250005103</v>
      </c>
    </row>
    <row r="93" spans="1:11" x14ac:dyDescent="0.3">
      <c r="A93">
        <v>4105</v>
      </c>
      <c r="B93">
        <v>3</v>
      </c>
      <c r="C93">
        <f>INDEX(CODIGOS_FATURAMENTO[codigo_faturamento_id],MATCH(Tabela3[[#This Row],[CodFaturamento]],CODIGOS_FATURAMENTO[Cod_Faturamento],0))</f>
        <v>28</v>
      </c>
      <c r="D93">
        <v>58876985</v>
      </c>
      <c r="E93">
        <v>946325332</v>
      </c>
      <c r="F93" s="1">
        <v>45659</v>
      </c>
      <c r="G93">
        <v>32</v>
      </c>
      <c r="H93">
        <v>2</v>
      </c>
      <c r="I93" s="1">
        <f>Tabela3[[#This Row],[data_autorizacao]]+120</f>
        <v>45779</v>
      </c>
      <c r="J93" t="s">
        <v>2175</v>
      </c>
      <c r="K93">
        <v>2250005170</v>
      </c>
    </row>
    <row r="94" spans="1:11" x14ac:dyDescent="0.3">
      <c r="A94">
        <v>4105</v>
      </c>
      <c r="B94">
        <v>3</v>
      </c>
      <c r="C94">
        <f>INDEX(CODIGOS_FATURAMENTO[codigo_faturamento_id],MATCH(Tabela3[[#This Row],[CodFaturamento]],CODIGOS_FATURAMENTO[Cod_Faturamento],0))</f>
        <v>108</v>
      </c>
      <c r="D94">
        <v>58876987</v>
      </c>
      <c r="E94">
        <v>946325334</v>
      </c>
      <c r="F94" s="1">
        <v>45659</v>
      </c>
      <c r="G94">
        <v>35</v>
      </c>
      <c r="H94">
        <v>3</v>
      </c>
      <c r="I94" s="1">
        <f>Tabela3[[#This Row],[data_autorizacao]]+120</f>
        <v>45779</v>
      </c>
      <c r="J94" t="s">
        <v>2175</v>
      </c>
      <c r="K94">
        <v>2250005189</v>
      </c>
    </row>
    <row r="95" spans="1:11" x14ac:dyDescent="0.3">
      <c r="A95">
        <v>3888</v>
      </c>
      <c r="B95">
        <v>3</v>
      </c>
      <c r="C95">
        <f>INDEX(CODIGOS_FATURAMENTO[codigo_faturamento_id],MATCH(Tabela3[[#This Row],[CodFaturamento]],CODIGOS_FATURAMENTO[Cod_Faturamento],0))</f>
        <v>29</v>
      </c>
      <c r="D95">
        <v>58709471</v>
      </c>
      <c r="E95">
        <v>946174263</v>
      </c>
      <c r="F95" s="1">
        <v>45645</v>
      </c>
      <c r="G95">
        <v>9</v>
      </c>
      <c r="H95">
        <v>1</v>
      </c>
      <c r="I95" s="1">
        <f>Tabela3[[#This Row],[data_autorizacao]]+120</f>
        <v>45765</v>
      </c>
      <c r="J95" t="s">
        <v>2175</v>
      </c>
      <c r="K95">
        <v>2250005278</v>
      </c>
    </row>
    <row r="96" spans="1:11" x14ac:dyDescent="0.3">
      <c r="A96">
        <v>4102</v>
      </c>
      <c r="B96">
        <v>3</v>
      </c>
      <c r="C96">
        <f>INDEX(CODIGOS_FATURAMENTO[codigo_faturamento_id],MATCH(Tabela3[[#This Row],[CodFaturamento]],CODIGOS_FATURAMENTO[Cod_Faturamento],0))</f>
        <v>31</v>
      </c>
      <c r="D96">
        <v>59291553</v>
      </c>
      <c r="E96">
        <v>946709624</v>
      </c>
      <c r="F96" s="1">
        <v>45674</v>
      </c>
      <c r="G96">
        <v>26</v>
      </c>
      <c r="H96">
        <v>2</v>
      </c>
      <c r="I96" s="1">
        <f>Tabela3[[#This Row],[data_autorizacao]]+120</f>
        <v>45794</v>
      </c>
      <c r="J96" t="s">
        <v>2175</v>
      </c>
      <c r="K96">
        <v>50000012</v>
      </c>
    </row>
    <row r="97" spans="1:11" x14ac:dyDescent="0.3">
      <c r="A97">
        <v>4102</v>
      </c>
      <c r="B97">
        <v>3</v>
      </c>
      <c r="C97">
        <f>INDEX(CODIGOS_FATURAMENTO[codigo_faturamento_id],MATCH(Tabela3[[#This Row],[CodFaturamento]],CODIGOS_FATURAMENTO[Cod_Faturamento],0))</f>
        <v>26</v>
      </c>
      <c r="D97">
        <v>59291555</v>
      </c>
      <c r="E97">
        <v>946709626</v>
      </c>
      <c r="F97" s="1">
        <v>45674</v>
      </c>
      <c r="G97">
        <v>51</v>
      </c>
      <c r="H97">
        <v>4</v>
      </c>
      <c r="I97" s="1">
        <f>Tabela3[[#This Row],[data_autorizacao]]+120</f>
        <v>45794</v>
      </c>
      <c r="J97" t="s">
        <v>2175</v>
      </c>
      <c r="K97">
        <v>2250005103</v>
      </c>
    </row>
    <row r="98" spans="1:11" x14ac:dyDescent="0.3">
      <c r="A98">
        <v>4102</v>
      </c>
      <c r="B98">
        <v>3</v>
      </c>
      <c r="C98">
        <f>INDEX(CODIGOS_FATURAMENTO[codigo_faturamento_id],MATCH(Tabela3[[#This Row],[CodFaturamento]],CODIGOS_FATURAMENTO[Cod_Faturamento],0))</f>
        <v>28</v>
      </c>
      <c r="D98">
        <v>59291551</v>
      </c>
      <c r="E98">
        <v>946709622</v>
      </c>
      <c r="F98" s="1">
        <v>45674</v>
      </c>
      <c r="G98">
        <v>16</v>
      </c>
      <c r="H98">
        <v>1</v>
      </c>
      <c r="I98" s="1">
        <f>Tabela3[[#This Row],[data_autorizacao]]+120</f>
        <v>45794</v>
      </c>
      <c r="J98" t="s">
        <v>2175</v>
      </c>
      <c r="K98">
        <v>2250005170</v>
      </c>
    </row>
    <row r="99" spans="1:11" x14ac:dyDescent="0.3">
      <c r="A99">
        <v>4102</v>
      </c>
      <c r="B99">
        <v>3</v>
      </c>
      <c r="C99">
        <f>INDEX(CODIGOS_FATURAMENTO[codigo_faturamento_id],MATCH(Tabela3[[#This Row],[CodFaturamento]],CODIGOS_FATURAMENTO[Cod_Faturamento],0))</f>
        <v>108</v>
      </c>
      <c r="D99">
        <v>59291556</v>
      </c>
      <c r="E99">
        <v>946709627</v>
      </c>
      <c r="F99" s="1">
        <v>45674</v>
      </c>
      <c r="G99">
        <v>22</v>
      </c>
      <c r="H99">
        <v>2</v>
      </c>
      <c r="I99" s="1">
        <f>Tabela3[[#This Row],[data_autorizacao]]+120</f>
        <v>45794</v>
      </c>
      <c r="J99" t="s">
        <v>2175</v>
      </c>
      <c r="K99">
        <v>2250005189</v>
      </c>
    </row>
    <row r="100" spans="1:11" x14ac:dyDescent="0.3">
      <c r="A100">
        <v>4102</v>
      </c>
      <c r="B100">
        <v>3</v>
      </c>
      <c r="C100">
        <f>INDEX(CODIGOS_FATURAMENTO[codigo_faturamento_id],MATCH(Tabela3[[#This Row],[CodFaturamento]],CODIGOS_FATURAMENTO[Cod_Faturamento],0))</f>
        <v>29</v>
      </c>
      <c r="D100">
        <v>59291554</v>
      </c>
      <c r="E100">
        <v>946709625</v>
      </c>
      <c r="F100" s="1">
        <v>45674</v>
      </c>
      <c r="G100">
        <v>20</v>
      </c>
      <c r="H100">
        <v>2</v>
      </c>
      <c r="I100" s="1">
        <f>Tabela3[[#This Row],[data_autorizacao]]+120</f>
        <v>45794</v>
      </c>
      <c r="J100" t="s">
        <v>2175</v>
      </c>
      <c r="K100">
        <v>2250005278</v>
      </c>
    </row>
    <row r="101" spans="1:11" x14ac:dyDescent="0.3">
      <c r="A101">
        <v>3893</v>
      </c>
      <c r="B101">
        <v>3</v>
      </c>
      <c r="C101">
        <f>INDEX(CODIGOS_FATURAMENTO[codigo_faturamento_id],MATCH(Tabela3[[#This Row],[CodFaturamento]],CODIGOS_FATURAMENTO[Cod_Faturamento],0))</f>
        <v>28</v>
      </c>
      <c r="D101">
        <v>58587506</v>
      </c>
      <c r="E101">
        <v>946061943</v>
      </c>
      <c r="F101" s="1">
        <v>45642</v>
      </c>
      <c r="G101">
        <v>48</v>
      </c>
      <c r="H101">
        <v>3</v>
      </c>
      <c r="I101" s="1">
        <f>Tabela3[[#This Row],[data_autorizacao]]+120</f>
        <v>45762</v>
      </c>
      <c r="J101" t="s">
        <v>2175</v>
      </c>
      <c r="K101">
        <v>2250005170</v>
      </c>
    </row>
    <row r="102" spans="1:11" x14ac:dyDescent="0.3">
      <c r="A102">
        <v>3893</v>
      </c>
      <c r="B102">
        <v>3</v>
      </c>
      <c r="C102">
        <f>INDEX(CODIGOS_FATURAMENTO[codigo_faturamento_id],MATCH(Tabela3[[#This Row],[CodFaturamento]],CODIGOS_FATURAMENTO[Cod_Faturamento],0))</f>
        <v>31</v>
      </c>
      <c r="D102">
        <v>58587507</v>
      </c>
      <c r="E102">
        <v>946061944</v>
      </c>
      <c r="F102" s="1">
        <v>45639</v>
      </c>
      <c r="G102">
        <v>19</v>
      </c>
      <c r="H102">
        <v>2</v>
      </c>
      <c r="I102" s="1">
        <f>Tabela3[[#This Row],[data_autorizacao]]+120</f>
        <v>45759</v>
      </c>
      <c r="J102" t="s">
        <v>2175</v>
      </c>
      <c r="K102">
        <v>50000012</v>
      </c>
    </row>
    <row r="103" spans="1:11" x14ac:dyDescent="0.3">
      <c r="A103">
        <v>3893</v>
      </c>
      <c r="B103">
        <v>3</v>
      </c>
      <c r="C103">
        <f>INDEX(CODIGOS_FATURAMENTO[codigo_faturamento_id],MATCH(Tabela3[[#This Row],[CodFaturamento]],CODIGOS_FATURAMENTO[Cod_Faturamento],0))</f>
        <v>32</v>
      </c>
      <c r="D103">
        <v>58587508</v>
      </c>
      <c r="E103">
        <v>946061945</v>
      </c>
      <c r="F103" s="1">
        <v>45639</v>
      </c>
      <c r="G103">
        <v>23</v>
      </c>
      <c r="H103">
        <v>2</v>
      </c>
      <c r="I103" s="1">
        <f>Tabela3[[#This Row],[data_autorizacao]]+120</f>
        <v>45759</v>
      </c>
      <c r="J103" t="s">
        <v>2175</v>
      </c>
      <c r="K103">
        <v>50001213</v>
      </c>
    </row>
    <row r="104" spans="1:11" x14ac:dyDescent="0.3">
      <c r="A104">
        <v>3893</v>
      </c>
      <c r="B104">
        <v>3</v>
      </c>
      <c r="C104">
        <f>INDEX(CODIGOS_FATURAMENTO[codigo_faturamento_id],MATCH(Tabela3[[#This Row],[CodFaturamento]],CODIGOS_FATURAMENTO[Cod_Faturamento],0))</f>
        <v>26</v>
      </c>
      <c r="D104">
        <v>58587509</v>
      </c>
      <c r="E104">
        <v>946061946</v>
      </c>
      <c r="F104" s="1">
        <v>45639</v>
      </c>
      <c r="G104">
        <v>70</v>
      </c>
      <c r="H104">
        <v>6</v>
      </c>
      <c r="I104" s="1">
        <f>Tabela3[[#This Row],[data_autorizacao]]+120</f>
        <v>45759</v>
      </c>
      <c r="J104" t="s">
        <v>2175</v>
      </c>
      <c r="K104">
        <v>2250005103</v>
      </c>
    </row>
    <row r="105" spans="1:11" x14ac:dyDescent="0.3">
      <c r="A105">
        <v>3893</v>
      </c>
      <c r="B105">
        <v>3</v>
      </c>
      <c r="C105">
        <f>INDEX(CODIGOS_FATURAMENTO[codigo_faturamento_id],MATCH(Tabela3[[#This Row],[CodFaturamento]],CODIGOS_FATURAMENTO[Cod_Faturamento],0))</f>
        <v>108</v>
      </c>
      <c r="D105">
        <v>58587510</v>
      </c>
      <c r="E105">
        <v>946061948</v>
      </c>
      <c r="F105" s="1">
        <v>45639</v>
      </c>
      <c r="G105">
        <v>40</v>
      </c>
      <c r="H105">
        <v>3</v>
      </c>
      <c r="I105" s="1">
        <f>Tabela3[[#This Row],[data_autorizacao]]+120</f>
        <v>45759</v>
      </c>
      <c r="J105" t="s">
        <v>2175</v>
      </c>
      <c r="K105">
        <v>2250005189</v>
      </c>
    </row>
    <row r="106" spans="1:11" x14ac:dyDescent="0.3">
      <c r="A106">
        <v>4435</v>
      </c>
      <c r="B106">
        <v>3</v>
      </c>
      <c r="C106">
        <f>INDEX(CODIGOS_FATURAMENTO[codigo_faturamento_id],MATCH(Tabela3[[#This Row],[CodFaturamento]],CODIGOS_FATURAMENTO[Cod_Faturamento],0))</f>
        <v>29</v>
      </c>
      <c r="D106">
        <v>57533051</v>
      </c>
      <c r="E106">
        <v>945089810</v>
      </c>
      <c r="F106" s="1">
        <v>45600</v>
      </c>
      <c r="G106">
        <v>25</v>
      </c>
      <c r="H106">
        <v>2</v>
      </c>
      <c r="I106" s="1">
        <f>Tabela3[[#This Row],[data_autorizacao]]+120</f>
        <v>45720</v>
      </c>
      <c r="J106" t="s">
        <v>2175</v>
      </c>
      <c r="K106">
        <v>2250005278</v>
      </c>
    </row>
    <row r="107" spans="1:11" x14ac:dyDescent="0.3">
      <c r="A107">
        <v>961</v>
      </c>
      <c r="B107">
        <v>3</v>
      </c>
      <c r="C107">
        <f>INDEX(CODIGOS_FATURAMENTO[codigo_faturamento_id],MATCH(Tabela3[[#This Row],[CodFaturamento]],CODIGOS_FATURAMENTO[Cod_Faturamento],0))</f>
        <v>32</v>
      </c>
      <c r="D107">
        <v>57591603</v>
      </c>
      <c r="E107">
        <v>945142612</v>
      </c>
      <c r="F107" s="1">
        <v>45602</v>
      </c>
      <c r="G107">
        <v>24</v>
      </c>
      <c r="H107">
        <v>2</v>
      </c>
      <c r="I107" s="1">
        <f>Tabela3[[#This Row],[data_autorizacao]]+120</f>
        <v>45722</v>
      </c>
      <c r="J107" t="s">
        <v>2175</v>
      </c>
      <c r="K107">
        <v>50001213</v>
      </c>
    </row>
    <row r="108" spans="1:11" x14ac:dyDescent="0.3">
      <c r="A108">
        <v>961</v>
      </c>
      <c r="B108">
        <v>3</v>
      </c>
      <c r="C108">
        <f>INDEX(CODIGOS_FATURAMENTO[codigo_faturamento_id],MATCH(Tabela3[[#This Row],[CodFaturamento]],CODIGOS_FATURAMENTO[Cod_Faturamento],0))</f>
        <v>26</v>
      </c>
      <c r="D108">
        <v>57591605</v>
      </c>
      <c r="E108">
        <v>945142614</v>
      </c>
      <c r="F108" s="1">
        <v>45602</v>
      </c>
      <c r="G108">
        <v>101</v>
      </c>
      <c r="H108">
        <v>10</v>
      </c>
      <c r="I108" s="1">
        <f>Tabela3[[#This Row],[data_autorizacao]]+120</f>
        <v>45722</v>
      </c>
      <c r="J108" t="s">
        <v>2175</v>
      </c>
      <c r="K108">
        <v>2250005103</v>
      </c>
    </row>
    <row r="109" spans="1:11" x14ac:dyDescent="0.3">
      <c r="A109">
        <v>961</v>
      </c>
      <c r="B109">
        <v>3</v>
      </c>
      <c r="C109">
        <f>INDEX(CODIGOS_FATURAMENTO[codigo_faturamento_id],MATCH(Tabela3[[#This Row],[CodFaturamento]],CODIGOS_FATURAMENTO[Cod_Faturamento],0))</f>
        <v>27</v>
      </c>
      <c r="D109">
        <v>57591600</v>
      </c>
      <c r="E109">
        <v>945142608</v>
      </c>
      <c r="F109" s="1">
        <v>45602</v>
      </c>
      <c r="G109">
        <v>21</v>
      </c>
      <c r="H109">
        <v>2</v>
      </c>
      <c r="I109" s="1">
        <f>Tabela3[[#This Row],[data_autorizacao]]+120</f>
        <v>45722</v>
      </c>
      <c r="J109" t="s">
        <v>2175</v>
      </c>
      <c r="K109">
        <v>2250005111</v>
      </c>
    </row>
    <row r="110" spans="1:11" x14ac:dyDescent="0.3">
      <c r="A110">
        <v>961</v>
      </c>
      <c r="B110">
        <v>3</v>
      </c>
      <c r="C110">
        <f>INDEX(CODIGOS_FATURAMENTO[codigo_faturamento_id],MATCH(Tabela3[[#This Row],[CodFaturamento]],CODIGOS_FATURAMENTO[Cod_Faturamento],0))</f>
        <v>28</v>
      </c>
      <c r="D110">
        <v>57591602</v>
      </c>
      <c r="E110">
        <v>945142611</v>
      </c>
      <c r="F110" s="1">
        <v>45602</v>
      </c>
      <c r="G110">
        <v>29</v>
      </c>
      <c r="H110">
        <v>2</v>
      </c>
      <c r="I110" s="1">
        <f>Tabela3[[#This Row],[data_autorizacao]]+120</f>
        <v>45722</v>
      </c>
      <c r="J110" t="s">
        <v>2175</v>
      </c>
      <c r="K110">
        <v>2250005170</v>
      </c>
    </row>
    <row r="111" spans="1:11" x14ac:dyDescent="0.3">
      <c r="A111">
        <v>961</v>
      </c>
      <c r="B111">
        <v>3</v>
      </c>
      <c r="C111">
        <f>INDEX(CODIGOS_FATURAMENTO[codigo_faturamento_id],MATCH(Tabela3[[#This Row],[CodFaturamento]],CODIGOS_FATURAMENTO[Cod_Faturamento],0))</f>
        <v>108</v>
      </c>
      <c r="D111">
        <v>57591606</v>
      </c>
      <c r="E111">
        <v>945142615</v>
      </c>
      <c r="F111" s="1">
        <v>45602</v>
      </c>
      <c r="G111">
        <v>23</v>
      </c>
      <c r="H111">
        <v>3</v>
      </c>
      <c r="I111" s="1">
        <f>Tabela3[[#This Row],[data_autorizacao]]+120</f>
        <v>45722</v>
      </c>
      <c r="J111" t="s">
        <v>2175</v>
      </c>
      <c r="K111">
        <v>2250005189</v>
      </c>
    </row>
    <row r="112" spans="1:11" x14ac:dyDescent="0.3">
      <c r="A112">
        <v>961</v>
      </c>
      <c r="B112">
        <v>3</v>
      </c>
      <c r="C112">
        <f>INDEX(CODIGOS_FATURAMENTO[codigo_faturamento_id],MATCH(Tabela3[[#This Row],[CodFaturamento]],CODIGOS_FATURAMENTO[Cod_Faturamento],0))</f>
        <v>29</v>
      </c>
      <c r="D112">
        <v>57591604</v>
      </c>
      <c r="E112">
        <v>945142613</v>
      </c>
      <c r="F112" s="1">
        <v>45602</v>
      </c>
      <c r="G112">
        <v>14</v>
      </c>
      <c r="H112">
        <v>3</v>
      </c>
      <c r="I112" s="1">
        <f>Tabela3[[#This Row],[data_autorizacao]]+120</f>
        <v>45722</v>
      </c>
      <c r="J112" t="s">
        <v>2175</v>
      </c>
      <c r="K112">
        <v>2250005278</v>
      </c>
    </row>
    <row r="113" spans="1:11" x14ac:dyDescent="0.3">
      <c r="A113">
        <v>2745</v>
      </c>
      <c r="B113">
        <v>3</v>
      </c>
      <c r="C113">
        <f>INDEX(CODIGOS_FATURAMENTO[codigo_faturamento_id],MATCH(Tabela3[[#This Row],[CodFaturamento]],CODIGOS_FATURAMENTO[Cod_Faturamento],0))</f>
        <v>26</v>
      </c>
      <c r="D113">
        <v>60019988</v>
      </c>
      <c r="E113">
        <v>947383981</v>
      </c>
      <c r="F113" s="1">
        <v>45700</v>
      </c>
      <c r="G113">
        <v>30</v>
      </c>
      <c r="H113">
        <v>2</v>
      </c>
      <c r="I113" s="1">
        <f>Tabela3[[#This Row],[data_autorizacao]]+120</f>
        <v>45820</v>
      </c>
      <c r="J113" t="s">
        <v>2175</v>
      </c>
      <c r="K113">
        <v>2250005103</v>
      </c>
    </row>
    <row r="114" spans="1:11" x14ac:dyDescent="0.3">
      <c r="A114">
        <v>2745</v>
      </c>
      <c r="B114">
        <v>3</v>
      </c>
      <c r="C114">
        <f>INDEX(CODIGOS_FATURAMENTO[codigo_faturamento_id],MATCH(Tabela3[[#This Row],[CodFaturamento]],CODIGOS_FATURAMENTO[Cod_Faturamento],0))</f>
        <v>29</v>
      </c>
      <c r="D114">
        <v>60019987</v>
      </c>
      <c r="E114">
        <v>947383980</v>
      </c>
      <c r="F114" s="1">
        <v>45700</v>
      </c>
      <c r="G114">
        <v>40</v>
      </c>
      <c r="H114">
        <v>3</v>
      </c>
      <c r="I114" s="1">
        <f>Tabela3[[#This Row],[data_autorizacao]]+120</f>
        <v>45820</v>
      </c>
      <c r="J114" t="s">
        <v>2175</v>
      </c>
      <c r="K114">
        <v>2250005278</v>
      </c>
    </row>
    <row r="115" spans="1:11" x14ac:dyDescent="0.3">
      <c r="A115">
        <v>4081</v>
      </c>
      <c r="B115">
        <v>3</v>
      </c>
      <c r="C115">
        <f>INDEX(CODIGOS_FATURAMENTO[codigo_faturamento_id],MATCH(Tabela3[[#This Row],[CodFaturamento]],CODIGOS_FATURAMENTO[Cod_Faturamento],0))</f>
        <v>26</v>
      </c>
      <c r="D115">
        <v>59829117</v>
      </c>
      <c r="E115">
        <v>947207256</v>
      </c>
      <c r="F115" s="1">
        <v>45693</v>
      </c>
      <c r="G115">
        <v>27</v>
      </c>
      <c r="H115">
        <v>2</v>
      </c>
      <c r="I115" s="1">
        <f>Tabela3[[#This Row],[data_autorizacao]]+120</f>
        <v>45813</v>
      </c>
      <c r="J115" t="s">
        <v>2175</v>
      </c>
      <c r="K115">
        <v>2250005103</v>
      </c>
    </row>
    <row r="116" spans="1:11" x14ac:dyDescent="0.3">
      <c r="A116">
        <v>4081</v>
      </c>
      <c r="B116">
        <v>3</v>
      </c>
      <c r="C116">
        <f>INDEX(CODIGOS_FATURAMENTO[codigo_faturamento_id],MATCH(Tabela3[[#This Row],[CodFaturamento]],CODIGOS_FATURAMENTO[Cod_Faturamento],0))</f>
        <v>28</v>
      </c>
      <c r="D116">
        <v>59829116</v>
      </c>
      <c r="E116">
        <v>947207255</v>
      </c>
      <c r="F116" s="1">
        <v>45693</v>
      </c>
      <c r="G116">
        <v>32</v>
      </c>
      <c r="H116">
        <v>2</v>
      </c>
      <c r="I116" s="1">
        <f>Tabela3[[#This Row],[data_autorizacao]]+120</f>
        <v>45813</v>
      </c>
      <c r="J116" t="s">
        <v>2175</v>
      </c>
      <c r="K116">
        <v>2250005170</v>
      </c>
    </row>
    <row r="117" spans="1:11" x14ac:dyDescent="0.3">
      <c r="A117">
        <v>4081</v>
      </c>
      <c r="B117">
        <v>3</v>
      </c>
      <c r="C117">
        <f>INDEX(CODIGOS_FATURAMENTO[codigo_faturamento_id],MATCH(Tabela3[[#This Row],[CodFaturamento]],CODIGOS_FATURAMENTO[Cod_Faturamento],0))</f>
        <v>108</v>
      </c>
      <c r="D117">
        <v>59829118</v>
      </c>
      <c r="E117">
        <v>947207257</v>
      </c>
      <c r="F117" s="1">
        <v>45693</v>
      </c>
      <c r="G117">
        <v>25</v>
      </c>
      <c r="H117">
        <v>2</v>
      </c>
      <c r="I117" s="1">
        <f>Tabela3[[#This Row],[data_autorizacao]]+120</f>
        <v>45813</v>
      </c>
      <c r="J117" t="s">
        <v>2175</v>
      </c>
      <c r="K117">
        <v>2250005189</v>
      </c>
    </row>
    <row r="118" spans="1:11" x14ac:dyDescent="0.3">
      <c r="A118">
        <v>4081</v>
      </c>
      <c r="B118">
        <v>3</v>
      </c>
      <c r="C118">
        <f>INDEX(CODIGOS_FATURAMENTO[codigo_faturamento_id],MATCH(Tabela3[[#This Row],[CodFaturamento]],CODIGOS_FATURAMENTO[Cod_Faturamento],0))</f>
        <v>32</v>
      </c>
      <c r="D118">
        <v>57880399</v>
      </c>
      <c r="E118">
        <v>945408547</v>
      </c>
      <c r="F118" s="1">
        <v>45614</v>
      </c>
      <c r="G118">
        <v>29</v>
      </c>
      <c r="H118">
        <v>2</v>
      </c>
      <c r="I118" s="1">
        <f>Tabela3[[#This Row],[data_autorizacao]]+120</f>
        <v>45734</v>
      </c>
      <c r="J118" t="s">
        <v>2175</v>
      </c>
      <c r="K118">
        <v>50001213</v>
      </c>
    </row>
    <row r="119" spans="1:11" x14ac:dyDescent="0.3">
      <c r="A119">
        <v>3561</v>
      </c>
      <c r="B119">
        <v>3</v>
      </c>
      <c r="C119">
        <f>INDEX(CODIGOS_FATURAMENTO[codigo_faturamento_id],MATCH(Tabela3[[#This Row],[CodFaturamento]],CODIGOS_FATURAMENTO[Cod_Faturamento],0))</f>
        <v>29</v>
      </c>
      <c r="D119">
        <v>58822232</v>
      </c>
      <c r="E119">
        <v>946276284</v>
      </c>
      <c r="F119" s="1">
        <v>45656</v>
      </c>
      <c r="G119">
        <v>9</v>
      </c>
      <c r="H119">
        <v>1</v>
      </c>
      <c r="I119" s="1">
        <f>Tabela3[[#This Row],[data_autorizacao]]+120</f>
        <v>45776</v>
      </c>
      <c r="J119" t="s">
        <v>2175</v>
      </c>
      <c r="K119">
        <v>2250005278</v>
      </c>
    </row>
    <row r="120" spans="1:11" x14ac:dyDescent="0.3">
      <c r="A120">
        <v>2431</v>
      </c>
      <c r="B120">
        <v>3</v>
      </c>
      <c r="C120">
        <f>INDEX(CODIGOS_FATURAMENTO[codigo_faturamento_id],MATCH(Tabela3[[#This Row],[CodFaturamento]],CODIGOS_FATURAMENTO[Cod_Faturamento],0))</f>
        <v>31</v>
      </c>
      <c r="D120">
        <v>60104211</v>
      </c>
      <c r="E120">
        <v>947462274</v>
      </c>
      <c r="F120" s="1">
        <v>45702</v>
      </c>
      <c r="G120">
        <v>29</v>
      </c>
      <c r="H120">
        <v>2</v>
      </c>
      <c r="I120" s="1">
        <f>Tabela3[[#This Row],[data_autorizacao]]+120</f>
        <v>45822</v>
      </c>
      <c r="J120" t="s">
        <v>2175</v>
      </c>
      <c r="K120">
        <v>50000012</v>
      </c>
    </row>
    <row r="121" spans="1:11" x14ac:dyDescent="0.3">
      <c r="A121">
        <v>2431</v>
      </c>
      <c r="B121">
        <v>3</v>
      </c>
      <c r="C121">
        <f>INDEX(CODIGOS_FATURAMENTO[codigo_faturamento_id],MATCH(Tabela3[[#This Row],[CodFaturamento]],CODIGOS_FATURAMENTO[Cod_Faturamento],0))</f>
        <v>32</v>
      </c>
      <c r="D121">
        <v>60104212</v>
      </c>
      <c r="E121">
        <v>947462275</v>
      </c>
      <c r="F121" s="1">
        <v>45702</v>
      </c>
      <c r="G121">
        <v>29</v>
      </c>
      <c r="H121">
        <v>2</v>
      </c>
      <c r="I121" s="1">
        <f>Tabela3[[#This Row],[data_autorizacao]]+120</f>
        <v>45822</v>
      </c>
      <c r="J121" t="s">
        <v>2175</v>
      </c>
      <c r="K121">
        <v>50001213</v>
      </c>
    </row>
    <row r="122" spans="1:11" x14ac:dyDescent="0.3">
      <c r="A122">
        <v>2431</v>
      </c>
      <c r="B122">
        <v>3</v>
      </c>
      <c r="C122">
        <f>INDEX(CODIGOS_FATURAMENTO[codigo_faturamento_id],MATCH(Tabela3[[#This Row],[CodFaturamento]],CODIGOS_FATURAMENTO[Cod_Faturamento],0))</f>
        <v>26</v>
      </c>
      <c r="D122">
        <v>60104214</v>
      </c>
      <c r="E122">
        <v>947462277</v>
      </c>
      <c r="F122" s="1">
        <v>45702</v>
      </c>
      <c r="G122">
        <v>149</v>
      </c>
      <c r="H122">
        <v>10</v>
      </c>
      <c r="I122" s="1">
        <f>Tabela3[[#This Row],[data_autorizacao]]+120</f>
        <v>45822</v>
      </c>
      <c r="J122" t="s">
        <v>2175</v>
      </c>
      <c r="K122">
        <v>2250005103</v>
      </c>
    </row>
    <row r="123" spans="1:11" x14ac:dyDescent="0.3">
      <c r="A123">
        <v>2431</v>
      </c>
      <c r="B123">
        <v>3</v>
      </c>
      <c r="C123">
        <f>INDEX(CODIGOS_FATURAMENTO[codigo_faturamento_id],MATCH(Tabela3[[#This Row],[CodFaturamento]],CODIGOS_FATURAMENTO[Cod_Faturamento],0))</f>
        <v>28</v>
      </c>
      <c r="D123">
        <v>60104210</v>
      </c>
      <c r="E123">
        <v>947462273</v>
      </c>
      <c r="F123" s="1">
        <v>45702</v>
      </c>
      <c r="G123">
        <v>68</v>
      </c>
      <c r="H123">
        <v>5</v>
      </c>
      <c r="I123" s="1">
        <f>Tabela3[[#This Row],[data_autorizacao]]+120</f>
        <v>45822</v>
      </c>
      <c r="J123" t="s">
        <v>2175</v>
      </c>
      <c r="K123">
        <v>2250005170</v>
      </c>
    </row>
    <row r="124" spans="1:11" x14ac:dyDescent="0.3">
      <c r="A124">
        <v>2431</v>
      </c>
      <c r="B124">
        <v>3</v>
      </c>
      <c r="C124">
        <f>INDEX(CODIGOS_FATURAMENTO[codigo_faturamento_id],MATCH(Tabela3[[#This Row],[CodFaturamento]],CODIGOS_FATURAMENTO[Cod_Faturamento],0))</f>
        <v>108</v>
      </c>
      <c r="D124">
        <v>60104215</v>
      </c>
      <c r="E124">
        <v>947462278</v>
      </c>
      <c r="F124" s="1">
        <v>45702</v>
      </c>
      <c r="G124">
        <v>68</v>
      </c>
      <c r="H124">
        <v>5</v>
      </c>
      <c r="I124" s="1">
        <f>Tabela3[[#This Row],[data_autorizacao]]+120</f>
        <v>45822</v>
      </c>
      <c r="J124" t="s">
        <v>2175</v>
      </c>
      <c r="K124">
        <v>2250005189</v>
      </c>
    </row>
    <row r="125" spans="1:11" x14ac:dyDescent="0.3">
      <c r="A125">
        <v>2431</v>
      </c>
      <c r="B125">
        <v>3</v>
      </c>
      <c r="C125">
        <f>INDEX(CODIGOS_FATURAMENTO[codigo_faturamento_id],MATCH(Tabela3[[#This Row],[CodFaturamento]],CODIGOS_FATURAMENTO[Cod_Faturamento],0))</f>
        <v>29</v>
      </c>
      <c r="D125">
        <v>60104213</v>
      </c>
      <c r="E125">
        <v>947462276</v>
      </c>
      <c r="F125" s="1">
        <v>45702</v>
      </c>
      <c r="G125">
        <v>71</v>
      </c>
      <c r="H125">
        <v>5</v>
      </c>
      <c r="I125" s="1">
        <f>Tabela3[[#This Row],[data_autorizacao]]+120</f>
        <v>45822</v>
      </c>
      <c r="J125" t="s">
        <v>2175</v>
      </c>
      <c r="K125">
        <v>2250005278</v>
      </c>
    </row>
    <row r="126" spans="1:11" x14ac:dyDescent="0.3">
      <c r="A126">
        <v>3902</v>
      </c>
      <c r="B126">
        <v>3</v>
      </c>
      <c r="C126">
        <f>INDEX(CODIGOS_FATURAMENTO[codigo_faturamento_id],MATCH(Tabela3[[#This Row],[CodFaturamento]],CODIGOS_FATURAMENTO[Cod_Faturamento],0))</f>
        <v>31</v>
      </c>
      <c r="D126">
        <v>60386492</v>
      </c>
      <c r="E126">
        <v>947724391</v>
      </c>
      <c r="F126" s="1">
        <v>45713</v>
      </c>
      <c r="G126">
        <v>44</v>
      </c>
      <c r="H126">
        <v>3</v>
      </c>
      <c r="I126" s="1">
        <f>Tabela3[[#This Row],[data_autorizacao]]+120</f>
        <v>45833</v>
      </c>
      <c r="J126" t="s">
        <v>2175</v>
      </c>
      <c r="K126">
        <v>50000012</v>
      </c>
    </row>
    <row r="127" spans="1:11" x14ac:dyDescent="0.3">
      <c r="A127">
        <v>3902</v>
      </c>
      <c r="B127">
        <v>3</v>
      </c>
      <c r="C127">
        <f>INDEX(CODIGOS_FATURAMENTO[codigo_faturamento_id],MATCH(Tabela3[[#This Row],[CodFaturamento]],CODIGOS_FATURAMENTO[Cod_Faturamento],0))</f>
        <v>32</v>
      </c>
      <c r="D127">
        <v>60386493</v>
      </c>
      <c r="E127">
        <v>947724392</v>
      </c>
      <c r="F127" s="1">
        <v>45713</v>
      </c>
      <c r="G127">
        <v>31</v>
      </c>
      <c r="H127">
        <v>2</v>
      </c>
      <c r="I127" s="1">
        <f>Tabela3[[#This Row],[data_autorizacao]]+120</f>
        <v>45833</v>
      </c>
      <c r="J127" t="s">
        <v>2175</v>
      </c>
      <c r="K127">
        <v>50001213</v>
      </c>
    </row>
    <row r="128" spans="1:11" x14ac:dyDescent="0.3">
      <c r="A128">
        <v>3902</v>
      </c>
      <c r="B128">
        <v>3</v>
      </c>
      <c r="C128">
        <f>INDEX(CODIGOS_FATURAMENTO[codigo_faturamento_id],MATCH(Tabela3[[#This Row],[CodFaturamento]],CODIGOS_FATURAMENTO[Cod_Faturamento],0))</f>
        <v>26</v>
      </c>
      <c r="D128">
        <v>60386494</v>
      </c>
      <c r="E128">
        <v>947724393</v>
      </c>
      <c r="F128" s="1">
        <v>45713</v>
      </c>
      <c r="G128">
        <v>75</v>
      </c>
      <c r="H128">
        <v>5</v>
      </c>
      <c r="I128" s="1">
        <f>Tabela3[[#This Row],[data_autorizacao]]+120</f>
        <v>45833</v>
      </c>
      <c r="J128" t="s">
        <v>2175</v>
      </c>
      <c r="K128">
        <v>2250005103</v>
      </c>
    </row>
    <row r="129" spans="1:11" x14ac:dyDescent="0.3">
      <c r="A129">
        <v>3902</v>
      </c>
      <c r="B129">
        <v>3</v>
      </c>
      <c r="C129">
        <f>INDEX(CODIGOS_FATURAMENTO[codigo_faturamento_id],MATCH(Tabela3[[#This Row],[CodFaturamento]],CODIGOS_FATURAMENTO[Cod_Faturamento],0))</f>
        <v>28</v>
      </c>
      <c r="D129">
        <v>60386491</v>
      </c>
      <c r="E129">
        <v>947724390</v>
      </c>
      <c r="F129" s="1">
        <v>45713</v>
      </c>
      <c r="G129">
        <v>59</v>
      </c>
      <c r="H129">
        <v>4</v>
      </c>
      <c r="I129" s="1">
        <f>Tabela3[[#This Row],[data_autorizacao]]+120</f>
        <v>45833</v>
      </c>
      <c r="J129" t="s">
        <v>2175</v>
      </c>
      <c r="K129">
        <v>2250005170</v>
      </c>
    </row>
    <row r="130" spans="1:11" x14ac:dyDescent="0.3">
      <c r="A130">
        <v>3902</v>
      </c>
      <c r="B130">
        <v>3</v>
      </c>
      <c r="C130">
        <f>INDEX(CODIGOS_FATURAMENTO[codigo_faturamento_id],MATCH(Tabela3[[#This Row],[CodFaturamento]],CODIGOS_FATURAMENTO[Cod_Faturamento],0))</f>
        <v>108</v>
      </c>
      <c r="D130">
        <v>60386495</v>
      </c>
      <c r="E130">
        <v>947724394</v>
      </c>
      <c r="F130" s="1">
        <v>45713</v>
      </c>
      <c r="G130">
        <v>61</v>
      </c>
      <c r="H130">
        <v>4</v>
      </c>
      <c r="I130" s="1">
        <f>Tabela3[[#This Row],[data_autorizacao]]+120</f>
        <v>45833</v>
      </c>
      <c r="J130" t="s">
        <v>2175</v>
      </c>
      <c r="K130">
        <v>2250005189</v>
      </c>
    </row>
    <row r="131" spans="1:11" x14ac:dyDescent="0.3">
      <c r="A131">
        <v>4085</v>
      </c>
      <c r="B131">
        <v>3</v>
      </c>
      <c r="C131">
        <f>INDEX(CODIGOS_FATURAMENTO[codigo_faturamento_id],MATCH(Tabela3[[#This Row],[CodFaturamento]],CODIGOS_FATURAMENTO[Cod_Faturamento],0))</f>
        <v>31</v>
      </c>
      <c r="D131">
        <v>58487493</v>
      </c>
      <c r="E131">
        <v>945969717</v>
      </c>
      <c r="F131" s="1">
        <v>45637</v>
      </c>
      <c r="G131">
        <v>39</v>
      </c>
      <c r="H131">
        <v>3</v>
      </c>
      <c r="I131" s="1">
        <f>Tabela3[[#This Row],[data_autorizacao]]+120</f>
        <v>45757</v>
      </c>
      <c r="J131" t="s">
        <v>2175</v>
      </c>
      <c r="K131">
        <v>50000012</v>
      </c>
    </row>
    <row r="132" spans="1:11" x14ac:dyDescent="0.3">
      <c r="A132">
        <v>4085</v>
      </c>
      <c r="B132">
        <v>3</v>
      </c>
      <c r="C132">
        <f>INDEX(CODIGOS_FATURAMENTO[codigo_faturamento_id],MATCH(Tabela3[[#This Row],[CodFaturamento]],CODIGOS_FATURAMENTO[Cod_Faturamento],0))</f>
        <v>26</v>
      </c>
      <c r="D132">
        <v>58487495</v>
      </c>
      <c r="E132">
        <v>945969719</v>
      </c>
      <c r="F132" s="1">
        <v>45637</v>
      </c>
      <c r="G132">
        <v>31</v>
      </c>
      <c r="H132">
        <v>3</v>
      </c>
      <c r="I132" s="1">
        <f>Tabela3[[#This Row],[data_autorizacao]]+120</f>
        <v>45757</v>
      </c>
      <c r="J132" t="s">
        <v>2175</v>
      </c>
      <c r="K132">
        <v>2250005103</v>
      </c>
    </row>
    <row r="133" spans="1:11" x14ac:dyDescent="0.3">
      <c r="A133">
        <v>4085</v>
      </c>
      <c r="B133">
        <v>3</v>
      </c>
      <c r="C133">
        <f>INDEX(CODIGOS_FATURAMENTO[codigo_faturamento_id],MATCH(Tabela3[[#This Row],[CodFaturamento]],CODIGOS_FATURAMENTO[Cod_Faturamento],0))</f>
        <v>29</v>
      </c>
      <c r="D133">
        <v>58487494</v>
      </c>
      <c r="E133">
        <v>945969718</v>
      </c>
      <c r="F133" s="1">
        <v>45637</v>
      </c>
      <c r="G133">
        <v>31</v>
      </c>
      <c r="H133">
        <v>3</v>
      </c>
      <c r="I133" s="1">
        <f>Tabela3[[#This Row],[data_autorizacao]]+120</f>
        <v>45757</v>
      </c>
      <c r="J133" t="s">
        <v>2175</v>
      </c>
      <c r="K133">
        <v>2250005278</v>
      </c>
    </row>
    <row r="134" spans="1:11" x14ac:dyDescent="0.3">
      <c r="A134">
        <v>4169</v>
      </c>
      <c r="B134">
        <v>3</v>
      </c>
      <c r="C134">
        <f>INDEX(CODIGOS_FATURAMENTO[codigo_faturamento_id],MATCH(Tabela3[[#This Row],[CodFaturamento]],CODIGOS_FATURAMENTO[Cod_Faturamento],0))</f>
        <v>29</v>
      </c>
      <c r="D134">
        <v>60407313</v>
      </c>
      <c r="E134">
        <v>947743626</v>
      </c>
      <c r="F134" s="1">
        <v>45714</v>
      </c>
      <c r="G134">
        <v>32</v>
      </c>
      <c r="H134">
        <v>2</v>
      </c>
      <c r="I134" s="1">
        <f>Tabela3[[#This Row],[data_autorizacao]]+120</f>
        <v>45834</v>
      </c>
      <c r="J134" t="s">
        <v>2175</v>
      </c>
      <c r="K134">
        <v>2250005278</v>
      </c>
    </row>
    <row r="135" spans="1:11" x14ac:dyDescent="0.3">
      <c r="A135">
        <v>4169</v>
      </c>
      <c r="B135">
        <v>3</v>
      </c>
      <c r="C135">
        <f>INDEX(CODIGOS_FATURAMENTO[codigo_faturamento_id],MATCH(Tabela3[[#This Row],[CodFaturamento]],CODIGOS_FATURAMENTO[Cod_Faturamento],0))</f>
        <v>26</v>
      </c>
      <c r="D135">
        <v>58886816</v>
      </c>
      <c r="E135">
        <v>946334366</v>
      </c>
      <c r="F135" s="1">
        <v>45660</v>
      </c>
      <c r="G135">
        <v>22</v>
      </c>
      <c r="H135">
        <v>2</v>
      </c>
      <c r="I135" s="1">
        <f>Tabela3[[#This Row],[data_autorizacao]]+120</f>
        <v>45780</v>
      </c>
      <c r="J135" t="s">
        <v>2175</v>
      </c>
      <c r="K135">
        <v>2250005103</v>
      </c>
    </row>
    <row r="136" spans="1:11" x14ac:dyDescent="0.3">
      <c r="A136">
        <v>4169</v>
      </c>
      <c r="B136">
        <v>3</v>
      </c>
      <c r="C136">
        <f>INDEX(CODIGOS_FATURAMENTO[codigo_faturamento_id],MATCH(Tabela3[[#This Row],[CodFaturamento]],CODIGOS_FATURAMENTO[Cod_Faturamento],0))</f>
        <v>28</v>
      </c>
      <c r="D136">
        <v>58886815</v>
      </c>
      <c r="E136">
        <v>946334364</v>
      </c>
      <c r="F136" s="1">
        <v>45660</v>
      </c>
      <c r="G136">
        <v>30</v>
      </c>
      <c r="H136">
        <v>2</v>
      </c>
      <c r="I136" s="1">
        <f>Tabela3[[#This Row],[data_autorizacao]]+120</f>
        <v>45780</v>
      </c>
      <c r="J136" t="s">
        <v>2175</v>
      </c>
      <c r="K136">
        <v>2250005170</v>
      </c>
    </row>
    <row r="137" spans="1:11" x14ac:dyDescent="0.3">
      <c r="A137">
        <v>4169</v>
      </c>
      <c r="B137">
        <v>3</v>
      </c>
      <c r="C137">
        <f>INDEX(CODIGOS_FATURAMENTO[codigo_faturamento_id],MATCH(Tabela3[[#This Row],[CodFaturamento]],CODIGOS_FATURAMENTO[Cod_Faturamento],0))</f>
        <v>108</v>
      </c>
      <c r="D137">
        <v>58886817</v>
      </c>
      <c r="E137">
        <v>946334367</v>
      </c>
      <c r="F137" s="1">
        <v>45660</v>
      </c>
      <c r="G137">
        <v>32</v>
      </c>
      <c r="H137">
        <v>2</v>
      </c>
      <c r="I137" s="1">
        <f>Tabela3[[#This Row],[data_autorizacao]]+120</f>
        <v>45780</v>
      </c>
      <c r="J137" t="s">
        <v>2175</v>
      </c>
      <c r="K137">
        <v>2250005189</v>
      </c>
    </row>
    <row r="138" spans="1:11" x14ac:dyDescent="0.3">
      <c r="A138">
        <v>2673</v>
      </c>
      <c r="B138">
        <v>3</v>
      </c>
      <c r="C138">
        <f>INDEX(CODIGOS_FATURAMENTO[codigo_faturamento_id],MATCH(Tabela3[[#This Row],[CodFaturamento]],CODIGOS_FATURAMENTO[Cod_Faturamento],0))</f>
        <v>26</v>
      </c>
      <c r="D138">
        <v>57386507</v>
      </c>
      <c r="E138">
        <v>944955650</v>
      </c>
      <c r="F138" s="1">
        <v>45594</v>
      </c>
      <c r="G138">
        <v>43</v>
      </c>
      <c r="H138">
        <v>4</v>
      </c>
      <c r="I138" s="1">
        <f>Tabela3[[#This Row],[data_autorizacao]]+120</f>
        <v>45714</v>
      </c>
      <c r="J138" t="s">
        <v>2175</v>
      </c>
      <c r="K138">
        <v>2250005103</v>
      </c>
    </row>
    <row r="139" spans="1:11" x14ac:dyDescent="0.3">
      <c r="A139">
        <v>3163</v>
      </c>
      <c r="B139">
        <v>3</v>
      </c>
      <c r="C139">
        <f>INDEX(CODIGOS_FATURAMENTO[codigo_faturamento_id],MATCH(Tabela3[[#This Row],[CodFaturamento]],CODIGOS_FATURAMENTO[Cod_Faturamento],0))</f>
        <v>26</v>
      </c>
      <c r="D139">
        <v>58475746</v>
      </c>
      <c r="E139">
        <v>945958791</v>
      </c>
      <c r="F139" s="1">
        <v>45638</v>
      </c>
      <c r="G139">
        <v>21</v>
      </c>
      <c r="H139">
        <v>3</v>
      </c>
      <c r="I139" s="1">
        <f>Tabela3[[#This Row],[data_autorizacao]]+120</f>
        <v>45758</v>
      </c>
      <c r="J139" t="s">
        <v>2175</v>
      </c>
      <c r="K139">
        <v>2250005103</v>
      </c>
    </row>
    <row r="140" spans="1:11" x14ac:dyDescent="0.3">
      <c r="A140">
        <v>3163</v>
      </c>
      <c r="B140">
        <v>3</v>
      </c>
      <c r="C140">
        <f>INDEX(CODIGOS_FATURAMENTO[codigo_faturamento_id],MATCH(Tabela3[[#This Row],[CodFaturamento]],CODIGOS_FATURAMENTO[Cod_Faturamento],0))</f>
        <v>29</v>
      </c>
      <c r="D140">
        <v>58475744</v>
      </c>
      <c r="E140">
        <v>945958790</v>
      </c>
      <c r="F140" s="1">
        <v>45638</v>
      </c>
      <c r="G140">
        <v>11</v>
      </c>
      <c r="H140">
        <v>1</v>
      </c>
      <c r="I140" s="1">
        <f>Tabela3[[#This Row],[data_autorizacao]]+120</f>
        <v>45758</v>
      </c>
      <c r="J140" t="s">
        <v>2175</v>
      </c>
      <c r="K140">
        <v>2250005278</v>
      </c>
    </row>
    <row r="141" spans="1:11" x14ac:dyDescent="0.3">
      <c r="A141">
        <v>2610</v>
      </c>
      <c r="B141">
        <v>3</v>
      </c>
      <c r="C141">
        <f>INDEX(CODIGOS_FATURAMENTO[codigo_faturamento_id],MATCH(Tabela3[[#This Row],[CodFaturamento]],CODIGOS_FATURAMENTO[Cod_Faturamento],0))</f>
        <v>27</v>
      </c>
      <c r="D141">
        <v>57495263</v>
      </c>
      <c r="E141">
        <v>945056148</v>
      </c>
      <c r="F141" s="1">
        <v>45597</v>
      </c>
      <c r="G141">
        <v>9</v>
      </c>
      <c r="H141">
        <v>2</v>
      </c>
      <c r="I141" s="1">
        <f>Tabela3[[#This Row],[data_autorizacao]]+120</f>
        <v>45717</v>
      </c>
      <c r="J141" t="s">
        <v>2175</v>
      </c>
      <c r="K141">
        <v>2250005111</v>
      </c>
    </row>
    <row r="142" spans="1:11" x14ac:dyDescent="0.3">
      <c r="A142">
        <v>2610</v>
      </c>
      <c r="B142">
        <v>3</v>
      </c>
      <c r="C142">
        <f>INDEX(CODIGOS_FATURAMENTO[codigo_faturamento_id],MATCH(Tabela3[[#This Row],[CodFaturamento]],CODIGOS_FATURAMENTO[Cod_Faturamento],0))</f>
        <v>28</v>
      </c>
      <c r="D142">
        <v>57495265</v>
      </c>
      <c r="E142">
        <v>945056149</v>
      </c>
      <c r="F142" s="1">
        <v>45597</v>
      </c>
      <c r="G142">
        <v>23</v>
      </c>
      <c r="H142">
        <v>2</v>
      </c>
      <c r="I142" s="1">
        <f>Tabela3[[#This Row],[data_autorizacao]]+120</f>
        <v>45717</v>
      </c>
      <c r="J142" t="s">
        <v>2175</v>
      </c>
      <c r="K142">
        <v>2250005170</v>
      </c>
    </row>
    <row r="143" spans="1:11" x14ac:dyDescent="0.3">
      <c r="A143">
        <v>2610</v>
      </c>
      <c r="B143">
        <v>3</v>
      </c>
      <c r="C143">
        <f>INDEX(CODIGOS_FATURAMENTO[codigo_faturamento_id],MATCH(Tabela3[[#This Row],[CodFaturamento]],CODIGOS_FATURAMENTO[Cod_Faturamento],0))</f>
        <v>108</v>
      </c>
      <c r="D143">
        <v>57495267</v>
      </c>
      <c r="E143">
        <v>945056151</v>
      </c>
      <c r="F143" s="1">
        <v>45597</v>
      </c>
      <c r="G143">
        <v>31</v>
      </c>
      <c r="H143">
        <v>2</v>
      </c>
      <c r="I143" s="1">
        <f>Tabela3[[#This Row],[data_autorizacao]]+120</f>
        <v>45717</v>
      </c>
      <c r="J143" t="s">
        <v>2175</v>
      </c>
      <c r="K143">
        <v>2250005189</v>
      </c>
    </row>
    <row r="144" spans="1:11" x14ac:dyDescent="0.3">
      <c r="A144">
        <v>1592</v>
      </c>
      <c r="B144">
        <v>3</v>
      </c>
      <c r="C144">
        <f>INDEX(CODIGOS_FATURAMENTO[codigo_faturamento_id],MATCH(Tabela3[[#This Row],[CodFaturamento]],CODIGOS_FATURAMENTO[Cod_Faturamento],0))</f>
        <v>31</v>
      </c>
      <c r="D144">
        <v>58342503</v>
      </c>
      <c r="E144">
        <v>945835904</v>
      </c>
      <c r="F144" s="1">
        <v>45631</v>
      </c>
      <c r="G144">
        <v>17</v>
      </c>
      <c r="H144">
        <v>2</v>
      </c>
      <c r="I144" s="1">
        <f>Tabela3[[#This Row],[data_autorizacao]]+120</f>
        <v>45751</v>
      </c>
      <c r="J144" t="s">
        <v>2175</v>
      </c>
      <c r="K144">
        <v>50000012</v>
      </c>
    </row>
    <row r="145" spans="1:11" x14ac:dyDescent="0.3">
      <c r="A145">
        <v>1592</v>
      </c>
      <c r="B145">
        <v>3</v>
      </c>
      <c r="C145">
        <f>INDEX(CODIGOS_FATURAMENTO[codigo_faturamento_id],MATCH(Tabela3[[#This Row],[CodFaturamento]],CODIGOS_FATURAMENTO[Cod_Faturamento],0))</f>
        <v>32</v>
      </c>
      <c r="D145">
        <v>58342504</v>
      </c>
      <c r="E145">
        <v>945835905</v>
      </c>
      <c r="F145" s="1">
        <v>45630</v>
      </c>
      <c r="G145">
        <v>8</v>
      </c>
      <c r="H145">
        <v>1</v>
      </c>
      <c r="I145" s="1">
        <f>Tabela3[[#This Row],[data_autorizacao]]+120</f>
        <v>45750</v>
      </c>
      <c r="J145" t="s">
        <v>2175</v>
      </c>
      <c r="K145">
        <v>50001213</v>
      </c>
    </row>
    <row r="146" spans="1:11" x14ac:dyDescent="0.3">
      <c r="A146">
        <v>1592</v>
      </c>
      <c r="B146">
        <v>3</v>
      </c>
      <c r="C146">
        <f>INDEX(CODIGOS_FATURAMENTO[codigo_faturamento_id],MATCH(Tabela3[[#This Row],[CodFaturamento]],CODIGOS_FATURAMENTO[Cod_Faturamento],0))</f>
        <v>26</v>
      </c>
      <c r="D146">
        <v>58342506</v>
      </c>
      <c r="E146">
        <v>945835907</v>
      </c>
      <c r="F146" s="1">
        <v>45630</v>
      </c>
      <c r="G146">
        <v>164</v>
      </c>
      <c r="H146">
        <v>12</v>
      </c>
      <c r="I146" s="1">
        <f>Tabela3[[#This Row],[data_autorizacao]]+120</f>
        <v>45750</v>
      </c>
      <c r="J146" t="s">
        <v>2175</v>
      </c>
      <c r="K146">
        <v>2250005103</v>
      </c>
    </row>
    <row r="147" spans="1:11" x14ac:dyDescent="0.3">
      <c r="A147">
        <v>1592</v>
      </c>
      <c r="B147">
        <v>3</v>
      </c>
      <c r="C147">
        <f>INDEX(CODIGOS_FATURAMENTO[codigo_faturamento_id],MATCH(Tabela3[[#This Row],[CodFaturamento]],CODIGOS_FATURAMENTO[Cod_Faturamento],0))</f>
        <v>28</v>
      </c>
      <c r="D147">
        <v>58342502</v>
      </c>
      <c r="E147">
        <v>945835903</v>
      </c>
      <c r="F147" s="1">
        <v>45630</v>
      </c>
      <c r="G147">
        <v>59</v>
      </c>
      <c r="H147">
        <v>5</v>
      </c>
      <c r="I147" s="1">
        <f>Tabela3[[#This Row],[data_autorizacao]]+120</f>
        <v>45750</v>
      </c>
      <c r="J147" t="s">
        <v>2175</v>
      </c>
      <c r="K147">
        <v>2250005170</v>
      </c>
    </row>
    <row r="148" spans="1:11" x14ac:dyDescent="0.3">
      <c r="A148">
        <v>1592</v>
      </c>
      <c r="B148">
        <v>3</v>
      </c>
      <c r="C148">
        <f>INDEX(CODIGOS_FATURAMENTO[codigo_faturamento_id],MATCH(Tabela3[[#This Row],[CodFaturamento]],CODIGOS_FATURAMENTO[Cod_Faturamento],0))</f>
        <v>108</v>
      </c>
      <c r="D148">
        <v>58342507</v>
      </c>
      <c r="E148">
        <v>945835908</v>
      </c>
      <c r="F148" s="1">
        <v>45630</v>
      </c>
      <c r="G148">
        <v>72</v>
      </c>
      <c r="H148">
        <v>6</v>
      </c>
      <c r="I148" s="1">
        <f>Tabela3[[#This Row],[data_autorizacao]]+120</f>
        <v>45750</v>
      </c>
      <c r="J148" t="s">
        <v>2175</v>
      </c>
      <c r="K148">
        <v>2250005189</v>
      </c>
    </row>
    <row r="149" spans="1:11" x14ac:dyDescent="0.3">
      <c r="A149">
        <v>1592</v>
      </c>
      <c r="B149">
        <v>3</v>
      </c>
      <c r="C149">
        <f>INDEX(CODIGOS_FATURAMENTO[codigo_faturamento_id],MATCH(Tabela3[[#This Row],[CodFaturamento]],CODIGOS_FATURAMENTO[Cod_Faturamento],0))</f>
        <v>29</v>
      </c>
      <c r="D149">
        <v>58342505</v>
      </c>
      <c r="E149">
        <v>945835906</v>
      </c>
      <c r="F149" s="1">
        <v>45630</v>
      </c>
      <c r="G149">
        <v>43</v>
      </c>
      <c r="H149">
        <v>3</v>
      </c>
      <c r="I149" s="1">
        <f>Tabela3[[#This Row],[data_autorizacao]]+120</f>
        <v>45750</v>
      </c>
      <c r="J149" t="s">
        <v>2175</v>
      </c>
      <c r="K149">
        <v>2250005278</v>
      </c>
    </row>
    <row r="150" spans="1:11" x14ac:dyDescent="0.3">
      <c r="A150">
        <v>3037</v>
      </c>
      <c r="B150">
        <v>3</v>
      </c>
      <c r="C150">
        <f>INDEX(CODIGOS_FATURAMENTO[codigo_faturamento_id],MATCH(Tabela3[[#This Row],[CodFaturamento]],CODIGOS_FATURAMENTO[Cod_Faturamento],0))</f>
        <v>32</v>
      </c>
      <c r="D150">
        <v>60135309</v>
      </c>
      <c r="E150">
        <v>947491046</v>
      </c>
      <c r="F150" s="1">
        <v>45705</v>
      </c>
      <c r="G150">
        <v>79</v>
      </c>
      <c r="H150">
        <v>5</v>
      </c>
      <c r="I150" s="1">
        <f>Tabela3[[#This Row],[data_autorizacao]]+120</f>
        <v>45825</v>
      </c>
      <c r="J150" t="s">
        <v>2175</v>
      </c>
      <c r="K150">
        <v>50001213</v>
      </c>
    </row>
    <row r="151" spans="1:11" x14ac:dyDescent="0.3">
      <c r="A151">
        <v>3037</v>
      </c>
      <c r="B151">
        <v>3</v>
      </c>
      <c r="C151">
        <f>INDEX(CODIGOS_FATURAMENTO[codigo_faturamento_id],MATCH(Tabela3[[#This Row],[CodFaturamento]],CODIGOS_FATURAMENTO[Cod_Faturamento],0))</f>
        <v>26</v>
      </c>
      <c r="D151">
        <v>60135311</v>
      </c>
      <c r="E151">
        <v>947491048</v>
      </c>
      <c r="F151" s="1">
        <v>45705</v>
      </c>
      <c r="G151">
        <v>78</v>
      </c>
      <c r="H151">
        <v>5</v>
      </c>
      <c r="I151" s="1">
        <f>Tabela3[[#This Row],[data_autorizacao]]+120</f>
        <v>45825</v>
      </c>
      <c r="J151" t="s">
        <v>2175</v>
      </c>
      <c r="K151">
        <v>2250005103</v>
      </c>
    </row>
    <row r="152" spans="1:11" x14ac:dyDescent="0.3">
      <c r="A152">
        <v>3037</v>
      </c>
      <c r="B152">
        <v>3</v>
      </c>
      <c r="C152">
        <f>INDEX(CODIGOS_FATURAMENTO[codigo_faturamento_id],MATCH(Tabela3[[#This Row],[CodFaturamento]],CODIGOS_FATURAMENTO[Cod_Faturamento],0))</f>
        <v>28</v>
      </c>
      <c r="D152">
        <v>60135306</v>
      </c>
      <c r="E152">
        <v>947491045</v>
      </c>
      <c r="F152" s="1">
        <v>45705</v>
      </c>
      <c r="G152">
        <v>80</v>
      </c>
      <c r="H152">
        <v>5</v>
      </c>
      <c r="I152" s="1">
        <f>Tabela3[[#This Row],[data_autorizacao]]+120</f>
        <v>45825</v>
      </c>
      <c r="J152" t="s">
        <v>2175</v>
      </c>
      <c r="K152">
        <v>2250005170</v>
      </c>
    </row>
    <row r="153" spans="1:11" x14ac:dyDescent="0.3">
      <c r="A153">
        <v>3037</v>
      </c>
      <c r="B153">
        <v>3</v>
      </c>
      <c r="C153">
        <f>INDEX(CODIGOS_FATURAMENTO[codigo_faturamento_id],MATCH(Tabela3[[#This Row],[CodFaturamento]],CODIGOS_FATURAMENTO[Cod_Faturamento],0))</f>
        <v>108</v>
      </c>
      <c r="D153">
        <v>60135312</v>
      </c>
      <c r="E153">
        <v>947491049</v>
      </c>
      <c r="F153" s="1">
        <v>45705</v>
      </c>
      <c r="G153">
        <v>80</v>
      </c>
      <c r="H153">
        <v>5</v>
      </c>
      <c r="I153" s="1">
        <f>Tabela3[[#This Row],[data_autorizacao]]+120</f>
        <v>45825</v>
      </c>
      <c r="J153" t="s">
        <v>2175</v>
      </c>
      <c r="K153">
        <v>2250005189</v>
      </c>
    </row>
    <row r="154" spans="1:11" x14ac:dyDescent="0.3">
      <c r="A154">
        <v>3037</v>
      </c>
      <c r="B154">
        <v>3</v>
      </c>
      <c r="C154">
        <f>INDEX(CODIGOS_FATURAMENTO[codigo_faturamento_id],MATCH(Tabela3[[#This Row],[CodFaturamento]],CODIGOS_FATURAMENTO[Cod_Faturamento],0))</f>
        <v>29</v>
      </c>
      <c r="D154">
        <v>60135310</v>
      </c>
      <c r="E154">
        <v>947491047</v>
      </c>
      <c r="F154" s="1">
        <v>45705</v>
      </c>
      <c r="G154">
        <v>80</v>
      </c>
      <c r="H154">
        <v>5</v>
      </c>
      <c r="I154" s="1">
        <f>Tabela3[[#This Row],[data_autorizacao]]+120</f>
        <v>45825</v>
      </c>
      <c r="J154" t="s">
        <v>2175</v>
      </c>
      <c r="K154">
        <v>2250005278</v>
      </c>
    </row>
    <row r="155" spans="1:11" x14ac:dyDescent="0.3">
      <c r="A155">
        <v>4389</v>
      </c>
      <c r="B155">
        <v>3</v>
      </c>
      <c r="C155">
        <f>INDEX(CODIGOS_FATURAMENTO[codigo_faturamento_id],MATCH(Tabela3[[#This Row],[CodFaturamento]],CODIGOS_FATURAMENTO[Cod_Faturamento],0))</f>
        <v>31</v>
      </c>
      <c r="D155">
        <v>58812921</v>
      </c>
      <c r="E155">
        <v>946267985</v>
      </c>
      <c r="F155" s="1">
        <v>45656</v>
      </c>
      <c r="G155">
        <v>7</v>
      </c>
      <c r="H155">
        <v>1</v>
      </c>
      <c r="I155" s="1">
        <f>Tabela3[[#This Row],[data_autorizacao]]+120</f>
        <v>45776</v>
      </c>
      <c r="J155" t="s">
        <v>2175</v>
      </c>
      <c r="K155">
        <v>50000012</v>
      </c>
    </row>
    <row r="156" spans="1:11" x14ac:dyDescent="0.3">
      <c r="A156">
        <v>770</v>
      </c>
      <c r="B156">
        <v>3</v>
      </c>
      <c r="C156">
        <f>INDEX(CODIGOS_FATURAMENTO[codigo_faturamento_id],MATCH(Tabela3[[#This Row],[CodFaturamento]],CODIGOS_FATURAMENTO[Cod_Faturamento],0))</f>
        <v>32</v>
      </c>
      <c r="D156">
        <v>60102639</v>
      </c>
      <c r="E156">
        <v>947460834</v>
      </c>
      <c r="F156" s="1">
        <v>45702</v>
      </c>
      <c r="G156">
        <v>14</v>
      </c>
      <c r="H156">
        <v>1</v>
      </c>
      <c r="I156" s="1">
        <f>Tabela3[[#This Row],[data_autorizacao]]+120</f>
        <v>45822</v>
      </c>
      <c r="J156" t="s">
        <v>2175</v>
      </c>
      <c r="K156">
        <v>50001213</v>
      </c>
    </row>
    <row r="157" spans="1:11" x14ac:dyDescent="0.3">
      <c r="A157">
        <v>770</v>
      </c>
      <c r="B157">
        <v>3</v>
      </c>
      <c r="C157">
        <f>INDEX(CODIGOS_FATURAMENTO[codigo_faturamento_id],MATCH(Tabela3[[#This Row],[CodFaturamento]],CODIGOS_FATURAMENTO[Cod_Faturamento],0))</f>
        <v>26</v>
      </c>
      <c r="D157">
        <v>60102641</v>
      </c>
      <c r="E157">
        <v>947460836</v>
      </c>
      <c r="F157" s="1">
        <v>45702</v>
      </c>
      <c r="G157">
        <v>89</v>
      </c>
      <c r="H157">
        <v>6</v>
      </c>
      <c r="I157" s="1">
        <f>Tabela3[[#This Row],[data_autorizacao]]+120</f>
        <v>45822</v>
      </c>
      <c r="J157" t="s">
        <v>2175</v>
      </c>
      <c r="K157">
        <v>2250005103</v>
      </c>
    </row>
    <row r="158" spans="1:11" x14ac:dyDescent="0.3">
      <c r="A158">
        <v>770</v>
      </c>
      <c r="B158">
        <v>3</v>
      </c>
      <c r="C158">
        <f>INDEX(CODIGOS_FATURAMENTO[codigo_faturamento_id],MATCH(Tabela3[[#This Row],[CodFaturamento]],CODIGOS_FATURAMENTO[Cod_Faturamento],0))</f>
        <v>27</v>
      </c>
      <c r="D158">
        <v>60102637</v>
      </c>
      <c r="E158">
        <v>947460832</v>
      </c>
      <c r="F158" s="1">
        <v>45702</v>
      </c>
      <c r="G158">
        <v>13</v>
      </c>
      <c r="H158">
        <v>1</v>
      </c>
      <c r="I158" s="1">
        <f>Tabela3[[#This Row],[data_autorizacao]]+120</f>
        <v>45822</v>
      </c>
      <c r="J158" t="s">
        <v>2175</v>
      </c>
      <c r="K158">
        <v>2250005111</v>
      </c>
    </row>
    <row r="159" spans="1:11" x14ac:dyDescent="0.3">
      <c r="A159">
        <v>770</v>
      </c>
      <c r="B159">
        <v>3</v>
      </c>
      <c r="C159">
        <f>INDEX(CODIGOS_FATURAMENTO[codigo_faturamento_id],MATCH(Tabela3[[#This Row],[CodFaturamento]],CODIGOS_FATURAMENTO[Cod_Faturamento],0))</f>
        <v>28</v>
      </c>
      <c r="D159">
        <v>60102638</v>
      </c>
      <c r="E159">
        <v>947460833</v>
      </c>
      <c r="F159" s="1">
        <v>45702</v>
      </c>
      <c r="G159">
        <v>32</v>
      </c>
      <c r="H159">
        <v>2</v>
      </c>
      <c r="I159" s="1">
        <f>Tabela3[[#This Row],[data_autorizacao]]+120</f>
        <v>45822</v>
      </c>
      <c r="J159" t="s">
        <v>2175</v>
      </c>
      <c r="K159">
        <v>2250005170</v>
      </c>
    </row>
    <row r="160" spans="1:11" x14ac:dyDescent="0.3">
      <c r="A160">
        <v>770</v>
      </c>
      <c r="B160">
        <v>3</v>
      </c>
      <c r="C160">
        <f>INDEX(CODIGOS_FATURAMENTO[codigo_faturamento_id],MATCH(Tabela3[[#This Row],[CodFaturamento]],CODIGOS_FATURAMENTO[Cod_Faturamento],0))</f>
        <v>108</v>
      </c>
      <c r="D160">
        <v>60102642</v>
      </c>
      <c r="E160">
        <v>947460837</v>
      </c>
      <c r="F160" s="1">
        <v>45702</v>
      </c>
      <c r="G160">
        <v>59</v>
      </c>
      <c r="H160">
        <v>4</v>
      </c>
      <c r="I160" s="1">
        <f>Tabela3[[#This Row],[data_autorizacao]]+120</f>
        <v>45822</v>
      </c>
      <c r="J160" t="s">
        <v>2175</v>
      </c>
      <c r="K160">
        <v>2250005189</v>
      </c>
    </row>
    <row r="161" spans="1:11" x14ac:dyDescent="0.3">
      <c r="A161">
        <v>770</v>
      </c>
      <c r="B161">
        <v>3</v>
      </c>
      <c r="C161">
        <f>INDEX(CODIGOS_FATURAMENTO[codigo_faturamento_id],MATCH(Tabela3[[#This Row],[CodFaturamento]],CODIGOS_FATURAMENTO[Cod_Faturamento],0))</f>
        <v>29</v>
      </c>
      <c r="D161">
        <v>60102640</v>
      </c>
      <c r="E161">
        <v>947460835</v>
      </c>
      <c r="F161" s="1">
        <v>45702</v>
      </c>
      <c r="G161">
        <v>28</v>
      </c>
      <c r="H161">
        <v>2</v>
      </c>
      <c r="I161" s="1">
        <f>Tabela3[[#This Row],[data_autorizacao]]+120</f>
        <v>45822</v>
      </c>
      <c r="J161" t="s">
        <v>2175</v>
      </c>
      <c r="K161">
        <v>2250005278</v>
      </c>
    </row>
    <row r="162" spans="1:11" x14ac:dyDescent="0.3">
      <c r="A162">
        <v>4182</v>
      </c>
      <c r="B162">
        <v>3</v>
      </c>
      <c r="C162">
        <f>INDEX(CODIGOS_FATURAMENTO[codigo_faturamento_id],MATCH(Tabela3[[#This Row],[CodFaturamento]],CODIGOS_FATURAMENTO[Cod_Faturamento],0))</f>
        <v>26</v>
      </c>
      <c r="D162">
        <v>59674898</v>
      </c>
      <c r="E162">
        <v>947064260</v>
      </c>
      <c r="F162" s="1">
        <v>45687</v>
      </c>
      <c r="G162">
        <v>35</v>
      </c>
      <c r="H162">
        <v>3</v>
      </c>
      <c r="I162" s="1">
        <f>Tabela3[[#This Row],[data_autorizacao]]+120</f>
        <v>45807</v>
      </c>
      <c r="J162" t="s">
        <v>2175</v>
      </c>
      <c r="K162">
        <v>2250005103</v>
      </c>
    </row>
    <row r="163" spans="1:11" x14ac:dyDescent="0.3">
      <c r="A163">
        <v>4182</v>
      </c>
      <c r="B163">
        <v>3</v>
      </c>
      <c r="C163">
        <f>INDEX(CODIGOS_FATURAMENTO[codigo_faturamento_id],MATCH(Tabela3[[#This Row],[CodFaturamento]],CODIGOS_FATURAMENTO[Cod_Faturamento],0))</f>
        <v>28</v>
      </c>
      <c r="D163">
        <v>59674896</v>
      </c>
      <c r="E163">
        <v>947064259</v>
      </c>
      <c r="F163" s="1">
        <v>45687</v>
      </c>
      <c r="G163">
        <v>25</v>
      </c>
      <c r="H163">
        <v>2</v>
      </c>
      <c r="I163" s="1">
        <f>Tabela3[[#This Row],[data_autorizacao]]+120</f>
        <v>45807</v>
      </c>
      <c r="J163" t="s">
        <v>2175</v>
      </c>
      <c r="K163">
        <v>2250005170</v>
      </c>
    </row>
    <row r="164" spans="1:11" x14ac:dyDescent="0.3">
      <c r="A164">
        <v>4182</v>
      </c>
      <c r="B164">
        <v>3</v>
      </c>
      <c r="C164">
        <f>INDEX(CODIGOS_FATURAMENTO[codigo_faturamento_id],MATCH(Tabela3[[#This Row],[CodFaturamento]],CODIGOS_FATURAMENTO[Cod_Faturamento],0))</f>
        <v>108</v>
      </c>
      <c r="D164">
        <v>59674899</v>
      </c>
      <c r="E164">
        <v>947064261</v>
      </c>
      <c r="F164" s="1">
        <v>45687</v>
      </c>
      <c r="G164">
        <v>32</v>
      </c>
      <c r="H164">
        <v>2</v>
      </c>
      <c r="I164" s="1">
        <f>Tabela3[[#This Row],[data_autorizacao]]+120</f>
        <v>45807</v>
      </c>
      <c r="J164" t="s">
        <v>2175</v>
      </c>
      <c r="K164">
        <v>2250005189</v>
      </c>
    </row>
    <row r="165" spans="1:11" x14ac:dyDescent="0.3">
      <c r="A165">
        <v>4298</v>
      </c>
      <c r="B165">
        <v>3</v>
      </c>
      <c r="C165">
        <f>INDEX(CODIGOS_FATURAMENTO[codigo_faturamento_id],MATCH(Tabela3[[#This Row],[CodFaturamento]],CODIGOS_FATURAMENTO[Cod_Faturamento],0))</f>
        <v>31</v>
      </c>
      <c r="D165">
        <v>60142066</v>
      </c>
      <c r="E165">
        <v>947497350</v>
      </c>
      <c r="F165" s="1">
        <v>45705</v>
      </c>
      <c r="G165">
        <v>31</v>
      </c>
      <c r="H165">
        <v>2</v>
      </c>
      <c r="I165" s="1">
        <f>Tabela3[[#This Row],[data_autorizacao]]+120</f>
        <v>45825</v>
      </c>
      <c r="J165" t="s">
        <v>2175</v>
      </c>
      <c r="K165">
        <v>50000012</v>
      </c>
    </row>
    <row r="166" spans="1:11" x14ac:dyDescent="0.3">
      <c r="A166">
        <v>4298</v>
      </c>
      <c r="B166">
        <v>3</v>
      </c>
      <c r="C166">
        <f>INDEX(CODIGOS_FATURAMENTO[codigo_faturamento_id],MATCH(Tabela3[[#This Row],[CodFaturamento]],CODIGOS_FATURAMENTO[Cod_Faturamento],0))</f>
        <v>32</v>
      </c>
      <c r="D166">
        <v>60142067</v>
      </c>
      <c r="E166">
        <v>947497351</v>
      </c>
      <c r="F166" s="1">
        <v>45705</v>
      </c>
      <c r="G166">
        <v>32</v>
      </c>
      <c r="H166">
        <v>2</v>
      </c>
      <c r="I166" s="1">
        <f>Tabela3[[#This Row],[data_autorizacao]]+120</f>
        <v>45825</v>
      </c>
      <c r="J166" t="s">
        <v>2175</v>
      </c>
      <c r="K166">
        <v>50001213</v>
      </c>
    </row>
    <row r="167" spans="1:11" x14ac:dyDescent="0.3">
      <c r="A167">
        <v>4298</v>
      </c>
      <c r="B167">
        <v>3</v>
      </c>
      <c r="C167">
        <f>INDEX(CODIGOS_FATURAMENTO[codigo_faturamento_id],MATCH(Tabela3[[#This Row],[CodFaturamento]],CODIGOS_FATURAMENTO[Cod_Faturamento],0))</f>
        <v>26</v>
      </c>
      <c r="D167">
        <v>60142069</v>
      </c>
      <c r="E167">
        <v>947497353</v>
      </c>
      <c r="F167" s="1">
        <v>45705</v>
      </c>
      <c r="G167">
        <v>116</v>
      </c>
      <c r="H167">
        <v>8</v>
      </c>
      <c r="I167" s="1">
        <f>Tabela3[[#This Row],[data_autorizacao]]+120</f>
        <v>45825</v>
      </c>
      <c r="J167" t="s">
        <v>2175</v>
      </c>
      <c r="K167">
        <v>2250005103</v>
      </c>
    </row>
    <row r="168" spans="1:11" x14ac:dyDescent="0.3">
      <c r="A168">
        <v>4298</v>
      </c>
      <c r="B168">
        <v>3</v>
      </c>
      <c r="C168">
        <f>INDEX(CODIGOS_FATURAMENTO[codigo_faturamento_id],MATCH(Tabela3[[#This Row],[CodFaturamento]],CODIGOS_FATURAMENTO[Cod_Faturamento],0))</f>
        <v>28</v>
      </c>
      <c r="D168">
        <v>60142065</v>
      </c>
      <c r="E168">
        <v>947497349</v>
      </c>
      <c r="F168" s="1">
        <v>45705</v>
      </c>
      <c r="G168">
        <v>64</v>
      </c>
      <c r="H168">
        <v>4</v>
      </c>
      <c r="I168" s="1">
        <f>Tabela3[[#This Row],[data_autorizacao]]+120</f>
        <v>45825</v>
      </c>
      <c r="J168" t="s">
        <v>2175</v>
      </c>
      <c r="K168">
        <v>2250005170</v>
      </c>
    </row>
    <row r="169" spans="1:11" x14ac:dyDescent="0.3">
      <c r="A169">
        <v>4298</v>
      </c>
      <c r="B169">
        <v>3</v>
      </c>
      <c r="C169">
        <f>INDEX(CODIGOS_FATURAMENTO[codigo_faturamento_id],MATCH(Tabela3[[#This Row],[CodFaturamento]],CODIGOS_FATURAMENTO[Cod_Faturamento],0))</f>
        <v>108</v>
      </c>
      <c r="D169">
        <v>60142072</v>
      </c>
      <c r="E169">
        <v>947497354</v>
      </c>
      <c r="F169" s="1">
        <v>45705</v>
      </c>
      <c r="G169">
        <v>90</v>
      </c>
      <c r="H169">
        <v>6</v>
      </c>
      <c r="I169" s="1">
        <f>Tabela3[[#This Row],[data_autorizacao]]+120</f>
        <v>45825</v>
      </c>
      <c r="J169" t="s">
        <v>2175</v>
      </c>
      <c r="K169">
        <v>2250005189</v>
      </c>
    </row>
    <row r="170" spans="1:11" x14ac:dyDescent="0.3">
      <c r="A170">
        <v>4298</v>
      </c>
      <c r="B170">
        <v>3</v>
      </c>
      <c r="C170">
        <f>INDEX(CODIGOS_FATURAMENTO[codigo_faturamento_id],MATCH(Tabela3[[#This Row],[CodFaturamento]],CODIGOS_FATURAMENTO[Cod_Faturamento],0))</f>
        <v>29</v>
      </c>
      <c r="D170">
        <v>60142068</v>
      </c>
      <c r="E170">
        <v>947497352</v>
      </c>
      <c r="F170" s="1">
        <v>45705</v>
      </c>
      <c r="G170">
        <v>58</v>
      </c>
      <c r="H170">
        <v>4</v>
      </c>
      <c r="I170" s="1">
        <f>Tabela3[[#This Row],[data_autorizacao]]+120</f>
        <v>45825</v>
      </c>
      <c r="J170" t="s">
        <v>2175</v>
      </c>
      <c r="K170">
        <v>2250005278</v>
      </c>
    </row>
    <row r="171" spans="1:11" x14ac:dyDescent="0.3">
      <c r="A171">
        <v>3112</v>
      </c>
      <c r="B171">
        <v>3</v>
      </c>
      <c r="C171">
        <f>INDEX(CODIGOS_FATURAMENTO[codigo_faturamento_id],MATCH(Tabela3[[#This Row],[CodFaturamento]],CODIGOS_FATURAMENTO[Cod_Faturamento],0))</f>
        <v>31</v>
      </c>
      <c r="D171">
        <v>60445488</v>
      </c>
      <c r="E171">
        <v>947778765</v>
      </c>
      <c r="F171" s="1">
        <v>45715</v>
      </c>
      <c r="G171">
        <v>31</v>
      </c>
      <c r="H171">
        <v>2</v>
      </c>
      <c r="I171" s="1">
        <f>Tabela3[[#This Row],[data_autorizacao]]+120</f>
        <v>45835</v>
      </c>
      <c r="J171" t="s">
        <v>2175</v>
      </c>
      <c r="K171">
        <v>50000012</v>
      </c>
    </row>
    <row r="172" spans="1:11" x14ac:dyDescent="0.3">
      <c r="A172">
        <v>3112</v>
      </c>
      <c r="B172">
        <v>3</v>
      </c>
      <c r="C172">
        <f>INDEX(CODIGOS_FATURAMENTO[codigo_faturamento_id],MATCH(Tabela3[[#This Row],[CodFaturamento]],CODIGOS_FATURAMENTO[Cod_Faturamento],0))</f>
        <v>32</v>
      </c>
      <c r="D172">
        <v>60445487</v>
      </c>
      <c r="E172">
        <v>947778764</v>
      </c>
      <c r="F172" s="1">
        <v>45715</v>
      </c>
      <c r="G172">
        <v>15</v>
      </c>
      <c r="H172">
        <v>1</v>
      </c>
      <c r="I172" s="1">
        <f>Tabela3[[#This Row],[data_autorizacao]]+120</f>
        <v>45835</v>
      </c>
      <c r="J172" t="s">
        <v>2175</v>
      </c>
      <c r="K172">
        <v>50001213</v>
      </c>
    </row>
    <row r="173" spans="1:11" x14ac:dyDescent="0.3">
      <c r="A173">
        <v>3112</v>
      </c>
      <c r="B173">
        <v>3</v>
      </c>
      <c r="C173">
        <f>INDEX(CODIGOS_FATURAMENTO[codigo_faturamento_id],MATCH(Tabela3[[#This Row],[CodFaturamento]],CODIGOS_FATURAMENTO[Cod_Faturamento],0))</f>
        <v>26</v>
      </c>
      <c r="D173">
        <v>60445489</v>
      </c>
      <c r="E173">
        <v>947778766</v>
      </c>
      <c r="F173" s="1">
        <v>45715</v>
      </c>
      <c r="G173">
        <v>63</v>
      </c>
      <c r="H173">
        <v>4</v>
      </c>
      <c r="I173" s="1">
        <f>Tabela3[[#This Row],[data_autorizacao]]+120</f>
        <v>45835</v>
      </c>
      <c r="J173" t="s">
        <v>2175</v>
      </c>
      <c r="K173">
        <v>2250005103</v>
      </c>
    </row>
    <row r="174" spans="1:11" x14ac:dyDescent="0.3">
      <c r="A174">
        <v>3112</v>
      </c>
      <c r="B174">
        <v>3</v>
      </c>
      <c r="C174">
        <f>INDEX(CODIGOS_FATURAMENTO[codigo_faturamento_id],MATCH(Tabela3[[#This Row],[CodFaturamento]],CODIGOS_FATURAMENTO[Cod_Faturamento],0))</f>
        <v>108</v>
      </c>
      <c r="D174">
        <v>60445490</v>
      </c>
      <c r="E174">
        <v>947778767</v>
      </c>
      <c r="F174" s="1">
        <v>45715</v>
      </c>
      <c r="G174">
        <v>31</v>
      </c>
      <c r="H174">
        <v>2</v>
      </c>
      <c r="I174" s="1">
        <f>Tabela3[[#This Row],[data_autorizacao]]+120</f>
        <v>45835</v>
      </c>
      <c r="J174" t="s">
        <v>2175</v>
      </c>
      <c r="K174">
        <v>2250005189</v>
      </c>
    </row>
    <row r="175" spans="1:11" x14ac:dyDescent="0.3">
      <c r="A175">
        <v>4472</v>
      </c>
      <c r="B175">
        <v>3</v>
      </c>
      <c r="C175">
        <f>INDEX(CODIGOS_FATURAMENTO[codigo_faturamento_id],MATCH(Tabela3[[#This Row],[CodFaturamento]],CODIGOS_FATURAMENTO[Cod_Faturamento],0))</f>
        <v>31</v>
      </c>
      <c r="D175">
        <v>59658114</v>
      </c>
      <c r="E175">
        <v>947048625</v>
      </c>
      <c r="F175" s="1">
        <v>45687</v>
      </c>
      <c r="G175">
        <v>44</v>
      </c>
      <c r="H175">
        <v>3</v>
      </c>
      <c r="I175" s="1">
        <f>Tabela3[[#This Row],[data_autorizacao]]+120</f>
        <v>45807</v>
      </c>
      <c r="J175" t="s">
        <v>2175</v>
      </c>
      <c r="K175">
        <v>50000012</v>
      </c>
    </row>
    <row r="176" spans="1:11" x14ac:dyDescent="0.3">
      <c r="A176">
        <v>4472</v>
      </c>
      <c r="B176">
        <v>3</v>
      </c>
      <c r="C176">
        <f>INDEX(CODIGOS_FATURAMENTO[codigo_faturamento_id],MATCH(Tabela3[[#This Row],[CodFaturamento]],CODIGOS_FATURAMENTO[Cod_Faturamento],0))</f>
        <v>32</v>
      </c>
      <c r="D176">
        <v>59658115</v>
      </c>
      <c r="E176">
        <v>947048626</v>
      </c>
      <c r="F176" s="1">
        <v>45687</v>
      </c>
      <c r="G176">
        <v>25</v>
      </c>
      <c r="H176">
        <v>2</v>
      </c>
      <c r="I176" s="1">
        <f>Tabela3[[#This Row],[data_autorizacao]]+120</f>
        <v>45807</v>
      </c>
      <c r="J176" t="s">
        <v>2175</v>
      </c>
      <c r="K176">
        <v>50001213</v>
      </c>
    </row>
    <row r="177" spans="1:11" x14ac:dyDescent="0.3">
      <c r="A177">
        <v>4472</v>
      </c>
      <c r="B177">
        <v>3</v>
      </c>
      <c r="C177">
        <f>INDEX(CODIGOS_FATURAMENTO[codigo_faturamento_id],MATCH(Tabela3[[#This Row],[CodFaturamento]],CODIGOS_FATURAMENTO[Cod_Faturamento],0))</f>
        <v>26</v>
      </c>
      <c r="D177">
        <v>59658116</v>
      </c>
      <c r="E177">
        <v>947048627</v>
      </c>
      <c r="F177" s="1">
        <v>45687</v>
      </c>
      <c r="G177">
        <v>107</v>
      </c>
      <c r="H177">
        <v>7</v>
      </c>
      <c r="I177" s="1">
        <f>Tabela3[[#This Row],[data_autorizacao]]+120</f>
        <v>45807</v>
      </c>
      <c r="J177" t="s">
        <v>2175</v>
      </c>
      <c r="K177">
        <v>2250005103</v>
      </c>
    </row>
    <row r="178" spans="1:11" x14ac:dyDescent="0.3">
      <c r="A178">
        <v>4472</v>
      </c>
      <c r="B178">
        <v>3</v>
      </c>
      <c r="C178">
        <f>INDEX(CODIGOS_FATURAMENTO[codigo_faturamento_id],MATCH(Tabela3[[#This Row],[CodFaturamento]],CODIGOS_FATURAMENTO[Cod_Faturamento],0))</f>
        <v>28</v>
      </c>
      <c r="D178">
        <v>59658113</v>
      </c>
      <c r="E178">
        <v>947048624</v>
      </c>
      <c r="F178" s="1">
        <v>45687</v>
      </c>
      <c r="G178">
        <v>64</v>
      </c>
      <c r="H178">
        <v>4</v>
      </c>
      <c r="I178" s="1">
        <f>Tabela3[[#This Row],[data_autorizacao]]+120</f>
        <v>45807</v>
      </c>
      <c r="J178" t="s">
        <v>2175</v>
      </c>
      <c r="K178">
        <v>2250005170</v>
      </c>
    </row>
    <row r="179" spans="1:11" x14ac:dyDescent="0.3">
      <c r="A179">
        <v>4472</v>
      </c>
      <c r="B179">
        <v>3</v>
      </c>
      <c r="C179">
        <f>INDEX(CODIGOS_FATURAMENTO[codigo_faturamento_id],MATCH(Tabela3[[#This Row],[CodFaturamento]],CODIGOS_FATURAMENTO[Cod_Faturamento],0))</f>
        <v>108</v>
      </c>
      <c r="D179">
        <v>59658117</v>
      </c>
      <c r="E179">
        <v>947048628</v>
      </c>
      <c r="F179" s="1">
        <v>45687</v>
      </c>
      <c r="G179">
        <v>80</v>
      </c>
      <c r="H179">
        <v>5</v>
      </c>
      <c r="I179" s="1">
        <f>Tabela3[[#This Row],[data_autorizacao]]+120</f>
        <v>45807</v>
      </c>
      <c r="J179" t="s">
        <v>2175</v>
      </c>
      <c r="K179">
        <v>2250005189</v>
      </c>
    </row>
    <row r="180" spans="1:11" x14ac:dyDescent="0.3">
      <c r="A180">
        <v>3948</v>
      </c>
      <c r="B180">
        <v>3</v>
      </c>
      <c r="C180">
        <f>INDEX(CODIGOS_FATURAMENTO[codigo_faturamento_id],MATCH(Tabela3[[#This Row],[CodFaturamento]],CODIGOS_FATURAMENTO[Cod_Faturamento],0))</f>
        <v>31</v>
      </c>
      <c r="D180">
        <v>58923594</v>
      </c>
      <c r="E180">
        <v>946367903</v>
      </c>
      <c r="F180" s="1">
        <v>45663</v>
      </c>
      <c r="G180">
        <v>10</v>
      </c>
      <c r="H180">
        <v>1</v>
      </c>
      <c r="I180" s="1">
        <f>Tabela3[[#This Row],[data_autorizacao]]+120</f>
        <v>45783</v>
      </c>
      <c r="J180" t="s">
        <v>2175</v>
      </c>
      <c r="K180">
        <v>50000012</v>
      </c>
    </row>
    <row r="181" spans="1:11" x14ac:dyDescent="0.3">
      <c r="A181">
        <v>3948</v>
      </c>
      <c r="B181">
        <v>3</v>
      </c>
      <c r="C181">
        <f>INDEX(CODIGOS_FATURAMENTO[codigo_faturamento_id],MATCH(Tabela3[[#This Row],[CodFaturamento]],CODIGOS_FATURAMENTO[Cod_Faturamento],0))</f>
        <v>26</v>
      </c>
      <c r="D181">
        <v>58923595</v>
      </c>
      <c r="E181">
        <v>946367904</v>
      </c>
      <c r="F181" s="1">
        <v>45663</v>
      </c>
      <c r="G181">
        <v>57</v>
      </c>
      <c r="H181">
        <v>4</v>
      </c>
      <c r="I181" s="1">
        <f>Tabela3[[#This Row],[data_autorizacao]]+120</f>
        <v>45783</v>
      </c>
      <c r="J181" t="s">
        <v>2175</v>
      </c>
      <c r="K181">
        <v>2250005103</v>
      </c>
    </row>
    <row r="182" spans="1:11" x14ac:dyDescent="0.3">
      <c r="A182">
        <v>3948</v>
      </c>
      <c r="B182">
        <v>3</v>
      </c>
      <c r="C182">
        <f>INDEX(CODIGOS_FATURAMENTO[codigo_faturamento_id],MATCH(Tabela3[[#This Row],[CodFaturamento]],CODIGOS_FATURAMENTO[Cod_Faturamento],0))</f>
        <v>28</v>
      </c>
      <c r="D182">
        <v>58923593</v>
      </c>
      <c r="E182">
        <v>946367902</v>
      </c>
      <c r="F182" s="1">
        <v>45663</v>
      </c>
      <c r="G182">
        <v>8</v>
      </c>
      <c r="H182">
        <v>1</v>
      </c>
      <c r="I182" s="1">
        <f>Tabela3[[#This Row],[data_autorizacao]]+120</f>
        <v>45783</v>
      </c>
      <c r="J182" t="s">
        <v>2175</v>
      </c>
      <c r="K182">
        <v>2250005170</v>
      </c>
    </row>
    <row r="183" spans="1:11" x14ac:dyDescent="0.3">
      <c r="A183">
        <v>3948</v>
      </c>
      <c r="B183">
        <v>3</v>
      </c>
      <c r="C183">
        <f>INDEX(CODIGOS_FATURAMENTO[codigo_faturamento_id],MATCH(Tabela3[[#This Row],[CodFaturamento]],CODIGOS_FATURAMENTO[Cod_Faturamento],0))</f>
        <v>108</v>
      </c>
      <c r="D183">
        <v>58923596</v>
      </c>
      <c r="E183">
        <v>946367905</v>
      </c>
      <c r="F183" s="1">
        <v>45663</v>
      </c>
      <c r="G183">
        <v>7</v>
      </c>
      <c r="H183">
        <v>1</v>
      </c>
      <c r="I183" s="1">
        <f>Tabela3[[#This Row],[data_autorizacao]]+120</f>
        <v>45783</v>
      </c>
      <c r="J183" t="s">
        <v>2175</v>
      </c>
      <c r="K183">
        <v>2250005189</v>
      </c>
    </row>
    <row r="184" spans="1:11" x14ac:dyDescent="0.3">
      <c r="A184">
        <v>4382</v>
      </c>
      <c r="B184">
        <v>3</v>
      </c>
      <c r="C184">
        <f>INDEX(CODIGOS_FATURAMENTO[codigo_faturamento_id],MATCH(Tabela3[[#This Row],[CodFaturamento]],CODIGOS_FATURAMENTO[Cod_Faturamento],0))</f>
        <v>31</v>
      </c>
      <c r="D184">
        <v>58702854</v>
      </c>
      <c r="E184">
        <v>946168165</v>
      </c>
      <c r="F184" s="1">
        <v>45644</v>
      </c>
      <c r="G184">
        <v>14</v>
      </c>
      <c r="H184">
        <v>2</v>
      </c>
      <c r="I184" s="1">
        <f>Tabela3[[#This Row],[data_autorizacao]]+120</f>
        <v>45764</v>
      </c>
      <c r="J184" t="s">
        <v>2175</v>
      </c>
      <c r="K184">
        <v>50000012</v>
      </c>
    </row>
    <row r="185" spans="1:11" x14ac:dyDescent="0.3">
      <c r="A185">
        <v>4382</v>
      </c>
      <c r="B185">
        <v>3</v>
      </c>
      <c r="C185">
        <f>INDEX(CODIGOS_FATURAMENTO[codigo_faturamento_id],MATCH(Tabela3[[#This Row],[CodFaturamento]],CODIGOS_FATURAMENTO[Cod_Faturamento],0))</f>
        <v>32</v>
      </c>
      <c r="D185">
        <v>58702855</v>
      </c>
      <c r="E185">
        <v>946168166</v>
      </c>
      <c r="F185" s="1">
        <v>45644</v>
      </c>
      <c r="G185">
        <v>22</v>
      </c>
      <c r="H185">
        <v>2</v>
      </c>
      <c r="I185" s="1">
        <f>Tabela3[[#This Row],[data_autorizacao]]+120</f>
        <v>45764</v>
      </c>
      <c r="J185" t="s">
        <v>2175</v>
      </c>
      <c r="K185">
        <v>50001213</v>
      </c>
    </row>
    <row r="186" spans="1:11" x14ac:dyDescent="0.3">
      <c r="A186">
        <v>4382</v>
      </c>
      <c r="B186">
        <v>3</v>
      </c>
      <c r="C186">
        <f>INDEX(CODIGOS_FATURAMENTO[codigo_faturamento_id],MATCH(Tabela3[[#This Row],[CodFaturamento]],CODIGOS_FATURAMENTO[Cod_Faturamento],0))</f>
        <v>26</v>
      </c>
      <c r="D186">
        <v>58702856</v>
      </c>
      <c r="E186">
        <v>946168167</v>
      </c>
      <c r="F186" s="1">
        <v>45644</v>
      </c>
      <c r="G186">
        <v>70</v>
      </c>
      <c r="H186">
        <v>7</v>
      </c>
      <c r="I186" s="1">
        <f>Tabela3[[#This Row],[data_autorizacao]]+120</f>
        <v>45764</v>
      </c>
      <c r="J186" t="s">
        <v>2175</v>
      </c>
      <c r="K186">
        <v>2250005103</v>
      </c>
    </row>
    <row r="187" spans="1:11" x14ac:dyDescent="0.3">
      <c r="A187">
        <v>4382</v>
      </c>
      <c r="B187">
        <v>3</v>
      </c>
      <c r="C187">
        <f>INDEX(CODIGOS_FATURAMENTO[codigo_faturamento_id],MATCH(Tabela3[[#This Row],[CodFaturamento]],CODIGOS_FATURAMENTO[Cod_Faturamento],0))</f>
        <v>28</v>
      </c>
      <c r="D187">
        <v>58702853</v>
      </c>
      <c r="E187">
        <v>946168164</v>
      </c>
      <c r="F187" s="1">
        <v>45644</v>
      </c>
      <c r="G187">
        <v>44</v>
      </c>
      <c r="H187">
        <v>3</v>
      </c>
      <c r="I187" s="1">
        <f>Tabela3[[#This Row],[data_autorizacao]]+120</f>
        <v>45764</v>
      </c>
      <c r="J187" t="s">
        <v>2175</v>
      </c>
      <c r="K187">
        <v>2250005170</v>
      </c>
    </row>
    <row r="188" spans="1:11" x14ac:dyDescent="0.3">
      <c r="A188">
        <v>4382</v>
      </c>
      <c r="B188">
        <v>3</v>
      </c>
      <c r="C188">
        <f>INDEX(CODIGOS_FATURAMENTO[codigo_faturamento_id],MATCH(Tabela3[[#This Row],[CodFaturamento]],CODIGOS_FATURAMENTO[Cod_Faturamento],0))</f>
        <v>108</v>
      </c>
      <c r="D188">
        <v>58702857</v>
      </c>
      <c r="E188">
        <v>946168168</v>
      </c>
      <c r="F188" s="1">
        <v>45644</v>
      </c>
      <c r="G188">
        <v>56</v>
      </c>
      <c r="H188">
        <v>4</v>
      </c>
      <c r="I188" s="1">
        <f>Tabela3[[#This Row],[data_autorizacao]]+120</f>
        <v>45764</v>
      </c>
      <c r="J188" t="s">
        <v>2175</v>
      </c>
      <c r="K188">
        <v>2250005189</v>
      </c>
    </row>
    <row r="189" spans="1:11" x14ac:dyDescent="0.3">
      <c r="A189">
        <v>3979</v>
      </c>
      <c r="B189">
        <v>3</v>
      </c>
      <c r="C189">
        <f>INDEX(CODIGOS_FATURAMENTO[codigo_faturamento_id],MATCH(Tabela3[[#This Row],[CodFaturamento]],CODIGOS_FATURAMENTO[Cod_Faturamento],0))</f>
        <v>29</v>
      </c>
      <c r="D189">
        <v>59244775</v>
      </c>
      <c r="E189">
        <v>946666066</v>
      </c>
      <c r="F189" s="1">
        <v>45673</v>
      </c>
      <c r="G189">
        <v>13</v>
      </c>
      <c r="H189">
        <v>1</v>
      </c>
      <c r="I189" s="1">
        <f>Tabela3[[#This Row],[data_autorizacao]]+120</f>
        <v>45793</v>
      </c>
      <c r="J189" t="s">
        <v>2175</v>
      </c>
      <c r="K189">
        <v>2250005278</v>
      </c>
    </row>
    <row r="190" spans="1:11" x14ac:dyDescent="0.3">
      <c r="A190">
        <v>4337</v>
      </c>
      <c r="B190">
        <v>3</v>
      </c>
      <c r="C190">
        <f>INDEX(CODIGOS_FATURAMENTO[codigo_faturamento_id],MATCH(Tabela3[[#This Row],[CodFaturamento]],CODIGOS_FATURAMENTO[Cod_Faturamento],0))</f>
        <v>31</v>
      </c>
      <c r="D190">
        <v>60124014</v>
      </c>
      <c r="E190">
        <v>947480554</v>
      </c>
      <c r="F190" s="1">
        <v>45705</v>
      </c>
      <c r="G190">
        <v>32</v>
      </c>
      <c r="H190">
        <v>2</v>
      </c>
      <c r="I190" s="1">
        <f>Tabela3[[#This Row],[data_autorizacao]]+120</f>
        <v>45825</v>
      </c>
      <c r="J190" t="s">
        <v>2175</v>
      </c>
      <c r="K190">
        <v>50000012</v>
      </c>
    </row>
    <row r="191" spans="1:11" x14ac:dyDescent="0.3">
      <c r="A191">
        <v>4337</v>
      </c>
      <c r="B191">
        <v>3</v>
      </c>
      <c r="C191">
        <f>INDEX(CODIGOS_FATURAMENTO[codigo_faturamento_id],MATCH(Tabela3[[#This Row],[CodFaturamento]],CODIGOS_FATURAMENTO[Cod_Faturamento],0))</f>
        <v>32</v>
      </c>
      <c r="D191">
        <v>60124015</v>
      </c>
      <c r="E191">
        <v>947480555</v>
      </c>
      <c r="F191" s="1">
        <v>45705</v>
      </c>
      <c r="G191">
        <v>43</v>
      </c>
      <c r="H191">
        <v>3</v>
      </c>
      <c r="I191" s="1">
        <f>Tabela3[[#This Row],[data_autorizacao]]+120</f>
        <v>45825</v>
      </c>
      <c r="J191" t="s">
        <v>2175</v>
      </c>
      <c r="K191">
        <v>50001213</v>
      </c>
    </row>
    <row r="192" spans="1:11" x14ac:dyDescent="0.3">
      <c r="A192">
        <v>4337</v>
      </c>
      <c r="B192">
        <v>3</v>
      </c>
      <c r="C192">
        <f>INDEX(CODIGOS_FATURAMENTO[codigo_faturamento_id],MATCH(Tabela3[[#This Row],[CodFaturamento]],CODIGOS_FATURAMENTO[Cod_Faturamento],0))</f>
        <v>26</v>
      </c>
      <c r="D192">
        <v>60124017</v>
      </c>
      <c r="E192">
        <v>947480557</v>
      </c>
      <c r="F192" s="1">
        <v>45705</v>
      </c>
      <c r="G192">
        <v>66</v>
      </c>
      <c r="H192">
        <v>5</v>
      </c>
      <c r="I192" s="1">
        <f>Tabela3[[#This Row],[data_autorizacao]]+120</f>
        <v>45825</v>
      </c>
      <c r="J192" t="s">
        <v>2175</v>
      </c>
      <c r="K192">
        <v>2250005103</v>
      </c>
    </row>
    <row r="193" spans="1:11" x14ac:dyDescent="0.3">
      <c r="A193">
        <v>4337</v>
      </c>
      <c r="B193">
        <v>3</v>
      </c>
      <c r="C193">
        <f>INDEX(CODIGOS_FATURAMENTO[codigo_faturamento_id],MATCH(Tabela3[[#This Row],[CodFaturamento]],CODIGOS_FATURAMENTO[Cod_Faturamento],0))</f>
        <v>27</v>
      </c>
      <c r="D193">
        <v>60124008</v>
      </c>
      <c r="E193">
        <v>947480550</v>
      </c>
      <c r="F193" s="1">
        <v>45705</v>
      </c>
      <c r="G193">
        <v>28</v>
      </c>
      <c r="H193">
        <v>2</v>
      </c>
      <c r="I193" s="1">
        <f>Tabela3[[#This Row],[data_autorizacao]]+120</f>
        <v>45825</v>
      </c>
      <c r="J193" t="s">
        <v>2175</v>
      </c>
      <c r="K193">
        <v>2250005111</v>
      </c>
    </row>
    <row r="194" spans="1:11" x14ac:dyDescent="0.3">
      <c r="A194">
        <v>4337</v>
      </c>
      <c r="B194">
        <v>3</v>
      </c>
      <c r="C194">
        <f>INDEX(CODIGOS_FATURAMENTO[codigo_faturamento_id],MATCH(Tabela3[[#This Row],[CodFaturamento]],CODIGOS_FATURAMENTO[Cod_Faturamento],0))</f>
        <v>28</v>
      </c>
      <c r="D194">
        <v>60124013</v>
      </c>
      <c r="E194">
        <v>947480553</v>
      </c>
      <c r="F194" s="1">
        <v>45705</v>
      </c>
      <c r="G194">
        <v>76</v>
      </c>
      <c r="H194">
        <v>5</v>
      </c>
      <c r="I194" s="1">
        <f>Tabela3[[#This Row],[data_autorizacao]]+120</f>
        <v>45825</v>
      </c>
      <c r="J194" t="s">
        <v>2175</v>
      </c>
      <c r="K194">
        <v>2250005170</v>
      </c>
    </row>
    <row r="195" spans="1:11" x14ac:dyDescent="0.3">
      <c r="A195">
        <v>4337</v>
      </c>
      <c r="B195">
        <v>3</v>
      </c>
      <c r="C195">
        <f>INDEX(CODIGOS_FATURAMENTO[codigo_faturamento_id],MATCH(Tabela3[[#This Row],[CodFaturamento]],CODIGOS_FATURAMENTO[Cod_Faturamento],0))</f>
        <v>108</v>
      </c>
      <c r="D195">
        <v>60124018</v>
      </c>
      <c r="E195">
        <v>947480558</v>
      </c>
      <c r="F195" s="1">
        <v>45705</v>
      </c>
      <c r="G195">
        <v>77</v>
      </c>
      <c r="H195">
        <v>5</v>
      </c>
      <c r="I195" s="1">
        <f>Tabela3[[#This Row],[data_autorizacao]]+120</f>
        <v>45825</v>
      </c>
      <c r="J195" t="s">
        <v>2175</v>
      </c>
      <c r="K195">
        <v>2250005189</v>
      </c>
    </row>
    <row r="196" spans="1:11" x14ac:dyDescent="0.3">
      <c r="A196">
        <v>4337</v>
      </c>
      <c r="B196">
        <v>3</v>
      </c>
      <c r="C196">
        <f>INDEX(CODIGOS_FATURAMENTO[codigo_faturamento_id],MATCH(Tabela3[[#This Row],[CodFaturamento]],CODIGOS_FATURAMENTO[Cod_Faturamento],0))</f>
        <v>29</v>
      </c>
      <c r="D196">
        <v>60124016</v>
      </c>
      <c r="E196">
        <v>947480556</v>
      </c>
      <c r="F196" s="1">
        <v>45705</v>
      </c>
      <c r="G196">
        <v>43</v>
      </c>
      <c r="H196">
        <v>3</v>
      </c>
      <c r="I196" s="1">
        <f>Tabela3[[#This Row],[data_autorizacao]]+120</f>
        <v>45825</v>
      </c>
      <c r="J196" t="s">
        <v>2175</v>
      </c>
      <c r="K196">
        <v>2250005278</v>
      </c>
    </row>
    <row r="197" spans="1:11" x14ac:dyDescent="0.3">
      <c r="A197">
        <v>3446</v>
      </c>
      <c r="B197">
        <v>3</v>
      </c>
      <c r="C197">
        <f>INDEX(CODIGOS_FATURAMENTO[codigo_faturamento_id],MATCH(Tabela3[[#This Row],[CodFaturamento]],CODIGOS_FATURAMENTO[Cod_Faturamento],0))</f>
        <v>31</v>
      </c>
      <c r="D197">
        <v>57845573</v>
      </c>
      <c r="E197">
        <v>945376495</v>
      </c>
      <c r="F197" s="1">
        <v>45610</v>
      </c>
      <c r="G197">
        <v>16</v>
      </c>
      <c r="H197">
        <v>2</v>
      </c>
      <c r="I197" s="1">
        <f>Tabela3[[#This Row],[data_autorizacao]]+120</f>
        <v>45730</v>
      </c>
      <c r="J197" t="s">
        <v>2175</v>
      </c>
      <c r="K197">
        <v>50000012</v>
      </c>
    </row>
    <row r="198" spans="1:11" x14ac:dyDescent="0.3">
      <c r="A198">
        <v>3446</v>
      </c>
      <c r="B198">
        <v>3</v>
      </c>
      <c r="C198">
        <f>INDEX(CODIGOS_FATURAMENTO[codigo_faturamento_id],MATCH(Tabela3[[#This Row],[CodFaturamento]],CODIGOS_FATURAMENTO[Cod_Faturamento],0))</f>
        <v>32</v>
      </c>
      <c r="D198">
        <v>57845574</v>
      </c>
      <c r="E198">
        <v>945376496</v>
      </c>
      <c r="F198" s="1">
        <v>45610</v>
      </c>
      <c r="G198">
        <v>20</v>
      </c>
      <c r="H198">
        <v>2</v>
      </c>
      <c r="I198" s="1">
        <f>Tabela3[[#This Row],[data_autorizacao]]+120</f>
        <v>45730</v>
      </c>
      <c r="J198" t="s">
        <v>2175</v>
      </c>
      <c r="K198">
        <v>50001213</v>
      </c>
    </row>
    <row r="199" spans="1:11" x14ac:dyDescent="0.3">
      <c r="A199">
        <v>3446</v>
      </c>
      <c r="B199">
        <v>3</v>
      </c>
      <c r="C199">
        <f>INDEX(CODIGOS_FATURAMENTO[codigo_faturamento_id],MATCH(Tabela3[[#This Row],[CodFaturamento]],CODIGOS_FATURAMENTO[Cod_Faturamento],0))</f>
        <v>26</v>
      </c>
      <c r="D199">
        <v>57845575</v>
      </c>
      <c r="E199">
        <v>945376497</v>
      </c>
      <c r="F199" s="1">
        <v>45610</v>
      </c>
      <c r="G199">
        <v>84</v>
      </c>
      <c r="H199">
        <v>6</v>
      </c>
      <c r="I199" s="1">
        <f>Tabela3[[#This Row],[data_autorizacao]]+120</f>
        <v>45730</v>
      </c>
      <c r="J199" t="s">
        <v>2175</v>
      </c>
      <c r="K199">
        <v>2250005103</v>
      </c>
    </row>
    <row r="200" spans="1:11" x14ac:dyDescent="0.3">
      <c r="A200">
        <v>3446</v>
      </c>
      <c r="B200">
        <v>3</v>
      </c>
      <c r="C200">
        <f>INDEX(CODIGOS_FATURAMENTO[codigo_faturamento_id],MATCH(Tabela3[[#This Row],[CodFaturamento]],CODIGOS_FATURAMENTO[Cod_Faturamento],0))</f>
        <v>28</v>
      </c>
      <c r="D200">
        <v>57845572</v>
      </c>
      <c r="E200">
        <v>945376494</v>
      </c>
      <c r="F200" s="1">
        <v>45610</v>
      </c>
      <c r="G200">
        <v>27</v>
      </c>
      <c r="H200">
        <v>2</v>
      </c>
      <c r="I200" s="1">
        <f>Tabela3[[#This Row],[data_autorizacao]]+120</f>
        <v>45730</v>
      </c>
      <c r="J200" t="s">
        <v>2175</v>
      </c>
      <c r="K200">
        <v>2250005170</v>
      </c>
    </row>
    <row r="201" spans="1:11" x14ac:dyDescent="0.3">
      <c r="A201">
        <v>4338</v>
      </c>
      <c r="B201">
        <v>3</v>
      </c>
      <c r="C201">
        <f>INDEX(CODIGOS_FATURAMENTO[codigo_faturamento_id],MATCH(Tabela3[[#This Row],[CodFaturamento]],CODIGOS_FATURAMENTO[Cod_Faturamento],0))</f>
        <v>31</v>
      </c>
      <c r="D201">
        <v>58471141</v>
      </c>
      <c r="E201">
        <v>945954642</v>
      </c>
      <c r="F201" s="1">
        <v>45636</v>
      </c>
      <c r="G201">
        <v>24</v>
      </c>
      <c r="H201">
        <v>3</v>
      </c>
      <c r="I201" s="1">
        <f>Tabela3[[#This Row],[data_autorizacao]]+120</f>
        <v>45756</v>
      </c>
      <c r="J201" t="s">
        <v>2175</v>
      </c>
      <c r="K201">
        <v>50000012</v>
      </c>
    </row>
    <row r="202" spans="1:11" x14ac:dyDescent="0.3">
      <c r="A202">
        <v>4338</v>
      </c>
      <c r="B202">
        <v>3</v>
      </c>
      <c r="C202">
        <f>INDEX(CODIGOS_FATURAMENTO[codigo_faturamento_id],MATCH(Tabela3[[#This Row],[CodFaturamento]],CODIGOS_FATURAMENTO[Cod_Faturamento],0))</f>
        <v>32</v>
      </c>
      <c r="D202">
        <v>58471142</v>
      </c>
      <c r="E202">
        <v>945954643</v>
      </c>
      <c r="F202" s="1">
        <v>45636</v>
      </c>
      <c r="G202">
        <v>36</v>
      </c>
      <c r="H202">
        <v>3</v>
      </c>
      <c r="I202" s="1">
        <f>Tabela3[[#This Row],[data_autorizacao]]+120</f>
        <v>45756</v>
      </c>
      <c r="J202" t="s">
        <v>2175</v>
      </c>
      <c r="K202">
        <v>50001213</v>
      </c>
    </row>
    <row r="203" spans="1:11" x14ac:dyDescent="0.3">
      <c r="A203">
        <v>4338</v>
      </c>
      <c r="B203">
        <v>3</v>
      </c>
      <c r="C203">
        <f>INDEX(CODIGOS_FATURAMENTO[codigo_faturamento_id],MATCH(Tabela3[[#This Row],[CodFaturamento]],CODIGOS_FATURAMENTO[Cod_Faturamento],0))</f>
        <v>26</v>
      </c>
      <c r="D203">
        <v>58471144</v>
      </c>
      <c r="E203">
        <v>945954645</v>
      </c>
      <c r="F203" s="1">
        <v>45636</v>
      </c>
      <c r="G203">
        <v>28</v>
      </c>
      <c r="H203">
        <v>5</v>
      </c>
      <c r="I203" s="1">
        <f>Tabela3[[#This Row],[data_autorizacao]]+120</f>
        <v>45756</v>
      </c>
      <c r="J203" t="s">
        <v>2175</v>
      </c>
      <c r="K203">
        <v>2250005103</v>
      </c>
    </row>
    <row r="204" spans="1:11" x14ac:dyDescent="0.3">
      <c r="A204">
        <v>4338</v>
      </c>
      <c r="B204">
        <v>3</v>
      </c>
      <c r="C204">
        <f>INDEX(CODIGOS_FATURAMENTO[codigo_faturamento_id],MATCH(Tabela3[[#This Row],[CodFaturamento]],CODIGOS_FATURAMENTO[Cod_Faturamento],0))</f>
        <v>27</v>
      </c>
      <c r="D204">
        <v>58471139</v>
      </c>
      <c r="E204">
        <v>945954640</v>
      </c>
      <c r="F204" s="1">
        <v>45636</v>
      </c>
      <c r="G204">
        <v>24</v>
      </c>
      <c r="H204">
        <v>2</v>
      </c>
      <c r="I204" s="1">
        <f>Tabela3[[#This Row],[data_autorizacao]]+120</f>
        <v>45756</v>
      </c>
      <c r="J204" t="s">
        <v>2175</v>
      </c>
      <c r="K204">
        <v>2250005111</v>
      </c>
    </row>
    <row r="205" spans="1:11" x14ac:dyDescent="0.3">
      <c r="A205">
        <v>4338</v>
      </c>
      <c r="B205">
        <v>3</v>
      </c>
      <c r="C205">
        <f>INDEX(CODIGOS_FATURAMENTO[codigo_faturamento_id],MATCH(Tabela3[[#This Row],[CodFaturamento]],CODIGOS_FATURAMENTO[Cod_Faturamento],0))</f>
        <v>28</v>
      </c>
      <c r="D205">
        <v>58471140</v>
      </c>
      <c r="E205">
        <v>945954641</v>
      </c>
      <c r="F205" s="1">
        <v>45636</v>
      </c>
      <c r="G205">
        <v>41</v>
      </c>
      <c r="H205">
        <v>3</v>
      </c>
      <c r="I205" s="1">
        <f>Tabela3[[#This Row],[data_autorizacao]]+120</f>
        <v>45756</v>
      </c>
      <c r="J205" t="s">
        <v>2175</v>
      </c>
      <c r="K205">
        <v>2250005170</v>
      </c>
    </row>
    <row r="206" spans="1:11" x14ac:dyDescent="0.3">
      <c r="A206">
        <v>4338</v>
      </c>
      <c r="B206">
        <v>3</v>
      </c>
      <c r="C206">
        <f>INDEX(CODIGOS_FATURAMENTO[codigo_faturamento_id],MATCH(Tabela3[[#This Row],[CodFaturamento]],CODIGOS_FATURAMENTO[Cod_Faturamento],0))</f>
        <v>108</v>
      </c>
      <c r="D206">
        <v>58471145</v>
      </c>
      <c r="E206">
        <v>945954646</v>
      </c>
      <c r="F206" s="1">
        <v>45636</v>
      </c>
      <c r="G206">
        <v>35</v>
      </c>
      <c r="H206">
        <v>3</v>
      </c>
      <c r="I206" s="1">
        <f>Tabela3[[#This Row],[data_autorizacao]]+120</f>
        <v>45756</v>
      </c>
      <c r="J206" t="s">
        <v>2175</v>
      </c>
      <c r="K206">
        <v>2250005189</v>
      </c>
    </row>
    <row r="207" spans="1:11" x14ac:dyDescent="0.3">
      <c r="A207">
        <v>4338</v>
      </c>
      <c r="B207">
        <v>3</v>
      </c>
      <c r="C207">
        <f>INDEX(CODIGOS_FATURAMENTO[codigo_faturamento_id],MATCH(Tabela3[[#This Row],[CodFaturamento]],CODIGOS_FATURAMENTO[Cod_Faturamento],0))</f>
        <v>29</v>
      </c>
      <c r="D207">
        <v>58471143</v>
      </c>
      <c r="E207">
        <v>945954644</v>
      </c>
      <c r="F207" s="1">
        <v>45636</v>
      </c>
      <c r="G207">
        <v>37</v>
      </c>
      <c r="H207">
        <v>3</v>
      </c>
      <c r="I207" s="1">
        <f>Tabela3[[#This Row],[data_autorizacao]]+120</f>
        <v>45756</v>
      </c>
      <c r="J207" t="s">
        <v>2175</v>
      </c>
      <c r="K207">
        <v>2250005278</v>
      </c>
    </row>
    <row r="208" spans="1:11" x14ac:dyDescent="0.3">
      <c r="A208">
        <v>4180</v>
      </c>
      <c r="B208">
        <v>3</v>
      </c>
      <c r="C208">
        <f>INDEX(CODIGOS_FATURAMENTO[codigo_faturamento_id],MATCH(Tabela3[[#This Row],[CodFaturamento]],CODIGOS_FATURAMENTO[Cod_Faturamento],0))</f>
        <v>108</v>
      </c>
      <c r="D208">
        <v>60276628</v>
      </c>
      <c r="E208">
        <v>947622862</v>
      </c>
      <c r="F208" s="1">
        <v>45709</v>
      </c>
      <c r="G208">
        <v>57</v>
      </c>
      <c r="H208">
        <v>4</v>
      </c>
      <c r="I208" s="1">
        <f>Tabela3[[#This Row],[data_autorizacao]]+120</f>
        <v>45829</v>
      </c>
      <c r="J208" t="s">
        <v>2175</v>
      </c>
      <c r="K208">
        <v>2250005189</v>
      </c>
    </row>
    <row r="209" spans="1:11" x14ac:dyDescent="0.3">
      <c r="A209">
        <v>4180</v>
      </c>
      <c r="B209">
        <v>3</v>
      </c>
      <c r="C209">
        <f>INDEX(CODIGOS_FATURAMENTO[codigo_faturamento_id],MATCH(Tabela3[[#This Row],[CodFaturamento]],CODIGOS_FATURAMENTO[Cod_Faturamento],0))</f>
        <v>32</v>
      </c>
      <c r="D209">
        <v>59085328</v>
      </c>
      <c r="E209">
        <v>946518193</v>
      </c>
      <c r="F209" s="1">
        <v>45667</v>
      </c>
      <c r="G209">
        <v>9</v>
      </c>
      <c r="H209">
        <v>1</v>
      </c>
      <c r="I209" s="1">
        <f>Tabela3[[#This Row],[data_autorizacao]]+120</f>
        <v>45787</v>
      </c>
      <c r="J209" t="s">
        <v>2175</v>
      </c>
      <c r="K209">
        <v>50001213</v>
      </c>
    </row>
    <row r="210" spans="1:11" x14ac:dyDescent="0.3">
      <c r="A210">
        <v>4180</v>
      </c>
      <c r="B210">
        <v>3</v>
      </c>
      <c r="C210">
        <f>INDEX(CODIGOS_FATURAMENTO[codigo_faturamento_id],MATCH(Tabela3[[#This Row],[CodFaturamento]],CODIGOS_FATURAMENTO[Cod_Faturamento],0))</f>
        <v>31</v>
      </c>
      <c r="D210">
        <v>58859973</v>
      </c>
      <c r="E210">
        <v>946310121</v>
      </c>
      <c r="F210" s="1">
        <v>45659</v>
      </c>
      <c r="G210">
        <v>26</v>
      </c>
      <c r="H210">
        <v>2</v>
      </c>
      <c r="I210" s="1">
        <f>Tabela3[[#This Row],[data_autorizacao]]+120</f>
        <v>45779</v>
      </c>
      <c r="J210" t="s">
        <v>2175</v>
      </c>
      <c r="K210">
        <v>50000012</v>
      </c>
    </row>
    <row r="211" spans="1:11" x14ac:dyDescent="0.3">
      <c r="A211">
        <v>4180</v>
      </c>
      <c r="B211">
        <v>3</v>
      </c>
      <c r="C211">
        <f>INDEX(CODIGOS_FATURAMENTO[codigo_faturamento_id],MATCH(Tabela3[[#This Row],[CodFaturamento]],CODIGOS_FATURAMENTO[Cod_Faturamento],0))</f>
        <v>27</v>
      </c>
      <c r="D211">
        <v>58859971</v>
      </c>
      <c r="E211">
        <v>946310119</v>
      </c>
      <c r="F211" s="1">
        <v>45659</v>
      </c>
      <c r="G211">
        <v>16</v>
      </c>
      <c r="H211">
        <v>1</v>
      </c>
      <c r="I211" s="1">
        <f>Tabela3[[#This Row],[data_autorizacao]]+120</f>
        <v>45779</v>
      </c>
      <c r="J211" t="s">
        <v>2175</v>
      </c>
      <c r="K211">
        <v>2250005111</v>
      </c>
    </row>
    <row r="212" spans="1:11" x14ac:dyDescent="0.3">
      <c r="A212">
        <v>4180</v>
      </c>
      <c r="B212">
        <v>3</v>
      </c>
      <c r="C212">
        <f>INDEX(CODIGOS_FATURAMENTO[codigo_faturamento_id],MATCH(Tabela3[[#This Row],[CodFaturamento]],CODIGOS_FATURAMENTO[Cod_Faturamento],0))</f>
        <v>28</v>
      </c>
      <c r="D212">
        <v>58859972</v>
      </c>
      <c r="E212">
        <v>946310120</v>
      </c>
      <c r="F212" s="1">
        <v>45659</v>
      </c>
      <c r="G212">
        <v>31</v>
      </c>
      <c r="H212">
        <v>2</v>
      </c>
      <c r="I212" s="1">
        <f>Tabela3[[#This Row],[data_autorizacao]]+120</f>
        <v>45779</v>
      </c>
      <c r="J212" t="s">
        <v>2175</v>
      </c>
      <c r="K212">
        <v>2250005170</v>
      </c>
    </row>
    <row r="213" spans="1:11" x14ac:dyDescent="0.3">
      <c r="A213">
        <v>3117</v>
      </c>
      <c r="B213">
        <v>3</v>
      </c>
      <c r="C213">
        <f>INDEX(CODIGOS_FATURAMENTO[codigo_faturamento_id],MATCH(Tabela3[[#This Row],[CodFaturamento]],CODIGOS_FATURAMENTO[Cod_Faturamento],0))</f>
        <v>26</v>
      </c>
      <c r="D213">
        <v>58877866</v>
      </c>
      <c r="E213">
        <v>946326143</v>
      </c>
      <c r="F213" s="1">
        <v>45659</v>
      </c>
      <c r="G213">
        <v>9</v>
      </c>
      <c r="H213">
        <v>1</v>
      </c>
      <c r="I213" s="1">
        <f>Tabela3[[#This Row],[data_autorizacao]]+120</f>
        <v>45779</v>
      </c>
      <c r="J213" t="s">
        <v>2175</v>
      </c>
      <c r="K213">
        <v>2250005103</v>
      </c>
    </row>
    <row r="214" spans="1:11" x14ac:dyDescent="0.3">
      <c r="A214">
        <v>3117</v>
      </c>
      <c r="B214">
        <v>3</v>
      </c>
      <c r="C214">
        <f>INDEX(CODIGOS_FATURAMENTO[codigo_faturamento_id],MATCH(Tabela3[[#This Row],[CodFaturamento]],CODIGOS_FATURAMENTO[Cod_Faturamento],0))</f>
        <v>108</v>
      </c>
      <c r="D214">
        <v>58877867</v>
      </c>
      <c r="E214">
        <v>946326144</v>
      </c>
      <c r="F214" s="1">
        <v>45659</v>
      </c>
      <c r="G214">
        <v>9</v>
      </c>
      <c r="H214">
        <v>1</v>
      </c>
      <c r="I214" s="1">
        <f>Tabela3[[#This Row],[data_autorizacao]]+120</f>
        <v>45779</v>
      </c>
      <c r="J214" t="s">
        <v>2175</v>
      </c>
      <c r="K214">
        <v>2250005189</v>
      </c>
    </row>
    <row r="215" spans="1:11" x14ac:dyDescent="0.3">
      <c r="A215">
        <v>3098</v>
      </c>
      <c r="B215">
        <v>3</v>
      </c>
      <c r="C215">
        <f>INDEX(CODIGOS_FATURAMENTO[codigo_faturamento_id],MATCH(Tabela3[[#This Row],[CodFaturamento]],CODIGOS_FATURAMENTO[Cod_Faturamento],0))</f>
        <v>28</v>
      </c>
      <c r="D215">
        <v>60546192</v>
      </c>
      <c r="E215">
        <v>947870654</v>
      </c>
      <c r="F215" s="1">
        <v>45727</v>
      </c>
      <c r="G215">
        <v>16</v>
      </c>
      <c r="H215">
        <v>1</v>
      </c>
      <c r="I215" s="1">
        <f>Tabela3[[#This Row],[data_autorizacao]]+120</f>
        <v>45847</v>
      </c>
      <c r="J215" t="s">
        <v>2175</v>
      </c>
      <c r="K215">
        <v>2250005170</v>
      </c>
    </row>
    <row r="216" spans="1:11" x14ac:dyDescent="0.3">
      <c r="A216">
        <v>3098</v>
      </c>
      <c r="B216">
        <v>3</v>
      </c>
      <c r="C216">
        <f>INDEX(CODIGOS_FATURAMENTO[codigo_faturamento_id],MATCH(Tabela3[[#This Row],[CodFaturamento]],CODIGOS_FATURAMENTO[Cod_Faturamento],0))</f>
        <v>26</v>
      </c>
      <c r="D216">
        <v>57652330</v>
      </c>
      <c r="E216">
        <v>945198506</v>
      </c>
      <c r="F216" s="1">
        <v>45603</v>
      </c>
      <c r="G216">
        <v>21</v>
      </c>
      <c r="H216">
        <v>2</v>
      </c>
      <c r="I216" s="1">
        <f>Tabela3[[#This Row],[data_autorizacao]]+120</f>
        <v>45723</v>
      </c>
      <c r="J216" t="s">
        <v>2175</v>
      </c>
      <c r="K216">
        <v>2250005103</v>
      </c>
    </row>
    <row r="217" spans="1:11" x14ac:dyDescent="0.3">
      <c r="A217">
        <v>3098</v>
      </c>
      <c r="B217">
        <v>3</v>
      </c>
      <c r="C217">
        <f>INDEX(CODIGOS_FATURAMENTO[codigo_faturamento_id],MATCH(Tabela3[[#This Row],[CodFaturamento]],CODIGOS_FATURAMENTO[Cod_Faturamento],0))</f>
        <v>108</v>
      </c>
      <c r="D217">
        <v>57652332</v>
      </c>
      <c r="E217">
        <v>945198507</v>
      </c>
      <c r="F217" s="1">
        <v>45603</v>
      </c>
      <c r="G217">
        <v>24</v>
      </c>
      <c r="H217">
        <v>2</v>
      </c>
      <c r="I217" s="1">
        <f>Tabela3[[#This Row],[data_autorizacao]]+120</f>
        <v>45723</v>
      </c>
      <c r="J217" t="s">
        <v>2175</v>
      </c>
      <c r="K217">
        <v>2250005189</v>
      </c>
    </row>
    <row r="218" spans="1:11" x14ac:dyDescent="0.3">
      <c r="A218">
        <v>4058</v>
      </c>
      <c r="B218">
        <v>3</v>
      </c>
      <c r="C218">
        <f>INDEX(CODIGOS_FATURAMENTO[codigo_faturamento_id],MATCH(Tabela3[[#This Row],[CodFaturamento]],CODIGOS_FATURAMENTO[Cod_Faturamento],0))</f>
        <v>31</v>
      </c>
      <c r="D218">
        <v>58755034</v>
      </c>
      <c r="E218">
        <v>946216146</v>
      </c>
      <c r="F218" s="1">
        <v>45646</v>
      </c>
      <c r="G218">
        <v>26</v>
      </c>
      <c r="H218">
        <v>2</v>
      </c>
      <c r="I218" s="1">
        <f>Tabela3[[#This Row],[data_autorizacao]]+120</f>
        <v>45766</v>
      </c>
      <c r="J218" t="s">
        <v>2175</v>
      </c>
      <c r="K218">
        <v>50000012</v>
      </c>
    </row>
    <row r="219" spans="1:11" x14ac:dyDescent="0.3">
      <c r="A219">
        <v>4058</v>
      </c>
      <c r="B219">
        <v>3</v>
      </c>
      <c r="C219">
        <f>INDEX(CODIGOS_FATURAMENTO[codigo_faturamento_id],MATCH(Tabela3[[#This Row],[CodFaturamento]],CODIGOS_FATURAMENTO[Cod_Faturamento],0))</f>
        <v>32</v>
      </c>
      <c r="D219">
        <v>58755035</v>
      </c>
      <c r="E219">
        <v>946216147</v>
      </c>
      <c r="F219" s="1">
        <v>45646</v>
      </c>
      <c r="G219">
        <v>22</v>
      </c>
      <c r="H219">
        <v>2</v>
      </c>
      <c r="I219" s="1">
        <f>Tabela3[[#This Row],[data_autorizacao]]+120</f>
        <v>45766</v>
      </c>
      <c r="J219" t="s">
        <v>2175</v>
      </c>
      <c r="K219">
        <v>50001213</v>
      </c>
    </row>
    <row r="220" spans="1:11" x14ac:dyDescent="0.3">
      <c r="A220">
        <v>4058</v>
      </c>
      <c r="B220">
        <v>3</v>
      </c>
      <c r="C220">
        <f>INDEX(CODIGOS_FATURAMENTO[codigo_faturamento_id],MATCH(Tabela3[[#This Row],[CodFaturamento]],CODIGOS_FATURAMENTO[Cod_Faturamento],0))</f>
        <v>26</v>
      </c>
      <c r="D220">
        <v>58755036</v>
      </c>
      <c r="E220">
        <v>946216148</v>
      </c>
      <c r="F220" s="1">
        <v>45646</v>
      </c>
      <c r="G220">
        <v>74</v>
      </c>
      <c r="H220">
        <v>6</v>
      </c>
      <c r="I220" s="1">
        <f>Tabela3[[#This Row],[data_autorizacao]]+120</f>
        <v>45766</v>
      </c>
      <c r="J220" t="s">
        <v>2175</v>
      </c>
      <c r="K220">
        <v>2250005103</v>
      </c>
    </row>
    <row r="221" spans="1:11" x14ac:dyDescent="0.3">
      <c r="A221">
        <v>4058</v>
      </c>
      <c r="B221">
        <v>3</v>
      </c>
      <c r="C221">
        <f>INDEX(CODIGOS_FATURAMENTO[codigo_faturamento_id],MATCH(Tabela3[[#This Row],[CodFaturamento]],CODIGOS_FATURAMENTO[Cod_Faturamento],0))</f>
        <v>28</v>
      </c>
      <c r="D221">
        <v>58755033</v>
      </c>
      <c r="E221">
        <v>946216145</v>
      </c>
      <c r="F221" s="1">
        <v>45646</v>
      </c>
      <c r="G221">
        <v>42</v>
      </c>
      <c r="H221">
        <v>4</v>
      </c>
      <c r="I221" s="1">
        <f>Tabela3[[#This Row],[data_autorizacao]]+120</f>
        <v>45766</v>
      </c>
      <c r="J221" t="s">
        <v>2175</v>
      </c>
      <c r="K221">
        <v>2250005170</v>
      </c>
    </row>
    <row r="222" spans="1:11" x14ac:dyDescent="0.3">
      <c r="A222">
        <v>4058</v>
      </c>
      <c r="B222">
        <v>3</v>
      </c>
      <c r="C222">
        <f>INDEX(CODIGOS_FATURAMENTO[codigo_faturamento_id],MATCH(Tabela3[[#This Row],[CodFaturamento]],CODIGOS_FATURAMENTO[Cod_Faturamento],0))</f>
        <v>108</v>
      </c>
      <c r="D222">
        <v>58755037</v>
      </c>
      <c r="E222">
        <v>946216149</v>
      </c>
      <c r="F222" s="1">
        <v>45646</v>
      </c>
      <c r="G222">
        <v>45</v>
      </c>
      <c r="H222">
        <v>4</v>
      </c>
      <c r="I222" s="1">
        <f>Tabela3[[#This Row],[data_autorizacao]]+120</f>
        <v>45766</v>
      </c>
      <c r="J222" t="s">
        <v>2175</v>
      </c>
      <c r="K222">
        <v>2250005189</v>
      </c>
    </row>
    <row r="223" spans="1:11" x14ac:dyDescent="0.3">
      <c r="A223">
        <v>4348</v>
      </c>
      <c r="B223">
        <v>3</v>
      </c>
      <c r="C223">
        <f>INDEX(CODIGOS_FATURAMENTO[codigo_faturamento_id],MATCH(Tabela3[[#This Row],[CodFaturamento]],CODIGOS_FATURAMENTO[Cod_Faturamento],0))</f>
        <v>32</v>
      </c>
      <c r="D223">
        <v>59195661</v>
      </c>
      <c r="E223">
        <v>946620328</v>
      </c>
      <c r="F223" s="1">
        <v>45672</v>
      </c>
      <c r="G223">
        <v>32</v>
      </c>
      <c r="H223">
        <v>2</v>
      </c>
      <c r="I223" s="1">
        <f>Tabela3[[#This Row],[data_autorizacao]]+120</f>
        <v>45792</v>
      </c>
      <c r="J223" t="s">
        <v>2175</v>
      </c>
      <c r="K223">
        <v>50001213</v>
      </c>
    </row>
    <row r="224" spans="1:11" x14ac:dyDescent="0.3">
      <c r="A224">
        <v>4348</v>
      </c>
      <c r="B224">
        <v>3</v>
      </c>
      <c r="C224">
        <f>INDEX(CODIGOS_FATURAMENTO[codigo_faturamento_id],MATCH(Tabela3[[#This Row],[CodFaturamento]],CODIGOS_FATURAMENTO[Cod_Faturamento],0))</f>
        <v>26</v>
      </c>
      <c r="D224">
        <v>59195663</v>
      </c>
      <c r="E224">
        <v>946620330</v>
      </c>
      <c r="F224" s="1">
        <v>45672</v>
      </c>
      <c r="G224">
        <v>84</v>
      </c>
      <c r="H224">
        <v>6</v>
      </c>
      <c r="I224" s="1">
        <f>Tabela3[[#This Row],[data_autorizacao]]+120</f>
        <v>45792</v>
      </c>
      <c r="J224" t="s">
        <v>2175</v>
      </c>
      <c r="K224">
        <v>2250005103</v>
      </c>
    </row>
    <row r="225" spans="1:11" x14ac:dyDescent="0.3">
      <c r="A225">
        <v>4348</v>
      </c>
      <c r="B225">
        <v>3</v>
      </c>
      <c r="C225">
        <f>INDEX(CODIGOS_FATURAMENTO[codigo_faturamento_id],MATCH(Tabela3[[#This Row],[CodFaturamento]],CODIGOS_FATURAMENTO[Cod_Faturamento],0))</f>
        <v>108</v>
      </c>
      <c r="D225">
        <v>59195664</v>
      </c>
      <c r="E225">
        <v>946620331</v>
      </c>
      <c r="F225" s="1">
        <v>45672</v>
      </c>
      <c r="G225">
        <v>54</v>
      </c>
      <c r="H225">
        <v>5</v>
      </c>
      <c r="I225" s="1">
        <f>Tabela3[[#This Row],[data_autorizacao]]+120</f>
        <v>45792</v>
      </c>
      <c r="J225" t="s">
        <v>2175</v>
      </c>
      <c r="K225">
        <v>2250005189</v>
      </c>
    </row>
    <row r="226" spans="1:11" x14ac:dyDescent="0.3">
      <c r="A226">
        <v>4348</v>
      </c>
      <c r="B226">
        <v>3</v>
      </c>
      <c r="C226">
        <f>INDEX(CODIGOS_FATURAMENTO[codigo_faturamento_id],MATCH(Tabela3[[#This Row],[CodFaturamento]],CODIGOS_FATURAMENTO[Cod_Faturamento],0))</f>
        <v>29</v>
      </c>
      <c r="D226">
        <v>59195662</v>
      </c>
      <c r="E226">
        <v>946620329</v>
      </c>
      <c r="F226" s="1">
        <v>45672</v>
      </c>
      <c r="G226">
        <v>32</v>
      </c>
      <c r="H226">
        <v>2</v>
      </c>
      <c r="I226" s="1">
        <f>Tabela3[[#This Row],[data_autorizacao]]+120</f>
        <v>45792</v>
      </c>
      <c r="J226" t="s">
        <v>2175</v>
      </c>
      <c r="K226">
        <v>2250005278</v>
      </c>
    </row>
    <row r="227" spans="1:11" x14ac:dyDescent="0.3">
      <c r="A227">
        <v>4086</v>
      </c>
      <c r="B227">
        <v>3</v>
      </c>
      <c r="C227">
        <f>INDEX(CODIGOS_FATURAMENTO[codigo_faturamento_id],MATCH(Tabela3[[#This Row],[CodFaturamento]],CODIGOS_FATURAMENTO[Cod_Faturamento],0))</f>
        <v>29</v>
      </c>
      <c r="D227">
        <v>59311337</v>
      </c>
      <c r="E227">
        <v>946727874</v>
      </c>
      <c r="F227" s="1">
        <v>45676</v>
      </c>
      <c r="G227">
        <v>52</v>
      </c>
      <c r="H227">
        <v>4</v>
      </c>
      <c r="I227" s="1">
        <f>Tabela3[[#This Row],[data_autorizacao]]+120</f>
        <v>45796</v>
      </c>
      <c r="J227" t="s">
        <v>2175</v>
      </c>
      <c r="K227">
        <v>2250005278</v>
      </c>
    </row>
    <row r="228" spans="1:11" x14ac:dyDescent="0.3">
      <c r="A228">
        <v>4294</v>
      </c>
      <c r="B228">
        <v>3</v>
      </c>
      <c r="C228">
        <f>INDEX(CODIGOS_FATURAMENTO[codigo_faturamento_id],MATCH(Tabela3[[#This Row],[CodFaturamento]],CODIGOS_FATURAMENTO[Cod_Faturamento],0))</f>
        <v>31</v>
      </c>
      <c r="D228">
        <v>59895290</v>
      </c>
      <c r="E228">
        <v>947268681</v>
      </c>
      <c r="F228" s="1">
        <v>45695</v>
      </c>
      <c r="G228">
        <v>32</v>
      </c>
      <c r="H228">
        <v>2</v>
      </c>
      <c r="I228" s="1">
        <f>Tabela3[[#This Row],[data_autorizacao]]+120</f>
        <v>45815</v>
      </c>
      <c r="J228" t="s">
        <v>2175</v>
      </c>
      <c r="K228">
        <v>50000012</v>
      </c>
    </row>
    <row r="229" spans="1:11" x14ac:dyDescent="0.3">
      <c r="A229">
        <v>4294</v>
      </c>
      <c r="B229">
        <v>3</v>
      </c>
      <c r="C229">
        <f>INDEX(CODIGOS_FATURAMENTO[codigo_faturamento_id],MATCH(Tabela3[[#This Row],[CodFaturamento]],CODIGOS_FATURAMENTO[Cod_Faturamento],0))</f>
        <v>32</v>
      </c>
      <c r="D229">
        <v>59895291</v>
      </c>
      <c r="E229">
        <v>947268682</v>
      </c>
      <c r="F229" s="1">
        <v>45695</v>
      </c>
      <c r="G229">
        <v>16</v>
      </c>
      <c r="H229">
        <v>1</v>
      </c>
      <c r="I229" s="1">
        <f>Tabela3[[#This Row],[data_autorizacao]]+120</f>
        <v>45815</v>
      </c>
      <c r="J229" t="s">
        <v>2175</v>
      </c>
      <c r="K229">
        <v>50001213</v>
      </c>
    </row>
    <row r="230" spans="1:11" x14ac:dyDescent="0.3">
      <c r="A230">
        <v>4294</v>
      </c>
      <c r="B230">
        <v>3</v>
      </c>
      <c r="C230">
        <f>INDEX(CODIGOS_FATURAMENTO[codigo_faturamento_id],MATCH(Tabela3[[#This Row],[CodFaturamento]],CODIGOS_FATURAMENTO[Cod_Faturamento],0))</f>
        <v>26</v>
      </c>
      <c r="D230">
        <v>59895293</v>
      </c>
      <c r="E230">
        <v>947268684</v>
      </c>
      <c r="F230" s="1">
        <v>45695</v>
      </c>
      <c r="G230">
        <v>68</v>
      </c>
      <c r="H230">
        <v>5</v>
      </c>
      <c r="I230" s="1">
        <f>Tabela3[[#This Row],[data_autorizacao]]+120</f>
        <v>45815</v>
      </c>
      <c r="J230" t="s">
        <v>2175</v>
      </c>
      <c r="K230">
        <v>2250005103</v>
      </c>
    </row>
    <row r="231" spans="1:11" x14ac:dyDescent="0.3">
      <c r="A231">
        <v>4294</v>
      </c>
      <c r="B231">
        <v>3</v>
      </c>
      <c r="C231">
        <f>INDEX(CODIGOS_FATURAMENTO[codigo_faturamento_id],MATCH(Tabela3[[#This Row],[CodFaturamento]],CODIGOS_FATURAMENTO[Cod_Faturamento],0))</f>
        <v>28</v>
      </c>
      <c r="D231">
        <v>59895289</v>
      </c>
      <c r="E231">
        <v>947268680</v>
      </c>
      <c r="F231" s="1">
        <v>45695</v>
      </c>
      <c r="G231">
        <v>48</v>
      </c>
      <c r="H231">
        <v>3</v>
      </c>
      <c r="I231" s="1">
        <f>Tabela3[[#This Row],[data_autorizacao]]+120</f>
        <v>45815</v>
      </c>
      <c r="J231" t="s">
        <v>2175</v>
      </c>
      <c r="K231">
        <v>2250005170</v>
      </c>
    </row>
    <row r="232" spans="1:11" x14ac:dyDescent="0.3">
      <c r="A232">
        <v>4294</v>
      </c>
      <c r="B232">
        <v>3</v>
      </c>
      <c r="C232">
        <f>INDEX(CODIGOS_FATURAMENTO[codigo_faturamento_id],MATCH(Tabela3[[#This Row],[CodFaturamento]],CODIGOS_FATURAMENTO[Cod_Faturamento],0))</f>
        <v>108</v>
      </c>
      <c r="D232">
        <v>59895294</v>
      </c>
      <c r="E232">
        <v>947268685</v>
      </c>
      <c r="F232" s="1">
        <v>45695</v>
      </c>
      <c r="G232">
        <v>32</v>
      </c>
      <c r="H232">
        <v>2</v>
      </c>
      <c r="I232" s="1">
        <f>Tabela3[[#This Row],[data_autorizacao]]+120</f>
        <v>45815</v>
      </c>
      <c r="J232" t="s">
        <v>2175</v>
      </c>
      <c r="K232">
        <v>2250005189</v>
      </c>
    </row>
    <row r="233" spans="1:11" x14ac:dyDescent="0.3">
      <c r="A233">
        <v>4294</v>
      </c>
      <c r="B233">
        <v>3</v>
      </c>
      <c r="C233">
        <f>INDEX(CODIGOS_FATURAMENTO[codigo_faturamento_id],MATCH(Tabela3[[#This Row],[CodFaturamento]],CODIGOS_FATURAMENTO[Cod_Faturamento],0))</f>
        <v>29</v>
      </c>
      <c r="D233">
        <v>59895292</v>
      </c>
      <c r="E233">
        <v>947268683</v>
      </c>
      <c r="F233" s="1">
        <v>45695</v>
      </c>
      <c r="G233">
        <v>44</v>
      </c>
      <c r="H233">
        <v>3</v>
      </c>
      <c r="I233" s="1">
        <f>Tabela3[[#This Row],[data_autorizacao]]+120</f>
        <v>45815</v>
      </c>
      <c r="J233" t="s">
        <v>2175</v>
      </c>
      <c r="K233">
        <v>2250005278</v>
      </c>
    </row>
    <row r="234" spans="1:11" x14ac:dyDescent="0.3">
      <c r="A234">
        <v>3482</v>
      </c>
      <c r="B234">
        <v>3</v>
      </c>
      <c r="C234">
        <f>INDEX(CODIGOS_FATURAMENTO[codigo_faturamento_id],MATCH(Tabela3[[#This Row],[CodFaturamento]],CODIGOS_FATURAMENTO[Cod_Faturamento],0))</f>
        <v>32</v>
      </c>
      <c r="D234">
        <v>58396019</v>
      </c>
      <c r="E234">
        <v>945885556</v>
      </c>
      <c r="F234" s="1">
        <v>45632</v>
      </c>
      <c r="G234">
        <v>18</v>
      </c>
      <c r="H234">
        <v>2</v>
      </c>
      <c r="I234" s="1">
        <f>Tabela3[[#This Row],[data_autorizacao]]+120</f>
        <v>45752</v>
      </c>
      <c r="J234" t="s">
        <v>2175</v>
      </c>
      <c r="K234">
        <v>50001213</v>
      </c>
    </row>
    <row r="235" spans="1:11" x14ac:dyDescent="0.3">
      <c r="A235">
        <v>3482</v>
      </c>
      <c r="B235">
        <v>3</v>
      </c>
      <c r="C235">
        <f>INDEX(CODIGOS_FATURAMENTO[codigo_faturamento_id],MATCH(Tabela3[[#This Row],[CodFaturamento]],CODIGOS_FATURAMENTO[Cod_Faturamento],0))</f>
        <v>31</v>
      </c>
      <c r="D235">
        <v>58291394</v>
      </c>
      <c r="E235">
        <v>945788299</v>
      </c>
      <c r="F235" s="1">
        <v>45629</v>
      </c>
      <c r="G235">
        <v>4</v>
      </c>
      <c r="H235">
        <v>1</v>
      </c>
      <c r="I235" s="1">
        <f>Tabela3[[#This Row],[data_autorizacao]]+120</f>
        <v>45749</v>
      </c>
      <c r="J235" t="s">
        <v>2175</v>
      </c>
      <c r="K235">
        <v>50000012</v>
      </c>
    </row>
    <row r="236" spans="1:11" x14ac:dyDescent="0.3">
      <c r="A236">
        <v>3482</v>
      </c>
      <c r="B236">
        <v>3</v>
      </c>
      <c r="C236">
        <f>INDEX(CODIGOS_FATURAMENTO[codigo_faturamento_id],MATCH(Tabela3[[#This Row],[CodFaturamento]],CODIGOS_FATURAMENTO[Cod_Faturamento],0))</f>
        <v>26</v>
      </c>
      <c r="D236">
        <v>58291396</v>
      </c>
      <c r="E236">
        <v>945788301</v>
      </c>
      <c r="F236" s="1">
        <v>45629</v>
      </c>
      <c r="G236">
        <v>33</v>
      </c>
      <c r="H236">
        <v>5</v>
      </c>
      <c r="I236" s="1">
        <f>Tabela3[[#This Row],[data_autorizacao]]+120</f>
        <v>45749</v>
      </c>
      <c r="J236" t="s">
        <v>2175</v>
      </c>
      <c r="K236">
        <v>2250005103</v>
      </c>
    </row>
    <row r="237" spans="1:11" x14ac:dyDescent="0.3">
      <c r="A237">
        <v>3482</v>
      </c>
      <c r="B237">
        <v>3</v>
      </c>
      <c r="C237">
        <f>INDEX(CODIGOS_FATURAMENTO[codigo_faturamento_id],MATCH(Tabela3[[#This Row],[CodFaturamento]],CODIGOS_FATURAMENTO[Cod_Faturamento],0))</f>
        <v>28</v>
      </c>
      <c r="D237">
        <v>58291393</v>
      </c>
      <c r="E237">
        <v>945788298</v>
      </c>
      <c r="F237" s="1">
        <v>45629</v>
      </c>
      <c r="G237">
        <v>5</v>
      </c>
      <c r="H237">
        <v>1</v>
      </c>
      <c r="I237" s="1">
        <f>Tabela3[[#This Row],[data_autorizacao]]+120</f>
        <v>45749</v>
      </c>
      <c r="J237" t="s">
        <v>2175</v>
      </c>
      <c r="K237">
        <v>2250005170</v>
      </c>
    </row>
    <row r="238" spans="1:11" x14ac:dyDescent="0.3">
      <c r="A238">
        <v>3482</v>
      </c>
      <c r="B238">
        <v>3</v>
      </c>
      <c r="C238">
        <f>INDEX(CODIGOS_FATURAMENTO[codigo_faturamento_id],MATCH(Tabela3[[#This Row],[CodFaturamento]],CODIGOS_FATURAMENTO[Cod_Faturamento],0))</f>
        <v>108</v>
      </c>
      <c r="D238">
        <v>58291397</v>
      </c>
      <c r="E238">
        <v>945788302</v>
      </c>
      <c r="F238" s="1">
        <v>45629</v>
      </c>
      <c r="G238">
        <v>16</v>
      </c>
      <c r="H238">
        <v>2</v>
      </c>
      <c r="I238" s="1">
        <f>Tabela3[[#This Row],[data_autorizacao]]+120</f>
        <v>45749</v>
      </c>
      <c r="J238" t="s">
        <v>2175</v>
      </c>
      <c r="K238">
        <v>2250005189</v>
      </c>
    </row>
    <row r="239" spans="1:11" x14ac:dyDescent="0.3">
      <c r="A239">
        <v>3482</v>
      </c>
      <c r="B239">
        <v>3</v>
      </c>
      <c r="C239">
        <f>INDEX(CODIGOS_FATURAMENTO[codigo_faturamento_id],MATCH(Tabela3[[#This Row],[CodFaturamento]],CODIGOS_FATURAMENTO[Cod_Faturamento],0))</f>
        <v>29</v>
      </c>
      <c r="D239">
        <v>58291395</v>
      </c>
      <c r="E239">
        <v>945788300</v>
      </c>
      <c r="F239" s="1">
        <v>45629</v>
      </c>
      <c r="G239">
        <v>28</v>
      </c>
      <c r="H239">
        <v>4</v>
      </c>
      <c r="I239" s="1">
        <f>Tabela3[[#This Row],[data_autorizacao]]+120</f>
        <v>45749</v>
      </c>
      <c r="J239" t="s">
        <v>2175</v>
      </c>
      <c r="K239">
        <v>2250005278</v>
      </c>
    </row>
    <row r="240" spans="1:11" x14ac:dyDescent="0.3">
      <c r="A240">
        <v>4138</v>
      </c>
      <c r="B240">
        <v>3</v>
      </c>
      <c r="C240">
        <f>INDEX(CODIGOS_FATURAMENTO[codigo_faturamento_id],MATCH(Tabela3[[#This Row],[CodFaturamento]],CODIGOS_FATURAMENTO[Cod_Faturamento],0))</f>
        <v>32</v>
      </c>
      <c r="D240">
        <v>59461860</v>
      </c>
      <c r="E240">
        <v>946867081</v>
      </c>
      <c r="F240" s="1">
        <v>45681</v>
      </c>
      <c r="G240">
        <v>44</v>
      </c>
      <c r="H240">
        <v>3</v>
      </c>
      <c r="I240" s="1">
        <f>Tabela3[[#This Row],[data_autorizacao]]+120</f>
        <v>45801</v>
      </c>
      <c r="J240" t="s">
        <v>2175</v>
      </c>
      <c r="K240">
        <v>50001213</v>
      </c>
    </row>
    <row r="241" spans="1:11" x14ac:dyDescent="0.3">
      <c r="A241">
        <v>4138</v>
      </c>
      <c r="B241">
        <v>3</v>
      </c>
      <c r="C241">
        <f>INDEX(CODIGOS_FATURAMENTO[codigo_faturamento_id],MATCH(Tabela3[[#This Row],[CodFaturamento]],CODIGOS_FATURAMENTO[Cod_Faturamento],0))</f>
        <v>28</v>
      </c>
      <c r="D241">
        <v>59461859</v>
      </c>
      <c r="E241">
        <v>946867080</v>
      </c>
      <c r="F241" s="1">
        <v>45681</v>
      </c>
      <c r="G241">
        <v>32</v>
      </c>
      <c r="H241">
        <v>3</v>
      </c>
      <c r="I241" s="1">
        <f>Tabela3[[#This Row],[data_autorizacao]]+120</f>
        <v>45801</v>
      </c>
      <c r="J241" t="s">
        <v>2175</v>
      </c>
      <c r="K241">
        <v>2250005170</v>
      </c>
    </row>
    <row r="242" spans="1:11" x14ac:dyDescent="0.3">
      <c r="A242">
        <v>4138</v>
      </c>
      <c r="B242">
        <v>3</v>
      </c>
      <c r="C242">
        <f>INDEX(CODIGOS_FATURAMENTO[codigo_faturamento_id],MATCH(Tabela3[[#This Row],[CodFaturamento]],CODIGOS_FATURAMENTO[Cod_Faturamento],0))</f>
        <v>108</v>
      </c>
      <c r="D242">
        <v>59461862</v>
      </c>
      <c r="E242">
        <v>946867083</v>
      </c>
      <c r="F242" s="1">
        <v>45681</v>
      </c>
      <c r="G242">
        <v>27</v>
      </c>
      <c r="H242">
        <v>3</v>
      </c>
      <c r="I242" s="1">
        <f>Tabela3[[#This Row],[data_autorizacao]]+120</f>
        <v>45801</v>
      </c>
      <c r="J242" t="s">
        <v>2175</v>
      </c>
      <c r="K242">
        <v>2250005189</v>
      </c>
    </row>
    <row r="243" spans="1:11" x14ac:dyDescent="0.3">
      <c r="A243">
        <v>4138</v>
      </c>
      <c r="B243">
        <v>3</v>
      </c>
      <c r="C243">
        <f>INDEX(CODIGOS_FATURAMENTO[codigo_faturamento_id],MATCH(Tabela3[[#This Row],[CodFaturamento]],CODIGOS_FATURAMENTO[Cod_Faturamento],0))</f>
        <v>31</v>
      </c>
      <c r="D243">
        <v>59461861</v>
      </c>
      <c r="E243">
        <v>946867082</v>
      </c>
      <c r="F243" s="1">
        <v>45680</v>
      </c>
      <c r="G243">
        <v>41</v>
      </c>
      <c r="H243">
        <v>3</v>
      </c>
      <c r="I243" s="1">
        <f>Tabela3[[#This Row],[data_autorizacao]]+120</f>
        <v>45800</v>
      </c>
      <c r="J243" t="s">
        <v>2175</v>
      </c>
      <c r="K243">
        <v>50000012</v>
      </c>
    </row>
    <row r="244" spans="1:11" x14ac:dyDescent="0.3">
      <c r="A244">
        <v>4138</v>
      </c>
      <c r="B244">
        <v>3</v>
      </c>
      <c r="C244">
        <f>INDEX(CODIGOS_FATURAMENTO[codigo_faturamento_id],MATCH(Tabela3[[#This Row],[CodFaturamento]],CODIGOS_FATURAMENTO[Cod_Faturamento],0))</f>
        <v>27</v>
      </c>
      <c r="D244">
        <v>59461858</v>
      </c>
      <c r="E244">
        <v>946867079</v>
      </c>
      <c r="F244" s="1">
        <v>45680</v>
      </c>
      <c r="G244">
        <v>32</v>
      </c>
      <c r="H244">
        <v>3</v>
      </c>
      <c r="I244" s="1">
        <f>Tabela3[[#This Row],[data_autorizacao]]+120</f>
        <v>45800</v>
      </c>
      <c r="J244" t="s">
        <v>2175</v>
      </c>
      <c r="K244">
        <v>2250005111</v>
      </c>
    </row>
    <row r="245" spans="1:11" x14ac:dyDescent="0.3">
      <c r="A245">
        <v>3458</v>
      </c>
      <c r="B245">
        <v>3</v>
      </c>
      <c r="C245">
        <f>INDEX(CODIGOS_FATURAMENTO[codigo_faturamento_id],MATCH(Tabela3[[#This Row],[CodFaturamento]],CODIGOS_FATURAMENTO[Cod_Faturamento],0))</f>
        <v>26</v>
      </c>
      <c r="D245">
        <v>60104732</v>
      </c>
      <c r="E245">
        <v>947462752</v>
      </c>
      <c r="F245" s="1">
        <v>45702</v>
      </c>
      <c r="G245">
        <v>82</v>
      </c>
      <c r="H245">
        <v>6</v>
      </c>
      <c r="I245" s="1">
        <f>Tabela3[[#This Row],[data_autorizacao]]+120</f>
        <v>45822</v>
      </c>
      <c r="J245" t="s">
        <v>2175</v>
      </c>
      <c r="K245">
        <v>2250005103</v>
      </c>
    </row>
    <row r="246" spans="1:11" x14ac:dyDescent="0.3">
      <c r="A246">
        <v>3458</v>
      </c>
      <c r="B246">
        <v>3</v>
      </c>
      <c r="C246">
        <f>INDEX(CODIGOS_FATURAMENTO[codigo_faturamento_id],MATCH(Tabela3[[#This Row],[CodFaturamento]],CODIGOS_FATURAMENTO[Cod_Faturamento],0))</f>
        <v>28</v>
      </c>
      <c r="D246">
        <v>60104730</v>
      </c>
      <c r="E246">
        <v>947462750</v>
      </c>
      <c r="F246" s="1">
        <v>45702</v>
      </c>
      <c r="G246">
        <v>60</v>
      </c>
      <c r="H246">
        <v>4</v>
      </c>
      <c r="I246" s="1">
        <f>Tabela3[[#This Row],[data_autorizacao]]+120</f>
        <v>45822</v>
      </c>
      <c r="J246" t="s">
        <v>2175</v>
      </c>
      <c r="K246">
        <v>2250005170</v>
      </c>
    </row>
    <row r="247" spans="1:11" x14ac:dyDescent="0.3">
      <c r="A247">
        <v>3458</v>
      </c>
      <c r="B247">
        <v>3</v>
      </c>
      <c r="C247">
        <f>INDEX(CODIGOS_FATURAMENTO[codigo_faturamento_id],MATCH(Tabela3[[#This Row],[CodFaturamento]],CODIGOS_FATURAMENTO[Cod_Faturamento],0))</f>
        <v>108</v>
      </c>
      <c r="D247">
        <v>60104733</v>
      </c>
      <c r="E247">
        <v>947462753</v>
      </c>
      <c r="F247" s="1">
        <v>45702</v>
      </c>
      <c r="G247">
        <v>55</v>
      </c>
      <c r="H247">
        <v>4</v>
      </c>
      <c r="I247" s="1">
        <f>Tabela3[[#This Row],[data_autorizacao]]+120</f>
        <v>45822</v>
      </c>
      <c r="J247" t="s">
        <v>2175</v>
      </c>
      <c r="K247">
        <v>2250005189</v>
      </c>
    </row>
    <row r="248" spans="1:11" x14ac:dyDescent="0.3">
      <c r="A248">
        <v>3458</v>
      </c>
      <c r="B248">
        <v>3</v>
      </c>
      <c r="C248">
        <f>INDEX(CODIGOS_FATURAMENTO[codigo_faturamento_id],MATCH(Tabela3[[#This Row],[CodFaturamento]],CODIGOS_FATURAMENTO[Cod_Faturamento],0))</f>
        <v>29</v>
      </c>
      <c r="D248">
        <v>60104731</v>
      </c>
      <c r="E248">
        <v>947462751</v>
      </c>
      <c r="F248" s="1">
        <v>45702</v>
      </c>
      <c r="G248">
        <v>83</v>
      </c>
      <c r="H248">
        <v>6</v>
      </c>
      <c r="I248" s="1">
        <f>Tabela3[[#This Row],[data_autorizacao]]+120</f>
        <v>45822</v>
      </c>
      <c r="J248" t="s">
        <v>2175</v>
      </c>
      <c r="K248">
        <v>2250005278</v>
      </c>
    </row>
    <row r="249" spans="1:11" x14ac:dyDescent="0.3">
      <c r="A249">
        <v>3618</v>
      </c>
      <c r="B249">
        <v>3</v>
      </c>
      <c r="C249">
        <f>INDEX(CODIGOS_FATURAMENTO[codigo_faturamento_id],MATCH(Tabela3[[#This Row],[CodFaturamento]],CODIGOS_FATURAMENTO[Cod_Faturamento],0))</f>
        <v>31</v>
      </c>
      <c r="D249">
        <v>60104384</v>
      </c>
      <c r="E249">
        <v>947462436</v>
      </c>
      <c r="F249" s="1">
        <v>45702</v>
      </c>
      <c r="G249">
        <v>46</v>
      </c>
      <c r="H249">
        <v>3</v>
      </c>
      <c r="I249" s="1">
        <f>Tabela3[[#This Row],[data_autorizacao]]+120</f>
        <v>45822</v>
      </c>
      <c r="J249" t="s">
        <v>2175</v>
      </c>
      <c r="K249">
        <v>50000012</v>
      </c>
    </row>
    <row r="250" spans="1:11" x14ac:dyDescent="0.3">
      <c r="A250">
        <v>3618</v>
      </c>
      <c r="B250">
        <v>3</v>
      </c>
      <c r="C250">
        <f>INDEX(CODIGOS_FATURAMENTO[codigo_faturamento_id],MATCH(Tabela3[[#This Row],[CodFaturamento]],CODIGOS_FATURAMENTO[Cod_Faturamento],0))</f>
        <v>32</v>
      </c>
      <c r="D250">
        <v>60104385</v>
      </c>
      <c r="E250">
        <v>947462437</v>
      </c>
      <c r="F250" s="1">
        <v>45702</v>
      </c>
      <c r="G250">
        <v>46</v>
      </c>
      <c r="H250">
        <v>3</v>
      </c>
      <c r="I250" s="1">
        <f>Tabela3[[#This Row],[data_autorizacao]]+120</f>
        <v>45822</v>
      </c>
      <c r="J250" t="s">
        <v>2175</v>
      </c>
      <c r="K250">
        <v>50001213</v>
      </c>
    </row>
    <row r="251" spans="1:11" x14ac:dyDescent="0.3">
      <c r="A251">
        <v>3618</v>
      </c>
      <c r="B251">
        <v>3</v>
      </c>
      <c r="C251">
        <f>INDEX(CODIGOS_FATURAMENTO[codigo_faturamento_id],MATCH(Tabela3[[#This Row],[CodFaturamento]],CODIGOS_FATURAMENTO[Cod_Faturamento],0))</f>
        <v>28</v>
      </c>
      <c r="D251">
        <v>60104383</v>
      </c>
      <c r="E251">
        <v>947462435</v>
      </c>
      <c r="F251" s="1">
        <v>45702</v>
      </c>
      <c r="G251">
        <v>64</v>
      </c>
      <c r="H251">
        <v>4</v>
      </c>
      <c r="I251" s="1">
        <f>Tabela3[[#This Row],[data_autorizacao]]+120</f>
        <v>45822</v>
      </c>
      <c r="J251" t="s">
        <v>2175</v>
      </c>
      <c r="K251">
        <v>2250005170</v>
      </c>
    </row>
    <row r="252" spans="1:11" x14ac:dyDescent="0.3">
      <c r="A252">
        <v>3618</v>
      </c>
      <c r="B252">
        <v>3</v>
      </c>
      <c r="C252">
        <f>INDEX(CODIGOS_FATURAMENTO[codigo_faturamento_id],MATCH(Tabela3[[#This Row],[CodFaturamento]],CODIGOS_FATURAMENTO[Cod_Faturamento],0))</f>
        <v>108</v>
      </c>
      <c r="D252">
        <v>60104387</v>
      </c>
      <c r="E252">
        <v>947462439</v>
      </c>
      <c r="F252" s="1">
        <v>45702</v>
      </c>
      <c r="G252">
        <v>94</v>
      </c>
      <c r="H252">
        <v>6</v>
      </c>
      <c r="I252" s="1">
        <f>Tabela3[[#This Row],[data_autorizacao]]+120</f>
        <v>45822</v>
      </c>
      <c r="J252" t="s">
        <v>2175</v>
      </c>
      <c r="K252">
        <v>2250005189</v>
      </c>
    </row>
    <row r="253" spans="1:11" x14ac:dyDescent="0.3">
      <c r="A253">
        <v>4538</v>
      </c>
      <c r="B253">
        <v>3</v>
      </c>
      <c r="C253">
        <f>INDEX(CODIGOS_FATURAMENTO[codigo_faturamento_id],MATCH(Tabela3[[#This Row],[CodFaturamento]],CODIGOS_FATURAMENTO[Cod_Faturamento],0))</f>
        <v>31</v>
      </c>
      <c r="D253">
        <v>59922196</v>
      </c>
      <c r="E253">
        <v>947293305</v>
      </c>
      <c r="F253" s="1">
        <v>45698</v>
      </c>
      <c r="G253">
        <v>26</v>
      </c>
      <c r="H253">
        <v>2</v>
      </c>
      <c r="I253" s="1">
        <f>Tabela3[[#This Row],[data_autorizacao]]+120</f>
        <v>45818</v>
      </c>
      <c r="J253" t="s">
        <v>2175</v>
      </c>
      <c r="K253">
        <v>50000012</v>
      </c>
    </row>
    <row r="254" spans="1:11" x14ac:dyDescent="0.3">
      <c r="A254">
        <v>4538</v>
      </c>
      <c r="B254">
        <v>3</v>
      </c>
      <c r="C254">
        <f>INDEX(CODIGOS_FATURAMENTO[codigo_faturamento_id],MATCH(Tabela3[[#This Row],[CodFaturamento]],CODIGOS_FATURAMENTO[Cod_Faturamento],0))</f>
        <v>32</v>
      </c>
      <c r="D254">
        <v>59922197</v>
      </c>
      <c r="E254">
        <v>947293306</v>
      </c>
      <c r="F254" s="1">
        <v>45698</v>
      </c>
      <c r="G254">
        <v>14</v>
      </c>
      <c r="H254">
        <v>1</v>
      </c>
      <c r="I254" s="1">
        <f>Tabela3[[#This Row],[data_autorizacao]]+120</f>
        <v>45818</v>
      </c>
      <c r="J254" t="s">
        <v>2175</v>
      </c>
      <c r="K254">
        <v>50001213</v>
      </c>
    </row>
    <row r="255" spans="1:11" x14ac:dyDescent="0.3">
      <c r="A255">
        <v>4538</v>
      </c>
      <c r="B255">
        <v>3</v>
      </c>
      <c r="C255">
        <f>INDEX(CODIGOS_FATURAMENTO[codigo_faturamento_id],MATCH(Tabela3[[#This Row],[CodFaturamento]],CODIGOS_FATURAMENTO[Cod_Faturamento],0))</f>
        <v>26</v>
      </c>
      <c r="D255">
        <v>59922198</v>
      </c>
      <c r="E255">
        <v>947293307</v>
      </c>
      <c r="F255" s="1">
        <v>45698</v>
      </c>
      <c r="G255">
        <v>27</v>
      </c>
      <c r="H255">
        <v>2</v>
      </c>
      <c r="I255" s="1">
        <f>Tabela3[[#This Row],[data_autorizacao]]+120</f>
        <v>45818</v>
      </c>
      <c r="J255" t="s">
        <v>2175</v>
      </c>
      <c r="K255">
        <v>2250005103</v>
      </c>
    </row>
    <row r="256" spans="1:11" x14ac:dyDescent="0.3">
      <c r="A256">
        <v>4538</v>
      </c>
      <c r="B256">
        <v>3</v>
      </c>
      <c r="C256">
        <f>INDEX(CODIGOS_FATURAMENTO[codigo_faturamento_id],MATCH(Tabela3[[#This Row],[CodFaturamento]],CODIGOS_FATURAMENTO[Cod_Faturamento],0))</f>
        <v>108</v>
      </c>
      <c r="D256">
        <v>59922199</v>
      </c>
      <c r="E256">
        <v>947293308</v>
      </c>
      <c r="F256" s="1">
        <v>45698</v>
      </c>
      <c r="G256">
        <v>27</v>
      </c>
      <c r="H256">
        <v>2</v>
      </c>
      <c r="I256" s="1">
        <f>Tabela3[[#This Row],[data_autorizacao]]+120</f>
        <v>45818</v>
      </c>
      <c r="J256" t="s">
        <v>2175</v>
      </c>
      <c r="K256">
        <v>2250005189</v>
      </c>
    </row>
    <row r="257" spans="1:11" x14ac:dyDescent="0.3">
      <c r="A257">
        <v>4324</v>
      </c>
      <c r="B257">
        <v>3</v>
      </c>
      <c r="C257">
        <f>INDEX(CODIGOS_FATURAMENTO[codigo_faturamento_id],MATCH(Tabela3[[#This Row],[CodFaturamento]],CODIGOS_FATURAMENTO[Cod_Faturamento],0))</f>
        <v>31</v>
      </c>
      <c r="D257">
        <v>58338111</v>
      </c>
      <c r="E257">
        <v>945831758</v>
      </c>
      <c r="F257" s="1">
        <v>45630</v>
      </c>
      <c r="G257">
        <v>5</v>
      </c>
      <c r="H257">
        <v>1</v>
      </c>
      <c r="I257" s="1">
        <f>Tabela3[[#This Row],[data_autorizacao]]+120</f>
        <v>45750</v>
      </c>
      <c r="J257" t="s">
        <v>2175</v>
      </c>
      <c r="K257">
        <v>50000012</v>
      </c>
    </row>
    <row r="258" spans="1:11" x14ac:dyDescent="0.3">
      <c r="A258">
        <v>4324</v>
      </c>
      <c r="B258">
        <v>3</v>
      </c>
      <c r="C258">
        <f>INDEX(CODIGOS_FATURAMENTO[codigo_faturamento_id],MATCH(Tabela3[[#This Row],[CodFaturamento]],CODIGOS_FATURAMENTO[Cod_Faturamento],0))</f>
        <v>32</v>
      </c>
      <c r="D258">
        <v>58338112</v>
      </c>
      <c r="E258">
        <v>945831759</v>
      </c>
      <c r="F258" s="1">
        <v>45630</v>
      </c>
      <c r="G258">
        <v>8</v>
      </c>
      <c r="H258">
        <v>1</v>
      </c>
      <c r="I258" s="1">
        <f>Tabela3[[#This Row],[data_autorizacao]]+120</f>
        <v>45750</v>
      </c>
      <c r="J258" t="s">
        <v>2175</v>
      </c>
      <c r="K258">
        <v>50001213</v>
      </c>
    </row>
    <row r="259" spans="1:11" x14ac:dyDescent="0.3">
      <c r="A259">
        <v>4324</v>
      </c>
      <c r="B259">
        <v>3</v>
      </c>
      <c r="C259">
        <f>INDEX(CODIGOS_FATURAMENTO[codigo_faturamento_id],MATCH(Tabela3[[#This Row],[CodFaturamento]],CODIGOS_FATURAMENTO[Cod_Faturamento],0))</f>
        <v>26</v>
      </c>
      <c r="D259">
        <v>58338114</v>
      </c>
      <c r="E259">
        <v>945831761</v>
      </c>
      <c r="F259" s="1">
        <v>45630</v>
      </c>
      <c r="G259">
        <v>14</v>
      </c>
      <c r="H259">
        <v>3</v>
      </c>
      <c r="I259" s="1">
        <f>Tabela3[[#This Row],[data_autorizacao]]+120</f>
        <v>45750</v>
      </c>
      <c r="J259" t="s">
        <v>2175</v>
      </c>
      <c r="K259">
        <v>2250005103</v>
      </c>
    </row>
    <row r="260" spans="1:11" x14ac:dyDescent="0.3">
      <c r="A260">
        <v>4324</v>
      </c>
      <c r="B260">
        <v>3</v>
      </c>
      <c r="C260">
        <f>INDEX(CODIGOS_FATURAMENTO[codigo_faturamento_id],MATCH(Tabela3[[#This Row],[CodFaturamento]],CODIGOS_FATURAMENTO[Cod_Faturamento],0))</f>
        <v>28</v>
      </c>
      <c r="D260">
        <v>58338110</v>
      </c>
      <c r="E260">
        <v>945831757</v>
      </c>
      <c r="F260" s="1">
        <v>45630</v>
      </c>
      <c r="G260">
        <v>12</v>
      </c>
      <c r="H260">
        <v>2</v>
      </c>
      <c r="I260" s="1">
        <f>Tabela3[[#This Row],[data_autorizacao]]+120</f>
        <v>45750</v>
      </c>
      <c r="J260" t="s">
        <v>2175</v>
      </c>
      <c r="K260">
        <v>2250005170</v>
      </c>
    </row>
    <row r="261" spans="1:11" x14ac:dyDescent="0.3">
      <c r="A261">
        <v>4324</v>
      </c>
      <c r="B261">
        <v>3</v>
      </c>
      <c r="C261">
        <f>INDEX(CODIGOS_FATURAMENTO[codigo_faturamento_id],MATCH(Tabela3[[#This Row],[CodFaturamento]],CODIGOS_FATURAMENTO[Cod_Faturamento],0))</f>
        <v>108</v>
      </c>
      <c r="D261">
        <v>58338115</v>
      </c>
      <c r="E261">
        <v>945831762</v>
      </c>
      <c r="F261" s="1">
        <v>45630</v>
      </c>
      <c r="G261">
        <v>24</v>
      </c>
      <c r="H261">
        <v>3</v>
      </c>
      <c r="I261" s="1">
        <f>Tabela3[[#This Row],[data_autorizacao]]+120</f>
        <v>45750</v>
      </c>
      <c r="J261" t="s">
        <v>2175</v>
      </c>
      <c r="K261">
        <v>2250005189</v>
      </c>
    </row>
    <row r="262" spans="1:11" x14ac:dyDescent="0.3">
      <c r="A262">
        <v>4324</v>
      </c>
      <c r="B262">
        <v>3</v>
      </c>
      <c r="C262">
        <f>INDEX(CODIGOS_FATURAMENTO[codigo_faturamento_id],MATCH(Tabela3[[#This Row],[CodFaturamento]],CODIGOS_FATURAMENTO[Cod_Faturamento],0))</f>
        <v>29</v>
      </c>
      <c r="D262">
        <v>58338113</v>
      </c>
      <c r="E262">
        <v>945831760</v>
      </c>
      <c r="F262" s="1">
        <v>45630</v>
      </c>
      <c r="G262">
        <v>11</v>
      </c>
      <c r="H262">
        <v>2</v>
      </c>
      <c r="I262" s="1">
        <f>Tabela3[[#This Row],[data_autorizacao]]+120</f>
        <v>45750</v>
      </c>
      <c r="J262" t="s">
        <v>2175</v>
      </c>
      <c r="K262">
        <v>2250005278</v>
      </c>
    </row>
    <row r="263" spans="1:11" x14ac:dyDescent="0.3">
      <c r="A263">
        <v>2088</v>
      </c>
      <c r="B263">
        <v>3</v>
      </c>
      <c r="C263">
        <f>INDEX(CODIGOS_FATURAMENTO[codigo_faturamento_id],MATCH(Tabela3[[#This Row],[CodFaturamento]],CODIGOS_FATURAMENTO[Cod_Faturamento],0))</f>
        <v>26</v>
      </c>
      <c r="D263">
        <v>58878211</v>
      </c>
      <c r="E263">
        <v>946326475</v>
      </c>
      <c r="F263" s="1">
        <v>45660</v>
      </c>
      <c r="G263">
        <v>86</v>
      </c>
      <c r="H263">
        <v>6</v>
      </c>
      <c r="I263" s="1">
        <f>Tabela3[[#This Row],[data_autorizacao]]+120</f>
        <v>45780</v>
      </c>
      <c r="J263" t="s">
        <v>2175</v>
      </c>
      <c r="K263">
        <v>2250005103</v>
      </c>
    </row>
    <row r="264" spans="1:11" x14ac:dyDescent="0.3">
      <c r="A264">
        <v>2088</v>
      </c>
      <c r="B264">
        <v>3</v>
      </c>
      <c r="C264">
        <f>INDEX(CODIGOS_FATURAMENTO[codigo_faturamento_id],MATCH(Tabela3[[#This Row],[CodFaturamento]],CODIGOS_FATURAMENTO[Cod_Faturamento],0))</f>
        <v>29</v>
      </c>
      <c r="D264">
        <v>58878210</v>
      </c>
      <c r="E264">
        <v>946326474</v>
      </c>
      <c r="F264" s="1">
        <v>45660</v>
      </c>
      <c r="G264">
        <v>40</v>
      </c>
      <c r="H264">
        <v>3</v>
      </c>
      <c r="I264" s="1">
        <f>Tabela3[[#This Row],[data_autorizacao]]+120</f>
        <v>45780</v>
      </c>
      <c r="J264" t="s">
        <v>2175</v>
      </c>
      <c r="K264">
        <v>2250005278</v>
      </c>
    </row>
    <row r="265" spans="1:11" x14ac:dyDescent="0.3">
      <c r="A265">
        <v>2722</v>
      </c>
      <c r="B265">
        <v>3</v>
      </c>
      <c r="C265">
        <f>INDEX(CODIGOS_FATURAMENTO[codigo_faturamento_id],MATCH(Tabela3[[#This Row],[CodFaturamento]],CODIGOS_FATURAMENTO[Cod_Faturamento],0))</f>
        <v>31</v>
      </c>
      <c r="D265">
        <v>59395317</v>
      </c>
      <c r="E265">
        <v>946805609</v>
      </c>
      <c r="F265" s="1">
        <v>45678</v>
      </c>
      <c r="G265">
        <v>14</v>
      </c>
      <c r="H265">
        <v>1</v>
      </c>
      <c r="I265" s="1">
        <f>Tabela3[[#This Row],[data_autorizacao]]+120</f>
        <v>45798</v>
      </c>
      <c r="J265" t="s">
        <v>2175</v>
      </c>
      <c r="K265">
        <v>50000012</v>
      </c>
    </row>
    <row r="266" spans="1:11" x14ac:dyDescent="0.3">
      <c r="A266">
        <v>2722</v>
      </c>
      <c r="B266">
        <v>3</v>
      </c>
      <c r="C266">
        <f>INDEX(CODIGOS_FATURAMENTO[codigo_faturamento_id],MATCH(Tabela3[[#This Row],[CodFaturamento]],CODIGOS_FATURAMENTO[Cod_Faturamento],0))</f>
        <v>27</v>
      </c>
      <c r="D266">
        <v>59395315</v>
      </c>
      <c r="E266">
        <v>946805607</v>
      </c>
      <c r="F266" s="1">
        <v>45678</v>
      </c>
      <c r="G266">
        <v>28</v>
      </c>
      <c r="H266">
        <v>2</v>
      </c>
      <c r="I266" s="1">
        <f>Tabela3[[#This Row],[data_autorizacao]]+120</f>
        <v>45798</v>
      </c>
      <c r="J266" t="s">
        <v>2175</v>
      </c>
      <c r="K266">
        <v>2250005111</v>
      </c>
    </row>
    <row r="267" spans="1:11" x14ac:dyDescent="0.3">
      <c r="A267">
        <v>2722</v>
      </c>
      <c r="B267">
        <v>3</v>
      </c>
      <c r="C267">
        <f>INDEX(CODIGOS_FATURAMENTO[codigo_faturamento_id],MATCH(Tabela3[[#This Row],[CodFaturamento]],CODIGOS_FATURAMENTO[Cod_Faturamento],0))</f>
        <v>28</v>
      </c>
      <c r="D267">
        <v>59395316</v>
      </c>
      <c r="E267">
        <v>946805608</v>
      </c>
      <c r="F267" s="1">
        <v>45678</v>
      </c>
      <c r="G267">
        <v>16</v>
      </c>
      <c r="H267">
        <v>1</v>
      </c>
      <c r="I267" s="1">
        <f>Tabela3[[#This Row],[data_autorizacao]]+120</f>
        <v>45798</v>
      </c>
      <c r="J267" t="s">
        <v>2175</v>
      </c>
      <c r="K267">
        <v>2250005170</v>
      </c>
    </row>
    <row r="268" spans="1:11" x14ac:dyDescent="0.3">
      <c r="A268">
        <v>2722</v>
      </c>
      <c r="B268">
        <v>3</v>
      </c>
      <c r="C268">
        <f>INDEX(CODIGOS_FATURAMENTO[codigo_faturamento_id],MATCH(Tabela3[[#This Row],[CodFaturamento]],CODIGOS_FATURAMENTO[Cod_Faturamento],0))</f>
        <v>108</v>
      </c>
      <c r="D268">
        <v>59395319</v>
      </c>
      <c r="E268">
        <v>946805611</v>
      </c>
      <c r="F268" s="1">
        <v>45678</v>
      </c>
      <c r="G268">
        <v>16</v>
      </c>
      <c r="H268">
        <v>1</v>
      </c>
      <c r="I268" s="1">
        <f>Tabela3[[#This Row],[data_autorizacao]]+120</f>
        <v>45798</v>
      </c>
      <c r="J268" t="s">
        <v>2175</v>
      </c>
      <c r="K268">
        <v>2250005189</v>
      </c>
    </row>
    <row r="269" spans="1:11" x14ac:dyDescent="0.3">
      <c r="A269">
        <v>2722</v>
      </c>
      <c r="B269">
        <v>3</v>
      </c>
      <c r="C269">
        <f>INDEX(CODIGOS_FATURAMENTO[codigo_faturamento_id],MATCH(Tabela3[[#This Row],[CodFaturamento]],CODIGOS_FATURAMENTO[Cod_Faturamento],0))</f>
        <v>29</v>
      </c>
      <c r="D269">
        <v>59395318</v>
      </c>
      <c r="E269">
        <v>946805610</v>
      </c>
      <c r="F269" s="1">
        <v>45678</v>
      </c>
      <c r="G269">
        <v>16</v>
      </c>
      <c r="H269">
        <v>1</v>
      </c>
      <c r="I269" s="1">
        <f>Tabela3[[#This Row],[data_autorizacao]]+120</f>
        <v>45798</v>
      </c>
      <c r="J269" t="s">
        <v>2175</v>
      </c>
      <c r="K269">
        <v>2250005278</v>
      </c>
    </row>
    <row r="270" spans="1:11" x14ac:dyDescent="0.3">
      <c r="A270">
        <v>1455</v>
      </c>
      <c r="B270">
        <v>3</v>
      </c>
      <c r="C270">
        <f>INDEX(CODIGOS_FATURAMENTO[codigo_faturamento_id],MATCH(Tabela3[[#This Row],[CodFaturamento]],CODIGOS_FATURAMENTO[Cod_Faturamento],0))</f>
        <v>32</v>
      </c>
      <c r="D270">
        <v>60185861</v>
      </c>
      <c r="E270">
        <v>947538232</v>
      </c>
      <c r="F270" s="1">
        <v>45706</v>
      </c>
      <c r="G270">
        <v>31</v>
      </c>
      <c r="H270">
        <v>2</v>
      </c>
      <c r="I270" s="1">
        <f>Tabela3[[#This Row],[data_autorizacao]]+120</f>
        <v>45826</v>
      </c>
      <c r="J270" t="s">
        <v>2175</v>
      </c>
      <c r="K270">
        <v>50001213</v>
      </c>
    </row>
    <row r="271" spans="1:11" x14ac:dyDescent="0.3">
      <c r="A271">
        <v>1455</v>
      </c>
      <c r="B271">
        <v>3</v>
      </c>
      <c r="C271">
        <f>INDEX(CODIGOS_FATURAMENTO[codigo_faturamento_id],MATCH(Tabela3[[#This Row],[CodFaturamento]],CODIGOS_FATURAMENTO[Cod_Faturamento],0))</f>
        <v>29</v>
      </c>
      <c r="D271">
        <v>60185862</v>
      </c>
      <c r="E271">
        <v>947538233</v>
      </c>
      <c r="F271" s="1">
        <v>45706</v>
      </c>
      <c r="G271">
        <v>86</v>
      </c>
      <c r="H271">
        <v>6</v>
      </c>
      <c r="I271" s="1">
        <f>Tabela3[[#This Row],[data_autorizacao]]+120</f>
        <v>45826</v>
      </c>
      <c r="J271" t="s">
        <v>2175</v>
      </c>
      <c r="K271">
        <v>2250005278</v>
      </c>
    </row>
    <row r="272" spans="1:11" x14ac:dyDescent="0.3">
      <c r="A272">
        <v>2918</v>
      </c>
      <c r="B272">
        <v>3</v>
      </c>
      <c r="C272">
        <f>INDEX(CODIGOS_FATURAMENTO[codigo_faturamento_id],MATCH(Tabela3[[#This Row],[CodFaturamento]],CODIGOS_FATURAMENTO[Cod_Faturamento],0))</f>
        <v>31</v>
      </c>
      <c r="D272">
        <v>60716975</v>
      </c>
      <c r="E272">
        <v>948028997</v>
      </c>
      <c r="F272" s="1">
        <v>45728</v>
      </c>
      <c r="G272">
        <v>15</v>
      </c>
      <c r="H272">
        <v>1</v>
      </c>
      <c r="I272" s="1">
        <f>Tabela3[[#This Row],[data_autorizacao]]+120</f>
        <v>45848</v>
      </c>
      <c r="J272" t="s">
        <v>2175</v>
      </c>
      <c r="K272">
        <v>50000012</v>
      </c>
    </row>
    <row r="273" spans="1:11" x14ac:dyDescent="0.3">
      <c r="A273">
        <v>2918</v>
      </c>
      <c r="B273">
        <v>3</v>
      </c>
      <c r="C273">
        <f>INDEX(CODIGOS_FATURAMENTO[codigo_faturamento_id],MATCH(Tabela3[[#This Row],[CodFaturamento]],CODIGOS_FATURAMENTO[Cod_Faturamento],0))</f>
        <v>26</v>
      </c>
      <c r="D273">
        <v>60716977</v>
      </c>
      <c r="E273">
        <v>948029000</v>
      </c>
      <c r="F273" s="1">
        <v>45728</v>
      </c>
      <c r="G273">
        <v>62</v>
      </c>
      <c r="H273">
        <v>4</v>
      </c>
      <c r="I273" s="1">
        <f>Tabela3[[#This Row],[data_autorizacao]]+120</f>
        <v>45848</v>
      </c>
      <c r="J273" t="s">
        <v>2175</v>
      </c>
      <c r="K273">
        <v>2250005103</v>
      </c>
    </row>
    <row r="274" spans="1:11" x14ac:dyDescent="0.3">
      <c r="A274">
        <v>2918</v>
      </c>
      <c r="B274">
        <v>3</v>
      </c>
      <c r="C274">
        <f>INDEX(CODIGOS_FATURAMENTO[codigo_faturamento_id],MATCH(Tabela3[[#This Row],[CodFaturamento]],CODIGOS_FATURAMENTO[Cod_Faturamento],0))</f>
        <v>27</v>
      </c>
      <c r="D274">
        <v>60716971</v>
      </c>
      <c r="E274">
        <v>948028995</v>
      </c>
      <c r="F274" s="1">
        <v>45728</v>
      </c>
      <c r="G274">
        <v>31</v>
      </c>
      <c r="H274">
        <v>2</v>
      </c>
      <c r="I274" s="1">
        <f>Tabela3[[#This Row],[data_autorizacao]]+120</f>
        <v>45848</v>
      </c>
      <c r="J274" t="s">
        <v>2175</v>
      </c>
      <c r="K274">
        <v>2250005111</v>
      </c>
    </row>
    <row r="275" spans="1:11" x14ac:dyDescent="0.3">
      <c r="A275">
        <v>2918</v>
      </c>
      <c r="B275">
        <v>3</v>
      </c>
      <c r="C275">
        <f>INDEX(CODIGOS_FATURAMENTO[codigo_faturamento_id],MATCH(Tabela3[[#This Row],[CodFaturamento]],CODIGOS_FATURAMENTO[Cod_Faturamento],0))</f>
        <v>28</v>
      </c>
      <c r="D275">
        <v>60716974</v>
      </c>
      <c r="E275">
        <v>948028996</v>
      </c>
      <c r="F275" s="1">
        <v>45728</v>
      </c>
      <c r="G275">
        <v>16</v>
      </c>
      <c r="H275">
        <v>1</v>
      </c>
      <c r="I275" s="1">
        <f>Tabela3[[#This Row],[data_autorizacao]]+120</f>
        <v>45848</v>
      </c>
      <c r="J275" t="s">
        <v>2175</v>
      </c>
      <c r="K275">
        <v>2250005170</v>
      </c>
    </row>
    <row r="276" spans="1:11" x14ac:dyDescent="0.3">
      <c r="A276">
        <v>2918</v>
      </c>
      <c r="B276">
        <v>3</v>
      </c>
      <c r="C276">
        <f>INDEX(CODIGOS_FATURAMENTO[codigo_faturamento_id],MATCH(Tabela3[[#This Row],[CodFaturamento]],CODIGOS_FATURAMENTO[Cod_Faturamento],0))</f>
        <v>108</v>
      </c>
      <c r="D276">
        <v>60716978</v>
      </c>
      <c r="E276">
        <v>948029001</v>
      </c>
      <c r="F276" s="1">
        <v>45728</v>
      </c>
      <c r="G276">
        <v>32</v>
      </c>
      <c r="H276">
        <v>2</v>
      </c>
      <c r="I276" s="1">
        <f>Tabela3[[#This Row],[data_autorizacao]]+120</f>
        <v>45848</v>
      </c>
      <c r="J276" t="s">
        <v>2175</v>
      </c>
      <c r="K276">
        <v>2250005189</v>
      </c>
    </row>
    <row r="277" spans="1:11" x14ac:dyDescent="0.3">
      <c r="A277">
        <v>2918</v>
      </c>
      <c r="B277">
        <v>3</v>
      </c>
      <c r="C277">
        <f>INDEX(CODIGOS_FATURAMENTO[codigo_faturamento_id],MATCH(Tabela3[[#This Row],[CodFaturamento]],CODIGOS_FATURAMENTO[Cod_Faturamento],0))</f>
        <v>29</v>
      </c>
      <c r="D277">
        <v>60716976</v>
      </c>
      <c r="E277">
        <v>948028998</v>
      </c>
      <c r="F277" s="1">
        <v>45728</v>
      </c>
      <c r="G277">
        <v>47</v>
      </c>
      <c r="H277">
        <v>3</v>
      </c>
      <c r="I277" s="1">
        <f>Tabela3[[#This Row],[data_autorizacao]]+120</f>
        <v>45848</v>
      </c>
      <c r="J277" t="s">
        <v>2175</v>
      </c>
      <c r="K277">
        <v>2250005278</v>
      </c>
    </row>
    <row r="278" spans="1:11" x14ac:dyDescent="0.3">
      <c r="A278">
        <v>4461</v>
      </c>
      <c r="B278">
        <v>3</v>
      </c>
      <c r="C278">
        <f>INDEX(CODIGOS_FATURAMENTO[codigo_faturamento_id],MATCH(Tabela3[[#This Row],[CodFaturamento]],CODIGOS_FATURAMENTO[Cod_Faturamento],0))</f>
        <v>31</v>
      </c>
      <c r="D278">
        <v>59512842</v>
      </c>
      <c r="E278">
        <v>946914183</v>
      </c>
      <c r="F278" s="1">
        <v>45682</v>
      </c>
      <c r="G278">
        <v>44</v>
      </c>
      <c r="H278">
        <v>3</v>
      </c>
      <c r="I278" s="1">
        <f>Tabela3[[#This Row],[data_autorizacao]]+120</f>
        <v>45802</v>
      </c>
      <c r="J278" t="s">
        <v>2175</v>
      </c>
      <c r="K278">
        <v>50000012</v>
      </c>
    </row>
    <row r="279" spans="1:11" x14ac:dyDescent="0.3">
      <c r="A279">
        <v>4461</v>
      </c>
      <c r="B279">
        <v>3</v>
      </c>
      <c r="C279">
        <f>INDEX(CODIGOS_FATURAMENTO[codigo_faturamento_id],MATCH(Tabela3[[#This Row],[CodFaturamento]],CODIGOS_FATURAMENTO[Cod_Faturamento],0))</f>
        <v>32</v>
      </c>
      <c r="D279">
        <v>59512843</v>
      </c>
      <c r="E279">
        <v>946914184</v>
      </c>
      <c r="F279" s="1">
        <v>45682</v>
      </c>
      <c r="G279">
        <v>27</v>
      </c>
      <c r="H279">
        <v>2</v>
      </c>
      <c r="I279" s="1">
        <f>Tabela3[[#This Row],[data_autorizacao]]+120</f>
        <v>45802</v>
      </c>
      <c r="J279" t="s">
        <v>2175</v>
      </c>
      <c r="K279">
        <v>50001213</v>
      </c>
    </row>
    <row r="280" spans="1:11" x14ac:dyDescent="0.3">
      <c r="A280">
        <v>4461</v>
      </c>
      <c r="B280">
        <v>3</v>
      </c>
      <c r="C280">
        <f>INDEX(CODIGOS_FATURAMENTO[codigo_faturamento_id],MATCH(Tabela3[[#This Row],[CodFaturamento]],CODIGOS_FATURAMENTO[Cod_Faturamento],0))</f>
        <v>26</v>
      </c>
      <c r="D280">
        <v>59512844</v>
      </c>
      <c r="E280">
        <v>946914185</v>
      </c>
      <c r="F280" s="1">
        <v>45682</v>
      </c>
      <c r="G280">
        <v>63</v>
      </c>
      <c r="H280">
        <v>5</v>
      </c>
      <c r="I280" s="1">
        <f>Tabela3[[#This Row],[data_autorizacao]]+120</f>
        <v>45802</v>
      </c>
      <c r="J280" t="s">
        <v>2175</v>
      </c>
      <c r="K280">
        <v>2250005103</v>
      </c>
    </row>
    <row r="281" spans="1:11" x14ac:dyDescent="0.3">
      <c r="A281">
        <v>4461</v>
      </c>
      <c r="B281">
        <v>3</v>
      </c>
      <c r="C281">
        <f>INDEX(CODIGOS_FATURAMENTO[codigo_faturamento_id],MATCH(Tabela3[[#This Row],[CodFaturamento]],CODIGOS_FATURAMENTO[Cod_Faturamento],0))</f>
        <v>28</v>
      </c>
      <c r="D281">
        <v>59512841</v>
      </c>
      <c r="E281">
        <v>946914181</v>
      </c>
      <c r="F281" s="1">
        <v>45682</v>
      </c>
      <c r="G281">
        <v>48</v>
      </c>
      <c r="H281">
        <v>3</v>
      </c>
      <c r="I281" s="1">
        <f>Tabela3[[#This Row],[data_autorizacao]]+120</f>
        <v>45802</v>
      </c>
      <c r="J281" t="s">
        <v>2175</v>
      </c>
      <c r="K281">
        <v>2250005170</v>
      </c>
    </row>
    <row r="282" spans="1:11" x14ac:dyDescent="0.3">
      <c r="A282">
        <v>4461</v>
      </c>
      <c r="B282">
        <v>3</v>
      </c>
      <c r="C282">
        <f>INDEX(CODIGOS_FATURAMENTO[codigo_faturamento_id],MATCH(Tabela3[[#This Row],[CodFaturamento]],CODIGOS_FATURAMENTO[Cod_Faturamento],0))</f>
        <v>108</v>
      </c>
      <c r="D282">
        <v>59512845</v>
      </c>
      <c r="E282">
        <v>946914186</v>
      </c>
      <c r="F282" s="1">
        <v>45682</v>
      </c>
      <c r="G282">
        <v>61</v>
      </c>
      <c r="H282">
        <v>4</v>
      </c>
      <c r="I282" s="1">
        <f>Tabela3[[#This Row],[data_autorizacao]]+120</f>
        <v>45802</v>
      </c>
      <c r="J282" t="s">
        <v>2175</v>
      </c>
      <c r="K282">
        <v>2250005189</v>
      </c>
    </row>
    <row r="283" spans="1:11" x14ac:dyDescent="0.3">
      <c r="A283" t="s">
        <v>2159</v>
      </c>
      <c r="B283">
        <v>3</v>
      </c>
      <c r="C283">
        <f>INDEX(CODIGOS_FATURAMENTO[codigo_faturamento_id],MATCH(Tabela3[[#This Row],[CodFaturamento]],CODIGOS_FATURAMENTO[Cod_Faturamento],0))</f>
        <v>31</v>
      </c>
      <c r="D283">
        <v>60105303</v>
      </c>
      <c r="E283">
        <v>947463278</v>
      </c>
      <c r="F283" s="1">
        <v>45702</v>
      </c>
      <c r="G283">
        <v>32</v>
      </c>
      <c r="H283">
        <v>2</v>
      </c>
      <c r="I283" s="1">
        <f>Tabela3[[#This Row],[data_autorizacao]]+120</f>
        <v>45822</v>
      </c>
      <c r="J283" t="s">
        <v>2175</v>
      </c>
      <c r="K283">
        <v>50000012</v>
      </c>
    </row>
    <row r="284" spans="1:11" x14ac:dyDescent="0.3">
      <c r="A284" t="s">
        <v>2159</v>
      </c>
      <c r="B284">
        <v>3</v>
      </c>
      <c r="C284">
        <f>INDEX(CODIGOS_FATURAMENTO[codigo_faturamento_id],MATCH(Tabela3[[#This Row],[CodFaturamento]],CODIGOS_FATURAMENTO[Cod_Faturamento],0))</f>
        <v>26</v>
      </c>
      <c r="D284">
        <v>60105305</v>
      </c>
      <c r="E284">
        <v>947463280</v>
      </c>
      <c r="F284" s="1">
        <v>45702</v>
      </c>
      <c r="G284">
        <v>104</v>
      </c>
      <c r="H284">
        <v>7</v>
      </c>
      <c r="I284" s="1">
        <f>Tabela3[[#This Row],[data_autorizacao]]+120</f>
        <v>45822</v>
      </c>
      <c r="J284" t="s">
        <v>2175</v>
      </c>
      <c r="K284">
        <v>2250005103</v>
      </c>
    </row>
    <row r="285" spans="1:11" x14ac:dyDescent="0.3">
      <c r="A285" t="s">
        <v>2159</v>
      </c>
      <c r="B285">
        <v>3</v>
      </c>
      <c r="C285">
        <f>INDEX(CODIGOS_FATURAMENTO[codigo_faturamento_id],MATCH(Tabela3[[#This Row],[CodFaturamento]],CODIGOS_FATURAMENTO[Cod_Faturamento],0))</f>
        <v>28</v>
      </c>
      <c r="D285">
        <v>60105302</v>
      </c>
      <c r="E285">
        <v>947463277</v>
      </c>
      <c r="F285" s="1">
        <v>45702</v>
      </c>
      <c r="G285">
        <v>75</v>
      </c>
      <c r="H285">
        <v>5</v>
      </c>
      <c r="I285" s="1">
        <f>Tabela3[[#This Row],[data_autorizacao]]+120</f>
        <v>45822</v>
      </c>
      <c r="J285" t="s">
        <v>2175</v>
      </c>
      <c r="K285">
        <v>2250005170</v>
      </c>
    </row>
    <row r="286" spans="1:11" x14ac:dyDescent="0.3">
      <c r="A286" t="s">
        <v>2159</v>
      </c>
      <c r="B286">
        <v>3</v>
      </c>
      <c r="C286">
        <f>INDEX(CODIGOS_FATURAMENTO[codigo_faturamento_id],MATCH(Tabela3[[#This Row],[CodFaturamento]],CODIGOS_FATURAMENTO[Cod_Faturamento],0))</f>
        <v>108</v>
      </c>
      <c r="D286">
        <v>60105306</v>
      </c>
      <c r="E286">
        <v>947463281</v>
      </c>
      <c r="F286" s="1">
        <v>45702</v>
      </c>
      <c r="G286">
        <v>73</v>
      </c>
      <c r="H286">
        <v>5</v>
      </c>
      <c r="I286" s="1">
        <f>Tabela3[[#This Row],[data_autorizacao]]+120</f>
        <v>45822</v>
      </c>
      <c r="J286" t="s">
        <v>2175</v>
      </c>
      <c r="K286">
        <v>2250005189</v>
      </c>
    </row>
    <row r="287" spans="1:11" x14ac:dyDescent="0.3">
      <c r="A287" t="s">
        <v>2159</v>
      </c>
      <c r="B287">
        <v>3</v>
      </c>
      <c r="C287">
        <f>INDEX(CODIGOS_FATURAMENTO[codigo_faturamento_id],MATCH(Tabela3[[#This Row],[CodFaturamento]],CODIGOS_FATURAMENTO[Cod_Faturamento],0))</f>
        <v>29</v>
      </c>
      <c r="D287">
        <v>60105304</v>
      </c>
      <c r="E287">
        <v>947463279</v>
      </c>
      <c r="F287" s="1">
        <v>45702</v>
      </c>
      <c r="G287">
        <v>58</v>
      </c>
      <c r="H287">
        <v>4</v>
      </c>
      <c r="I287" s="1">
        <f>Tabela3[[#This Row],[data_autorizacao]]+120</f>
        <v>45822</v>
      </c>
      <c r="J287" t="s">
        <v>2175</v>
      </c>
      <c r="K287">
        <v>2250005278</v>
      </c>
    </row>
    <row r="288" spans="1:11" x14ac:dyDescent="0.3">
      <c r="A288">
        <v>4470</v>
      </c>
      <c r="B288">
        <v>3</v>
      </c>
      <c r="C288">
        <f>INDEX(CODIGOS_FATURAMENTO[codigo_faturamento_id],MATCH(Tabela3[[#This Row],[CodFaturamento]],CODIGOS_FATURAMENTO[Cod_Faturamento],0))</f>
        <v>26</v>
      </c>
      <c r="D288">
        <v>59689296</v>
      </c>
      <c r="E288">
        <v>947077612</v>
      </c>
      <c r="F288" s="1">
        <v>45688</v>
      </c>
      <c r="G288">
        <v>77</v>
      </c>
      <c r="H288">
        <v>5</v>
      </c>
      <c r="I288" s="1">
        <f>Tabela3[[#This Row],[data_autorizacao]]+120</f>
        <v>45808</v>
      </c>
      <c r="J288" t="s">
        <v>2175</v>
      </c>
      <c r="K288">
        <v>2250005103</v>
      </c>
    </row>
    <row r="289" spans="1:11" x14ac:dyDescent="0.3">
      <c r="A289">
        <v>4470</v>
      </c>
      <c r="B289">
        <v>3</v>
      </c>
      <c r="C289">
        <f>INDEX(CODIGOS_FATURAMENTO[codigo_faturamento_id],MATCH(Tabela3[[#This Row],[CodFaturamento]],CODIGOS_FATURAMENTO[Cod_Faturamento],0))</f>
        <v>28</v>
      </c>
      <c r="D289">
        <v>59689294</v>
      </c>
      <c r="E289">
        <v>947077610</v>
      </c>
      <c r="F289" s="1">
        <v>45688</v>
      </c>
      <c r="G289">
        <v>64</v>
      </c>
      <c r="H289">
        <v>4</v>
      </c>
      <c r="I289" s="1">
        <f>Tabela3[[#This Row],[data_autorizacao]]+120</f>
        <v>45808</v>
      </c>
      <c r="J289" t="s">
        <v>2175</v>
      </c>
      <c r="K289">
        <v>2250005170</v>
      </c>
    </row>
    <row r="290" spans="1:11" x14ac:dyDescent="0.3">
      <c r="A290">
        <v>4470</v>
      </c>
      <c r="B290">
        <v>3</v>
      </c>
      <c r="C290">
        <f>INDEX(CODIGOS_FATURAMENTO[codigo_faturamento_id],MATCH(Tabela3[[#This Row],[CodFaturamento]],CODIGOS_FATURAMENTO[Cod_Faturamento],0))</f>
        <v>29</v>
      </c>
      <c r="D290">
        <v>59689295</v>
      </c>
      <c r="E290">
        <v>947077611</v>
      </c>
      <c r="F290" s="1">
        <v>45688</v>
      </c>
      <c r="G290">
        <v>62</v>
      </c>
      <c r="H290">
        <v>4</v>
      </c>
      <c r="I290" s="1">
        <f>Tabela3[[#This Row],[data_autorizacao]]+120</f>
        <v>45808</v>
      </c>
      <c r="J290" t="s">
        <v>2175</v>
      </c>
      <c r="K290">
        <v>2250005278</v>
      </c>
    </row>
    <row r="291" spans="1:11" x14ac:dyDescent="0.3">
      <c r="A291">
        <v>4168</v>
      </c>
      <c r="B291">
        <v>3</v>
      </c>
      <c r="C291">
        <f>INDEX(CODIGOS_FATURAMENTO[codigo_faturamento_id],MATCH(Tabela3[[#This Row],[CodFaturamento]],CODIGOS_FATURAMENTO[Cod_Faturamento],0))</f>
        <v>108</v>
      </c>
      <c r="D291">
        <v>59213907</v>
      </c>
      <c r="E291">
        <v>946637269</v>
      </c>
      <c r="F291" s="1">
        <v>45673</v>
      </c>
      <c r="G291">
        <v>32</v>
      </c>
      <c r="H291">
        <v>2</v>
      </c>
      <c r="I291" s="1">
        <f>Tabela3[[#This Row],[data_autorizacao]]+120</f>
        <v>45793</v>
      </c>
      <c r="J291" t="s">
        <v>2175</v>
      </c>
      <c r="K291">
        <v>2250005189</v>
      </c>
    </row>
    <row r="292" spans="1:11" x14ac:dyDescent="0.3">
      <c r="A292">
        <v>4168</v>
      </c>
      <c r="B292">
        <v>3</v>
      </c>
      <c r="C292">
        <f>INDEX(CODIGOS_FATURAMENTO[codigo_faturamento_id],MATCH(Tabela3[[#This Row],[CodFaturamento]],CODIGOS_FATURAMENTO[Cod_Faturamento],0))</f>
        <v>27</v>
      </c>
      <c r="D292">
        <v>59213906</v>
      </c>
      <c r="E292">
        <v>946637268</v>
      </c>
      <c r="F292" s="1">
        <v>45672</v>
      </c>
      <c r="G292">
        <v>32</v>
      </c>
      <c r="H292">
        <v>2</v>
      </c>
      <c r="I292" s="1">
        <f>Tabela3[[#This Row],[data_autorizacao]]+120</f>
        <v>45792</v>
      </c>
      <c r="J292" t="s">
        <v>2175</v>
      </c>
      <c r="K292">
        <v>2250005111</v>
      </c>
    </row>
    <row r="293" spans="1:11" x14ac:dyDescent="0.3">
      <c r="A293">
        <v>4168</v>
      </c>
      <c r="B293">
        <v>3</v>
      </c>
      <c r="C293">
        <f>INDEX(CODIGOS_FATURAMENTO[codigo_faturamento_id],MATCH(Tabela3[[#This Row],[CodFaturamento]],CODIGOS_FATURAMENTO[Cod_Faturamento],0))</f>
        <v>31</v>
      </c>
      <c r="D293">
        <v>58490037</v>
      </c>
      <c r="E293">
        <v>945972043</v>
      </c>
      <c r="F293" s="1">
        <v>45637</v>
      </c>
      <c r="G293">
        <v>24</v>
      </c>
      <c r="H293">
        <v>2</v>
      </c>
      <c r="I293" s="1">
        <f>Tabela3[[#This Row],[data_autorizacao]]+120</f>
        <v>45757</v>
      </c>
      <c r="J293" t="s">
        <v>2175</v>
      </c>
      <c r="K293">
        <v>50000012</v>
      </c>
    </row>
    <row r="294" spans="1:11" x14ac:dyDescent="0.3">
      <c r="A294">
        <v>4168</v>
      </c>
      <c r="B294">
        <v>3</v>
      </c>
      <c r="C294">
        <f>INDEX(CODIGOS_FATURAMENTO[codigo_faturamento_id],MATCH(Tabela3[[#This Row],[CodFaturamento]],CODIGOS_FATURAMENTO[Cod_Faturamento],0))</f>
        <v>26</v>
      </c>
      <c r="D294">
        <v>58490039</v>
      </c>
      <c r="E294">
        <v>945972046</v>
      </c>
      <c r="F294" s="1">
        <v>45637</v>
      </c>
      <c r="G294">
        <v>22</v>
      </c>
      <c r="H294">
        <v>2</v>
      </c>
      <c r="I294" s="1">
        <f>Tabela3[[#This Row],[data_autorizacao]]+120</f>
        <v>45757</v>
      </c>
      <c r="J294" t="s">
        <v>2175</v>
      </c>
      <c r="K294">
        <v>2250005103</v>
      </c>
    </row>
    <row r="295" spans="1:11" x14ac:dyDescent="0.3">
      <c r="A295">
        <v>4168</v>
      </c>
      <c r="B295">
        <v>3</v>
      </c>
      <c r="C295">
        <f>INDEX(CODIGOS_FATURAMENTO[codigo_faturamento_id],MATCH(Tabela3[[#This Row],[CodFaturamento]],CODIGOS_FATURAMENTO[Cod_Faturamento],0))</f>
        <v>29</v>
      </c>
      <c r="D295">
        <v>58490038</v>
      </c>
      <c r="E295">
        <v>945972044</v>
      </c>
      <c r="F295" s="1">
        <v>45637</v>
      </c>
      <c r="G295">
        <v>30</v>
      </c>
      <c r="H295">
        <v>2</v>
      </c>
      <c r="I295" s="1">
        <f>Tabela3[[#This Row],[data_autorizacao]]+120</f>
        <v>45757</v>
      </c>
      <c r="J295" t="s">
        <v>2175</v>
      </c>
      <c r="K295">
        <v>2250005278</v>
      </c>
    </row>
    <row r="296" spans="1:11" x14ac:dyDescent="0.3">
      <c r="A296">
        <v>1643</v>
      </c>
      <c r="B296">
        <v>3</v>
      </c>
      <c r="C296">
        <f>INDEX(CODIGOS_FATURAMENTO[codigo_faturamento_id],MATCH(Tabela3[[#This Row],[CodFaturamento]],CODIGOS_FATURAMENTO[Cod_Faturamento],0))</f>
        <v>26</v>
      </c>
      <c r="D296">
        <v>58403727</v>
      </c>
      <c r="E296">
        <v>945892698</v>
      </c>
      <c r="F296" s="1">
        <v>45636</v>
      </c>
      <c r="G296">
        <v>37</v>
      </c>
      <c r="H296">
        <v>3</v>
      </c>
      <c r="I296" s="1">
        <f>Tabela3[[#This Row],[data_autorizacao]]+120</f>
        <v>45756</v>
      </c>
      <c r="J296" t="s">
        <v>2175</v>
      </c>
      <c r="K296">
        <v>2250005103</v>
      </c>
    </row>
    <row r="297" spans="1:11" x14ac:dyDescent="0.3">
      <c r="A297">
        <v>4381</v>
      </c>
      <c r="B297">
        <v>3</v>
      </c>
      <c r="C297">
        <f>INDEX(CODIGOS_FATURAMENTO[codigo_faturamento_id],MATCH(Tabela3[[#This Row],[CodFaturamento]],CODIGOS_FATURAMENTO[Cod_Faturamento],0))</f>
        <v>32</v>
      </c>
      <c r="D297">
        <v>58522137</v>
      </c>
      <c r="E297">
        <v>946001752</v>
      </c>
      <c r="F297" s="1">
        <v>45645</v>
      </c>
      <c r="G297">
        <v>8</v>
      </c>
      <c r="H297">
        <v>1</v>
      </c>
      <c r="I297" s="1">
        <f>Tabela3[[#This Row],[data_autorizacao]]+120</f>
        <v>45765</v>
      </c>
      <c r="J297" t="s">
        <v>2175</v>
      </c>
      <c r="K297">
        <v>50001213</v>
      </c>
    </row>
    <row r="298" spans="1:11" x14ac:dyDescent="0.3">
      <c r="A298">
        <v>4381</v>
      </c>
      <c r="B298">
        <v>3</v>
      </c>
      <c r="C298">
        <f>INDEX(CODIGOS_FATURAMENTO[codigo_faturamento_id],MATCH(Tabela3[[#This Row],[CodFaturamento]],CODIGOS_FATURAMENTO[Cod_Faturamento],0))</f>
        <v>27</v>
      </c>
      <c r="D298">
        <v>58522134</v>
      </c>
      <c r="E298">
        <v>946001750</v>
      </c>
      <c r="F298" s="1">
        <v>45645</v>
      </c>
      <c r="G298">
        <v>23</v>
      </c>
      <c r="H298">
        <v>3</v>
      </c>
      <c r="I298" s="1">
        <f>Tabela3[[#This Row],[data_autorizacao]]+120</f>
        <v>45765</v>
      </c>
      <c r="J298" t="s">
        <v>2175</v>
      </c>
      <c r="K298">
        <v>2250005111</v>
      </c>
    </row>
    <row r="299" spans="1:11" x14ac:dyDescent="0.3">
      <c r="A299">
        <v>4381</v>
      </c>
      <c r="B299">
        <v>3</v>
      </c>
      <c r="C299">
        <f>INDEX(CODIGOS_FATURAMENTO[codigo_faturamento_id],MATCH(Tabela3[[#This Row],[CodFaturamento]],CODIGOS_FATURAMENTO[Cod_Faturamento],0))</f>
        <v>28</v>
      </c>
      <c r="D299">
        <v>58522136</v>
      </c>
      <c r="E299">
        <v>946001751</v>
      </c>
      <c r="F299" s="1">
        <v>45645</v>
      </c>
      <c r="G299">
        <v>40</v>
      </c>
      <c r="H299">
        <v>3</v>
      </c>
      <c r="I299" s="1">
        <f>Tabela3[[#This Row],[data_autorizacao]]+120</f>
        <v>45765</v>
      </c>
      <c r="J299" t="s">
        <v>2175</v>
      </c>
      <c r="K299">
        <v>2250005170</v>
      </c>
    </row>
    <row r="300" spans="1:11" x14ac:dyDescent="0.3">
      <c r="A300">
        <v>4381</v>
      </c>
      <c r="B300">
        <v>3</v>
      </c>
      <c r="C300">
        <f>INDEX(CODIGOS_FATURAMENTO[codigo_faturamento_id],MATCH(Tabela3[[#This Row],[CodFaturamento]],CODIGOS_FATURAMENTO[Cod_Faturamento],0))</f>
        <v>108</v>
      </c>
      <c r="D300">
        <v>58522138</v>
      </c>
      <c r="E300">
        <v>946001753</v>
      </c>
      <c r="F300" s="1">
        <v>45645</v>
      </c>
      <c r="G300">
        <v>18</v>
      </c>
      <c r="H300">
        <v>2</v>
      </c>
      <c r="I300" s="1">
        <f>Tabela3[[#This Row],[data_autorizacao]]+120</f>
        <v>45765</v>
      </c>
      <c r="J300" t="s">
        <v>2175</v>
      </c>
      <c r="K300">
        <v>2250005189</v>
      </c>
    </row>
    <row r="301" spans="1:11" x14ac:dyDescent="0.3">
      <c r="A301">
        <v>4268</v>
      </c>
      <c r="B301">
        <v>3</v>
      </c>
      <c r="C301">
        <f>INDEX(CODIGOS_FATURAMENTO[codigo_faturamento_id],MATCH(Tabela3[[#This Row],[CodFaturamento]],CODIGOS_FATURAMENTO[Cod_Faturamento],0))</f>
        <v>26</v>
      </c>
      <c r="D301">
        <v>59028335</v>
      </c>
      <c r="E301">
        <v>946465337</v>
      </c>
      <c r="F301" s="1">
        <v>45665</v>
      </c>
      <c r="G301">
        <v>23</v>
      </c>
      <c r="H301">
        <v>2</v>
      </c>
      <c r="I301" s="1">
        <f>Tabela3[[#This Row],[data_autorizacao]]+120</f>
        <v>45785</v>
      </c>
      <c r="J301" t="s">
        <v>2175</v>
      </c>
      <c r="K301">
        <v>2250005103</v>
      </c>
    </row>
    <row r="302" spans="1:11" x14ac:dyDescent="0.3">
      <c r="A302">
        <v>4268</v>
      </c>
      <c r="B302">
        <v>3</v>
      </c>
      <c r="C302">
        <f>INDEX(CODIGOS_FATURAMENTO[codigo_faturamento_id],MATCH(Tabela3[[#This Row],[CodFaturamento]],CODIGOS_FATURAMENTO[Cod_Faturamento],0))</f>
        <v>108</v>
      </c>
      <c r="D302">
        <v>59028336</v>
      </c>
      <c r="E302">
        <v>946465338</v>
      </c>
      <c r="F302" s="1">
        <v>45665</v>
      </c>
      <c r="G302">
        <v>25</v>
      </c>
      <c r="H302">
        <v>2</v>
      </c>
      <c r="I302" s="1">
        <f>Tabela3[[#This Row],[data_autorizacao]]+120</f>
        <v>45785</v>
      </c>
      <c r="J302" t="s">
        <v>2175</v>
      </c>
      <c r="K302">
        <v>2250005189</v>
      </c>
    </row>
    <row r="303" spans="1:11" x14ac:dyDescent="0.3">
      <c r="A303">
        <v>4419</v>
      </c>
      <c r="B303">
        <v>3</v>
      </c>
      <c r="C303">
        <f>INDEX(CODIGOS_FATURAMENTO[codigo_faturamento_id],MATCH(Tabela3[[#This Row],[CodFaturamento]],CODIGOS_FATURAMENTO[Cod_Faturamento],0))</f>
        <v>31</v>
      </c>
      <c r="D303">
        <v>59215119</v>
      </c>
      <c r="E303">
        <v>946638401</v>
      </c>
      <c r="F303" s="1">
        <v>45672</v>
      </c>
      <c r="G303">
        <v>32</v>
      </c>
      <c r="H303">
        <v>2</v>
      </c>
      <c r="I303" s="1">
        <f>Tabela3[[#This Row],[data_autorizacao]]+120</f>
        <v>45792</v>
      </c>
      <c r="J303" t="s">
        <v>2175</v>
      </c>
      <c r="K303">
        <v>50000012</v>
      </c>
    </row>
    <row r="304" spans="1:11" x14ac:dyDescent="0.3">
      <c r="A304">
        <v>4419</v>
      </c>
      <c r="B304">
        <v>3</v>
      </c>
      <c r="C304">
        <f>INDEX(CODIGOS_FATURAMENTO[codigo_faturamento_id],MATCH(Tabela3[[#This Row],[CodFaturamento]],CODIGOS_FATURAMENTO[Cod_Faturamento],0))</f>
        <v>26</v>
      </c>
      <c r="D304">
        <v>59215120</v>
      </c>
      <c r="E304">
        <v>946638402</v>
      </c>
      <c r="F304" s="1">
        <v>45672</v>
      </c>
      <c r="G304">
        <v>77</v>
      </c>
      <c r="H304">
        <v>6</v>
      </c>
      <c r="I304" s="1">
        <f>Tabela3[[#This Row],[data_autorizacao]]+120</f>
        <v>45792</v>
      </c>
      <c r="J304" t="s">
        <v>2175</v>
      </c>
      <c r="K304">
        <v>2250005103</v>
      </c>
    </row>
    <row r="305" spans="1:11" x14ac:dyDescent="0.3">
      <c r="A305">
        <v>4419</v>
      </c>
      <c r="B305">
        <v>3</v>
      </c>
      <c r="C305">
        <f>INDEX(CODIGOS_FATURAMENTO[codigo_faturamento_id],MATCH(Tabela3[[#This Row],[CodFaturamento]],CODIGOS_FATURAMENTO[Cod_Faturamento],0))</f>
        <v>27</v>
      </c>
      <c r="D305">
        <v>59215117</v>
      </c>
      <c r="E305">
        <v>946638399</v>
      </c>
      <c r="F305" s="1">
        <v>45672</v>
      </c>
      <c r="G305">
        <v>21</v>
      </c>
      <c r="H305">
        <v>2</v>
      </c>
      <c r="I305" s="1">
        <f>Tabela3[[#This Row],[data_autorizacao]]+120</f>
        <v>45792</v>
      </c>
      <c r="J305" t="s">
        <v>2175</v>
      </c>
      <c r="K305">
        <v>2250005111</v>
      </c>
    </row>
    <row r="306" spans="1:11" x14ac:dyDescent="0.3">
      <c r="A306">
        <v>4419</v>
      </c>
      <c r="B306">
        <v>3</v>
      </c>
      <c r="C306">
        <f>INDEX(CODIGOS_FATURAMENTO[codigo_faturamento_id],MATCH(Tabela3[[#This Row],[CodFaturamento]],CODIGOS_FATURAMENTO[Cod_Faturamento],0))</f>
        <v>28</v>
      </c>
      <c r="D306">
        <v>59215118</v>
      </c>
      <c r="E306">
        <v>946638400</v>
      </c>
      <c r="F306" s="1">
        <v>45672</v>
      </c>
      <c r="G306">
        <v>95</v>
      </c>
      <c r="H306">
        <v>6</v>
      </c>
      <c r="I306" s="1">
        <f>Tabela3[[#This Row],[data_autorizacao]]+120</f>
        <v>45792</v>
      </c>
      <c r="J306" t="s">
        <v>2175</v>
      </c>
      <c r="K306">
        <v>2250005170</v>
      </c>
    </row>
    <row r="307" spans="1:11" x14ac:dyDescent="0.3">
      <c r="A307">
        <v>4419</v>
      </c>
      <c r="B307">
        <v>3</v>
      </c>
      <c r="C307">
        <f>INDEX(CODIGOS_FATURAMENTO[codigo_faturamento_id],MATCH(Tabela3[[#This Row],[CodFaturamento]],CODIGOS_FATURAMENTO[Cod_Faturamento],0))</f>
        <v>108</v>
      </c>
      <c r="D307">
        <v>59215121</v>
      </c>
      <c r="E307">
        <v>946638403</v>
      </c>
      <c r="F307" s="1">
        <v>45672</v>
      </c>
      <c r="G307">
        <v>32</v>
      </c>
      <c r="H307">
        <v>2</v>
      </c>
      <c r="I307" s="1">
        <f>Tabela3[[#This Row],[data_autorizacao]]+120</f>
        <v>45792</v>
      </c>
      <c r="J307" t="s">
        <v>2175</v>
      </c>
      <c r="K307">
        <v>2250005189</v>
      </c>
    </row>
    <row r="308" spans="1:11" x14ac:dyDescent="0.3">
      <c r="A308">
        <v>880</v>
      </c>
      <c r="B308">
        <v>3</v>
      </c>
      <c r="C308">
        <f>INDEX(CODIGOS_FATURAMENTO[codigo_faturamento_id],MATCH(Tabela3[[#This Row],[CodFaturamento]],CODIGOS_FATURAMENTO[Cod_Faturamento],0))</f>
        <v>31</v>
      </c>
      <c r="D308">
        <v>60130300</v>
      </c>
      <c r="E308">
        <v>947486456</v>
      </c>
      <c r="F308" s="1">
        <v>45705</v>
      </c>
      <c r="G308">
        <v>25</v>
      </c>
      <c r="H308">
        <v>2</v>
      </c>
      <c r="I308" s="1">
        <f>Tabela3[[#This Row],[data_autorizacao]]+120</f>
        <v>45825</v>
      </c>
      <c r="J308" t="s">
        <v>2175</v>
      </c>
      <c r="K308">
        <v>50000012</v>
      </c>
    </row>
    <row r="309" spans="1:11" x14ac:dyDescent="0.3">
      <c r="A309">
        <v>880</v>
      </c>
      <c r="B309">
        <v>3</v>
      </c>
      <c r="C309">
        <f>INDEX(CODIGOS_FATURAMENTO[codigo_faturamento_id],MATCH(Tabela3[[#This Row],[CodFaturamento]],CODIGOS_FATURAMENTO[Cod_Faturamento],0))</f>
        <v>26</v>
      </c>
      <c r="D309">
        <v>60130665</v>
      </c>
      <c r="E309">
        <v>947486771</v>
      </c>
      <c r="F309" s="1">
        <v>45705</v>
      </c>
      <c r="G309">
        <v>76</v>
      </c>
      <c r="H309">
        <v>5</v>
      </c>
      <c r="I309" s="1">
        <f>Tabela3[[#This Row],[data_autorizacao]]+120</f>
        <v>45825</v>
      </c>
      <c r="J309" t="s">
        <v>2175</v>
      </c>
      <c r="K309">
        <v>2250005103</v>
      </c>
    </row>
    <row r="310" spans="1:11" x14ac:dyDescent="0.3">
      <c r="A310">
        <v>880</v>
      </c>
      <c r="B310">
        <v>3</v>
      </c>
      <c r="C310">
        <f>INDEX(CODIGOS_FATURAMENTO[codigo_faturamento_id],MATCH(Tabela3[[#This Row],[CodFaturamento]],CODIGOS_FATURAMENTO[Cod_Faturamento],0))</f>
        <v>28</v>
      </c>
      <c r="D310">
        <v>60130299</v>
      </c>
      <c r="E310">
        <v>947486455</v>
      </c>
      <c r="F310" s="1">
        <v>45705</v>
      </c>
      <c r="G310">
        <v>80</v>
      </c>
      <c r="H310">
        <v>5</v>
      </c>
      <c r="I310" s="1">
        <f>Tabela3[[#This Row],[data_autorizacao]]+120</f>
        <v>45825</v>
      </c>
      <c r="J310" t="s">
        <v>2175</v>
      </c>
      <c r="K310">
        <v>2250005170</v>
      </c>
    </row>
    <row r="311" spans="1:11" x14ac:dyDescent="0.3">
      <c r="A311">
        <v>880</v>
      </c>
      <c r="B311">
        <v>3</v>
      </c>
      <c r="C311">
        <f>INDEX(CODIGOS_FATURAMENTO[codigo_faturamento_id],MATCH(Tabela3[[#This Row],[CodFaturamento]],CODIGOS_FATURAMENTO[Cod_Faturamento],0))</f>
        <v>108</v>
      </c>
      <c r="D311">
        <v>60130302</v>
      </c>
      <c r="E311">
        <v>947486458</v>
      </c>
      <c r="F311" s="1">
        <v>45705</v>
      </c>
      <c r="G311">
        <v>73</v>
      </c>
      <c r="H311">
        <v>5</v>
      </c>
      <c r="I311" s="1">
        <f>Tabela3[[#This Row],[data_autorizacao]]+120</f>
        <v>45825</v>
      </c>
      <c r="J311" t="s">
        <v>2175</v>
      </c>
      <c r="K311">
        <v>2250005189</v>
      </c>
    </row>
    <row r="312" spans="1:11" x14ac:dyDescent="0.3">
      <c r="A312">
        <v>880</v>
      </c>
      <c r="B312">
        <v>3</v>
      </c>
      <c r="C312">
        <f>INDEX(CODIGOS_FATURAMENTO[codigo_faturamento_id],MATCH(Tabela3[[#This Row],[CodFaturamento]],CODIGOS_FATURAMENTO[Cod_Faturamento],0))</f>
        <v>29</v>
      </c>
      <c r="D312">
        <v>60130301</v>
      </c>
      <c r="E312">
        <v>947486457</v>
      </c>
      <c r="F312" s="1">
        <v>45705</v>
      </c>
      <c r="G312">
        <v>24</v>
      </c>
      <c r="H312">
        <v>2</v>
      </c>
      <c r="I312" s="1">
        <f>Tabela3[[#This Row],[data_autorizacao]]+120</f>
        <v>45825</v>
      </c>
      <c r="J312" t="s">
        <v>2175</v>
      </c>
      <c r="K312">
        <v>2250005278</v>
      </c>
    </row>
    <row r="313" spans="1:11" x14ac:dyDescent="0.3">
      <c r="A313">
        <v>2661</v>
      </c>
      <c r="B313">
        <v>3</v>
      </c>
      <c r="C313">
        <f>INDEX(CODIGOS_FATURAMENTO[codigo_faturamento_id],MATCH(Tabela3[[#This Row],[CodFaturamento]],CODIGOS_FATURAMENTO[Cod_Faturamento],0))</f>
        <v>29</v>
      </c>
      <c r="D313">
        <v>59562535</v>
      </c>
      <c r="E313">
        <v>946959971</v>
      </c>
      <c r="F313" s="1">
        <v>45685</v>
      </c>
      <c r="G313">
        <v>28</v>
      </c>
      <c r="H313">
        <v>2</v>
      </c>
      <c r="I313" s="1">
        <f>Tabela3[[#This Row],[data_autorizacao]]+120</f>
        <v>45805</v>
      </c>
      <c r="J313" t="s">
        <v>2175</v>
      </c>
      <c r="K313">
        <v>2250005278</v>
      </c>
    </row>
    <row r="314" spans="1:11" x14ac:dyDescent="0.3">
      <c r="A314">
        <v>4462</v>
      </c>
      <c r="B314">
        <v>3</v>
      </c>
      <c r="C314">
        <f>INDEX(CODIGOS_FATURAMENTO[codigo_faturamento_id],MATCH(Tabela3[[#This Row],[CodFaturamento]],CODIGOS_FATURAMENTO[Cod_Faturamento],0))</f>
        <v>31</v>
      </c>
      <c r="D314">
        <v>59653035</v>
      </c>
      <c r="E314">
        <v>947043959</v>
      </c>
      <c r="F314" s="1">
        <v>45687</v>
      </c>
      <c r="G314">
        <v>30</v>
      </c>
      <c r="H314">
        <v>2</v>
      </c>
      <c r="I314" s="1">
        <f>Tabela3[[#This Row],[data_autorizacao]]+120</f>
        <v>45807</v>
      </c>
      <c r="J314" t="s">
        <v>2175</v>
      </c>
      <c r="K314">
        <v>50000012</v>
      </c>
    </row>
    <row r="315" spans="1:11" x14ac:dyDescent="0.3">
      <c r="A315">
        <v>4462</v>
      </c>
      <c r="B315">
        <v>3</v>
      </c>
      <c r="C315">
        <f>INDEX(CODIGOS_FATURAMENTO[codigo_faturamento_id],MATCH(Tabela3[[#This Row],[CodFaturamento]],CODIGOS_FATURAMENTO[Cod_Faturamento],0))</f>
        <v>26</v>
      </c>
      <c r="D315">
        <v>59653039</v>
      </c>
      <c r="E315">
        <v>947043961</v>
      </c>
      <c r="F315" s="1">
        <v>45687</v>
      </c>
      <c r="G315">
        <v>33</v>
      </c>
      <c r="H315">
        <v>3</v>
      </c>
      <c r="I315" s="1">
        <f>Tabela3[[#This Row],[data_autorizacao]]+120</f>
        <v>45807</v>
      </c>
      <c r="J315" t="s">
        <v>2175</v>
      </c>
      <c r="K315">
        <v>2250005103</v>
      </c>
    </row>
    <row r="316" spans="1:11" x14ac:dyDescent="0.3">
      <c r="A316">
        <v>4462</v>
      </c>
      <c r="B316">
        <v>3</v>
      </c>
      <c r="C316">
        <f>INDEX(CODIGOS_FATURAMENTO[codigo_faturamento_id],MATCH(Tabela3[[#This Row],[CodFaturamento]],CODIGOS_FATURAMENTO[Cod_Faturamento],0))</f>
        <v>28</v>
      </c>
      <c r="D316">
        <v>59653034</v>
      </c>
      <c r="E316">
        <v>947043958</v>
      </c>
      <c r="F316" s="1">
        <v>45687</v>
      </c>
      <c r="G316">
        <v>46</v>
      </c>
      <c r="H316">
        <v>3</v>
      </c>
      <c r="I316" s="1">
        <f>Tabela3[[#This Row],[data_autorizacao]]+120</f>
        <v>45807</v>
      </c>
      <c r="J316" t="s">
        <v>2175</v>
      </c>
      <c r="K316">
        <v>2250005170</v>
      </c>
    </row>
    <row r="317" spans="1:11" x14ac:dyDescent="0.3">
      <c r="A317">
        <v>4462</v>
      </c>
      <c r="B317">
        <v>3</v>
      </c>
      <c r="C317">
        <f>INDEX(CODIGOS_FATURAMENTO[codigo_faturamento_id],MATCH(Tabela3[[#This Row],[CodFaturamento]],CODIGOS_FATURAMENTO[Cod_Faturamento],0))</f>
        <v>108</v>
      </c>
      <c r="D317">
        <v>59653040</v>
      </c>
      <c r="E317">
        <v>947043962</v>
      </c>
      <c r="F317" s="1">
        <v>45687</v>
      </c>
      <c r="G317">
        <v>32</v>
      </c>
      <c r="H317">
        <v>2</v>
      </c>
      <c r="I317" s="1">
        <f>Tabela3[[#This Row],[data_autorizacao]]+120</f>
        <v>45807</v>
      </c>
      <c r="J317" t="s">
        <v>2175</v>
      </c>
      <c r="K317">
        <v>2250005189</v>
      </c>
    </row>
    <row r="318" spans="1:11" x14ac:dyDescent="0.3">
      <c r="A318">
        <v>4462</v>
      </c>
      <c r="B318">
        <v>3</v>
      </c>
      <c r="C318">
        <f>INDEX(CODIGOS_FATURAMENTO[codigo_faturamento_id],MATCH(Tabela3[[#This Row],[CodFaturamento]],CODIGOS_FATURAMENTO[Cod_Faturamento],0))</f>
        <v>29</v>
      </c>
      <c r="D318">
        <v>59653036</v>
      </c>
      <c r="E318">
        <v>947043960</v>
      </c>
      <c r="F318" s="1">
        <v>45687</v>
      </c>
      <c r="G318">
        <v>36</v>
      </c>
      <c r="H318">
        <v>3</v>
      </c>
      <c r="I318" s="1">
        <f>Tabela3[[#This Row],[data_autorizacao]]+120</f>
        <v>45807</v>
      </c>
      <c r="J318" t="s">
        <v>2175</v>
      </c>
      <c r="K318">
        <v>2250005278</v>
      </c>
    </row>
    <row r="319" spans="1:11" x14ac:dyDescent="0.3">
      <c r="A319">
        <v>4250</v>
      </c>
      <c r="B319">
        <v>3</v>
      </c>
      <c r="C319">
        <f>INDEX(CODIGOS_FATURAMENTO[codigo_faturamento_id],MATCH(Tabela3[[#This Row],[CodFaturamento]],CODIGOS_FATURAMENTO[Cod_Faturamento],0))</f>
        <v>26</v>
      </c>
      <c r="D319">
        <v>58894128</v>
      </c>
      <c r="E319">
        <v>946340935</v>
      </c>
      <c r="F319" s="1">
        <v>45660</v>
      </c>
      <c r="G319">
        <v>19</v>
      </c>
      <c r="H319">
        <v>2</v>
      </c>
      <c r="I319" s="1">
        <f>Tabela3[[#This Row],[data_autorizacao]]+120</f>
        <v>45780</v>
      </c>
      <c r="J319" t="s">
        <v>2175</v>
      </c>
      <c r="K319">
        <v>2250005103</v>
      </c>
    </row>
    <row r="320" spans="1:11" x14ac:dyDescent="0.3">
      <c r="A320">
        <v>4250</v>
      </c>
      <c r="B320">
        <v>3</v>
      </c>
      <c r="C320">
        <f>INDEX(CODIGOS_FATURAMENTO[codigo_faturamento_id],MATCH(Tabela3[[#This Row],[CodFaturamento]],CODIGOS_FATURAMENTO[Cod_Faturamento],0))</f>
        <v>28</v>
      </c>
      <c r="D320">
        <v>58894127</v>
      </c>
      <c r="E320">
        <v>946340934</v>
      </c>
      <c r="F320" s="1">
        <v>45660</v>
      </c>
      <c r="G320">
        <v>16</v>
      </c>
      <c r="H320">
        <v>1</v>
      </c>
      <c r="I320" s="1">
        <f>Tabela3[[#This Row],[data_autorizacao]]+120</f>
        <v>45780</v>
      </c>
      <c r="J320" t="s">
        <v>2175</v>
      </c>
      <c r="K320">
        <v>2250005170</v>
      </c>
    </row>
    <row r="321" spans="1:11" x14ac:dyDescent="0.3">
      <c r="A321">
        <v>4250</v>
      </c>
      <c r="B321">
        <v>3</v>
      </c>
      <c r="C321">
        <f>INDEX(CODIGOS_FATURAMENTO[codigo_faturamento_id],MATCH(Tabela3[[#This Row],[CodFaturamento]],CODIGOS_FATURAMENTO[Cod_Faturamento],0))</f>
        <v>108</v>
      </c>
      <c r="D321">
        <v>58894129</v>
      </c>
      <c r="E321">
        <v>946340934</v>
      </c>
      <c r="F321" s="1">
        <v>45660</v>
      </c>
      <c r="G321">
        <v>32</v>
      </c>
      <c r="H321">
        <v>2</v>
      </c>
      <c r="I321" s="1">
        <f>Tabela3[[#This Row],[data_autorizacao]]+120</f>
        <v>45780</v>
      </c>
      <c r="J321" t="s">
        <v>2175</v>
      </c>
      <c r="K321">
        <v>2250005189</v>
      </c>
    </row>
    <row r="322" spans="1:11" x14ac:dyDescent="0.3">
      <c r="A322">
        <v>3816</v>
      </c>
      <c r="B322">
        <v>3</v>
      </c>
      <c r="C322">
        <f>INDEX(CODIGOS_FATURAMENTO[codigo_faturamento_id],MATCH(Tabela3[[#This Row],[CodFaturamento]],CODIGOS_FATURAMENTO[Cod_Faturamento],0))</f>
        <v>29</v>
      </c>
      <c r="D322">
        <v>58960163</v>
      </c>
      <c r="E322">
        <v>946401835</v>
      </c>
      <c r="F322" s="1">
        <v>45664</v>
      </c>
      <c r="G322">
        <v>8</v>
      </c>
      <c r="H322">
        <v>1</v>
      </c>
      <c r="I322" s="1">
        <f>Tabela3[[#This Row],[data_autorizacao]]+120</f>
        <v>45784</v>
      </c>
      <c r="J322" t="s">
        <v>2175</v>
      </c>
      <c r="K322">
        <v>2250005278</v>
      </c>
    </row>
    <row r="323" spans="1:11" x14ac:dyDescent="0.3">
      <c r="A323">
        <v>2663</v>
      </c>
      <c r="B323">
        <v>3</v>
      </c>
      <c r="C323">
        <f>INDEX(CODIGOS_FATURAMENTO[codigo_faturamento_id],MATCH(Tabela3[[#This Row],[CodFaturamento]],CODIGOS_FATURAMENTO[Cod_Faturamento],0))</f>
        <v>26</v>
      </c>
      <c r="D323">
        <v>58697086</v>
      </c>
      <c r="E323">
        <v>946162851</v>
      </c>
      <c r="F323" s="1">
        <v>45645</v>
      </c>
      <c r="G323">
        <v>8</v>
      </c>
      <c r="H323">
        <v>1</v>
      </c>
      <c r="I323" s="1">
        <f>Tabela3[[#This Row],[data_autorizacao]]+120</f>
        <v>45765</v>
      </c>
      <c r="J323" t="s">
        <v>2175</v>
      </c>
      <c r="K323">
        <v>2250005103</v>
      </c>
    </row>
    <row r="324" spans="1:11" x14ac:dyDescent="0.3">
      <c r="A324">
        <v>3696</v>
      </c>
      <c r="B324">
        <v>3</v>
      </c>
      <c r="C324">
        <f>INDEX(CODIGOS_FATURAMENTO[codigo_faturamento_id],MATCH(Tabela3[[#This Row],[CodFaturamento]],CODIGOS_FATURAMENTO[Cod_Faturamento],0))</f>
        <v>26</v>
      </c>
      <c r="D324">
        <v>60454981</v>
      </c>
      <c r="E324">
        <v>947787530</v>
      </c>
      <c r="F324" s="1">
        <v>45715</v>
      </c>
      <c r="G324">
        <v>30</v>
      </c>
      <c r="H324">
        <v>2</v>
      </c>
      <c r="I324" s="1">
        <f>Tabela3[[#This Row],[data_autorizacao]]+120</f>
        <v>45835</v>
      </c>
      <c r="J324" t="s">
        <v>2175</v>
      </c>
      <c r="K324">
        <v>2250005103</v>
      </c>
    </row>
    <row r="325" spans="1:11" x14ac:dyDescent="0.3">
      <c r="A325">
        <v>3696</v>
      </c>
      <c r="B325">
        <v>3</v>
      </c>
      <c r="C325">
        <f>INDEX(CODIGOS_FATURAMENTO[codigo_faturamento_id],MATCH(Tabela3[[#This Row],[CodFaturamento]],CODIGOS_FATURAMENTO[Cod_Faturamento],0))</f>
        <v>28</v>
      </c>
      <c r="D325">
        <v>60454978</v>
      </c>
      <c r="E325">
        <v>947787526</v>
      </c>
      <c r="F325" s="1">
        <v>45715</v>
      </c>
      <c r="G325">
        <v>32</v>
      </c>
      <c r="H325">
        <v>2</v>
      </c>
      <c r="I325" s="1">
        <f>Tabela3[[#This Row],[data_autorizacao]]+120</f>
        <v>45835</v>
      </c>
      <c r="J325" t="s">
        <v>2175</v>
      </c>
      <c r="K325">
        <v>2250005170</v>
      </c>
    </row>
    <row r="326" spans="1:11" x14ac:dyDescent="0.3">
      <c r="A326">
        <v>3696</v>
      </c>
      <c r="B326">
        <v>3</v>
      </c>
      <c r="C326">
        <f>INDEX(CODIGOS_FATURAMENTO[codigo_faturamento_id],MATCH(Tabela3[[#This Row],[CodFaturamento]],CODIGOS_FATURAMENTO[Cod_Faturamento],0))</f>
        <v>108</v>
      </c>
      <c r="D326">
        <v>60454982</v>
      </c>
      <c r="E326">
        <v>947787531</v>
      </c>
      <c r="F326" s="1">
        <v>45715</v>
      </c>
      <c r="G326">
        <v>32</v>
      </c>
      <c r="H326">
        <v>2</v>
      </c>
      <c r="I326" s="1">
        <f>Tabela3[[#This Row],[data_autorizacao]]+120</f>
        <v>45835</v>
      </c>
      <c r="J326" t="s">
        <v>2175</v>
      </c>
      <c r="K326">
        <v>2250005189</v>
      </c>
    </row>
    <row r="327" spans="1:11" x14ac:dyDescent="0.3">
      <c r="A327">
        <v>3696</v>
      </c>
      <c r="B327">
        <v>3</v>
      </c>
      <c r="C327">
        <f>INDEX(CODIGOS_FATURAMENTO[codigo_faturamento_id],MATCH(Tabela3[[#This Row],[CodFaturamento]],CODIGOS_FATURAMENTO[Cod_Faturamento],0))</f>
        <v>29</v>
      </c>
      <c r="D327">
        <v>60454979</v>
      </c>
      <c r="E327">
        <v>947787528</v>
      </c>
      <c r="F327" s="1">
        <v>45715</v>
      </c>
      <c r="G327">
        <v>31</v>
      </c>
      <c r="H327">
        <v>2</v>
      </c>
      <c r="I327" s="1">
        <f>Tabela3[[#This Row],[data_autorizacao]]+120</f>
        <v>45835</v>
      </c>
      <c r="J327" t="s">
        <v>2175</v>
      </c>
      <c r="K327">
        <v>2250005278</v>
      </c>
    </row>
    <row r="328" spans="1:11" x14ac:dyDescent="0.3">
      <c r="A328">
        <v>2958</v>
      </c>
      <c r="B328">
        <v>3</v>
      </c>
      <c r="C328">
        <f>INDEX(CODIGOS_FATURAMENTO[codigo_faturamento_id],MATCH(Tabela3[[#This Row],[CodFaturamento]],CODIGOS_FATURAMENTO[Cod_Faturamento],0))</f>
        <v>32</v>
      </c>
      <c r="D328">
        <v>57670421</v>
      </c>
      <c r="E328">
        <v>945215286</v>
      </c>
      <c r="F328" s="1">
        <v>45604</v>
      </c>
      <c r="G328">
        <v>15</v>
      </c>
      <c r="H328">
        <v>2</v>
      </c>
      <c r="I328" s="1">
        <f>Tabela3[[#This Row],[data_autorizacao]]+120</f>
        <v>45724</v>
      </c>
      <c r="J328" t="s">
        <v>2175</v>
      </c>
      <c r="K328">
        <v>50001213</v>
      </c>
    </row>
    <row r="329" spans="1:11" x14ac:dyDescent="0.3">
      <c r="A329">
        <v>2958</v>
      </c>
      <c r="B329">
        <v>3</v>
      </c>
      <c r="C329">
        <f>INDEX(CODIGOS_FATURAMENTO[codigo_faturamento_id],MATCH(Tabela3[[#This Row],[CodFaturamento]],CODIGOS_FATURAMENTO[Cod_Faturamento],0))</f>
        <v>28</v>
      </c>
      <c r="D329">
        <v>57670420</v>
      </c>
      <c r="E329">
        <v>945215285</v>
      </c>
      <c r="F329" s="1">
        <v>45604</v>
      </c>
      <c r="G329">
        <v>28</v>
      </c>
      <c r="H329">
        <v>3</v>
      </c>
      <c r="I329" s="1">
        <f>Tabela3[[#This Row],[data_autorizacao]]+120</f>
        <v>45724</v>
      </c>
      <c r="J329" t="s">
        <v>2175</v>
      </c>
      <c r="K329">
        <v>2250005170</v>
      </c>
    </row>
    <row r="330" spans="1:11" x14ac:dyDescent="0.3">
      <c r="A330">
        <v>2958</v>
      </c>
      <c r="B330">
        <v>3</v>
      </c>
      <c r="C330">
        <f>INDEX(CODIGOS_FATURAMENTO[codigo_faturamento_id],MATCH(Tabela3[[#This Row],[CodFaturamento]],CODIGOS_FATURAMENTO[Cod_Faturamento],0))</f>
        <v>108</v>
      </c>
      <c r="D330">
        <v>57670424</v>
      </c>
      <c r="E330">
        <v>945215289</v>
      </c>
      <c r="F330" s="1">
        <v>45604</v>
      </c>
      <c r="G330">
        <v>27</v>
      </c>
      <c r="H330">
        <v>3</v>
      </c>
      <c r="I330" s="1">
        <f>Tabela3[[#This Row],[data_autorizacao]]+120</f>
        <v>45724</v>
      </c>
      <c r="J330" t="s">
        <v>2175</v>
      </c>
      <c r="K330">
        <v>2250005189</v>
      </c>
    </row>
    <row r="331" spans="1:11" x14ac:dyDescent="0.3">
      <c r="A331">
        <v>2958</v>
      </c>
      <c r="B331">
        <v>3</v>
      </c>
      <c r="C331">
        <f>INDEX(CODIGOS_FATURAMENTO[codigo_faturamento_id],MATCH(Tabela3[[#This Row],[CodFaturamento]],CODIGOS_FATURAMENTO[Cod_Faturamento],0))</f>
        <v>29</v>
      </c>
      <c r="D331">
        <v>57670422</v>
      </c>
      <c r="E331">
        <v>945215287</v>
      </c>
      <c r="F331" s="1">
        <v>45604</v>
      </c>
      <c r="G331">
        <v>12</v>
      </c>
      <c r="H331">
        <v>2</v>
      </c>
      <c r="I331" s="1">
        <f>Tabela3[[#This Row],[data_autorizacao]]+120</f>
        <v>45724</v>
      </c>
      <c r="J331" t="s">
        <v>2175</v>
      </c>
      <c r="K331">
        <v>2250005278</v>
      </c>
    </row>
    <row r="332" spans="1:11" x14ac:dyDescent="0.3">
      <c r="A332">
        <v>932</v>
      </c>
      <c r="B332">
        <v>3</v>
      </c>
      <c r="C332">
        <f>INDEX(CODIGOS_FATURAMENTO[codigo_faturamento_id],MATCH(Tabela3[[#This Row],[CodFaturamento]],CODIGOS_FATURAMENTO[Cod_Faturamento],0))</f>
        <v>31</v>
      </c>
      <c r="D332">
        <v>58008863</v>
      </c>
      <c r="E332">
        <v>945526882</v>
      </c>
      <c r="F332" s="1">
        <v>45618</v>
      </c>
      <c r="G332">
        <v>37</v>
      </c>
      <c r="H332">
        <v>3</v>
      </c>
      <c r="I332" s="1">
        <f>Tabela3[[#This Row],[data_autorizacao]]+120</f>
        <v>45738</v>
      </c>
      <c r="J332" t="s">
        <v>2175</v>
      </c>
      <c r="K332">
        <v>50000012</v>
      </c>
    </row>
    <row r="333" spans="1:11" x14ac:dyDescent="0.3">
      <c r="A333">
        <v>932</v>
      </c>
      <c r="B333">
        <v>3</v>
      </c>
      <c r="C333">
        <f>INDEX(CODIGOS_FATURAMENTO[codigo_faturamento_id],MATCH(Tabela3[[#This Row],[CodFaturamento]],CODIGOS_FATURAMENTO[Cod_Faturamento],0))</f>
        <v>26</v>
      </c>
      <c r="D333">
        <v>58008865</v>
      </c>
      <c r="E333">
        <v>945526884</v>
      </c>
      <c r="F333" s="1">
        <v>45618</v>
      </c>
      <c r="G333">
        <v>47</v>
      </c>
      <c r="H333">
        <v>4</v>
      </c>
      <c r="I333" s="1">
        <f>Tabela3[[#This Row],[data_autorizacao]]+120</f>
        <v>45738</v>
      </c>
      <c r="J333" t="s">
        <v>2175</v>
      </c>
      <c r="K333">
        <v>2250005103</v>
      </c>
    </row>
    <row r="334" spans="1:11" x14ac:dyDescent="0.3">
      <c r="A334">
        <v>1504</v>
      </c>
      <c r="B334">
        <v>3</v>
      </c>
      <c r="C334">
        <f>INDEX(CODIGOS_FATURAMENTO[codigo_faturamento_id],MATCH(Tabela3[[#This Row],[CodFaturamento]],CODIGOS_FATURAMENTO[Cod_Faturamento],0))</f>
        <v>108</v>
      </c>
      <c r="D334">
        <v>58862698</v>
      </c>
      <c r="E334">
        <v>946312521</v>
      </c>
      <c r="F334" s="1">
        <v>45660</v>
      </c>
      <c r="G334">
        <v>36</v>
      </c>
      <c r="H334">
        <v>3</v>
      </c>
      <c r="I334" s="1">
        <f>Tabela3[[#This Row],[data_autorizacao]]+120</f>
        <v>45780</v>
      </c>
      <c r="J334" t="s">
        <v>2175</v>
      </c>
      <c r="K334">
        <v>2250005189</v>
      </c>
    </row>
    <row r="335" spans="1:11" x14ac:dyDescent="0.3">
      <c r="A335">
        <v>1504</v>
      </c>
      <c r="B335">
        <v>3</v>
      </c>
      <c r="C335">
        <f>INDEX(CODIGOS_FATURAMENTO[codigo_faturamento_id],MATCH(Tabela3[[#This Row],[CodFaturamento]],CODIGOS_FATURAMENTO[Cod_Faturamento],0))</f>
        <v>31</v>
      </c>
      <c r="D335">
        <v>58862694</v>
      </c>
      <c r="E335">
        <v>946312517</v>
      </c>
      <c r="F335" s="1">
        <v>45659</v>
      </c>
      <c r="G335">
        <v>18</v>
      </c>
      <c r="H335">
        <v>2</v>
      </c>
      <c r="I335" s="1">
        <f>Tabela3[[#This Row],[data_autorizacao]]+120</f>
        <v>45779</v>
      </c>
      <c r="J335" t="s">
        <v>2175</v>
      </c>
      <c r="K335">
        <v>50000012</v>
      </c>
    </row>
    <row r="336" spans="1:11" x14ac:dyDescent="0.3">
      <c r="A336">
        <v>1504</v>
      </c>
      <c r="B336">
        <v>3</v>
      </c>
      <c r="C336">
        <f>INDEX(CODIGOS_FATURAMENTO[codigo_faturamento_id],MATCH(Tabela3[[#This Row],[CodFaturamento]],CODIGOS_FATURAMENTO[Cod_Faturamento],0))</f>
        <v>32</v>
      </c>
      <c r="D336">
        <v>58862695</v>
      </c>
      <c r="E336">
        <v>946312518</v>
      </c>
      <c r="F336" s="1">
        <v>45659</v>
      </c>
      <c r="G336">
        <v>24</v>
      </c>
      <c r="H336">
        <v>2</v>
      </c>
      <c r="I336" s="1">
        <f>Tabela3[[#This Row],[data_autorizacao]]+120</f>
        <v>45779</v>
      </c>
      <c r="J336" t="s">
        <v>2175</v>
      </c>
      <c r="K336">
        <v>50001213</v>
      </c>
    </row>
    <row r="337" spans="1:11" x14ac:dyDescent="0.3">
      <c r="A337">
        <v>1504</v>
      </c>
      <c r="B337">
        <v>3</v>
      </c>
      <c r="C337">
        <f>INDEX(CODIGOS_FATURAMENTO[codigo_faturamento_id],MATCH(Tabela3[[#This Row],[CodFaturamento]],CODIGOS_FATURAMENTO[Cod_Faturamento],0))</f>
        <v>26</v>
      </c>
      <c r="D337">
        <v>58862697</v>
      </c>
      <c r="E337">
        <v>946312520</v>
      </c>
      <c r="F337" s="1">
        <v>45659</v>
      </c>
      <c r="G337">
        <v>19</v>
      </c>
      <c r="H337">
        <v>2</v>
      </c>
      <c r="I337" s="1">
        <f>Tabela3[[#This Row],[data_autorizacao]]+120</f>
        <v>45779</v>
      </c>
      <c r="J337" t="s">
        <v>2175</v>
      </c>
      <c r="K337">
        <v>2250005103</v>
      </c>
    </row>
    <row r="338" spans="1:11" x14ac:dyDescent="0.3">
      <c r="A338">
        <v>1504</v>
      </c>
      <c r="B338">
        <v>3</v>
      </c>
      <c r="C338">
        <f>INDEX(CODIGOS_FATURAMENTO[codigo_faturamento_id],MATCH(Tabela3[[#This Row],[CodFaturamento]],CODIGOS_FATURAMENTO[Cod_Faturamento],0))</f>
        <v>27</v>
      </c>
      <c r="D338">
        <v>58862692</v>
      </c>
      <c r="E338">
        <v>946312515</v>
      </c>
      <c r="F338" s="1">
        <v>45659</v>
      </c>
      <c r="G338">
        <v>15</v>
      </c>
      <c r="H338">
        <v>2</v>
      </c>
      <c r="I338" s="1">
        <f>Tabela3[[#This Row],[data_autorizacao]]+120</f>
        <v>45779</v>
      </c>
      <c r="J338" t="s">
        <v>2175</v>
      </c>
      <c r="K338">
        <v>2250005111</v>
      </c>
    </row>
    <row r="339" spans="1:11" x14ac:dyDescent="0.3">
      <c r="A339">
        <v>1504</v>
      </c>
      <c r="B339">
        <v>3</v>
      </c>
      <c r="C339">
        <f>INDEX(CODIGOS_FATURAMENTO[codigo_faturamento_id],MATCH(Tabela3[[#This Row],[CodFaturamento]],CODIGOS_FATURAMENTO[Cod_Faturamento],0))</f>
        <v>28</v>
      </c>
      <c r="D339">
        <v>58862693</v>
      </c>
      <c r="E339">
        <v>946312516</v>
      </c>
      <c r="F339" s="1">
        <v>45659</v>
      </c>
      <c r="G339">
        <v>20</v>
      </c>
      <c r="H339">
        <v>2</v>
      </c>
      <c r="I339" s="1">
        <f>Tabela3[[#This Row],[data_autorizacao]]+120</f>
        <v>45779</v>
      </c>
      <c r="J339" t="s">
        <v>2175</v>
      </c>
      <c r="K339">
        <v>2250005170</v>
      </c>
    </row>
    <row r="340" spans="1:11" x14ac:dyDescent="0.3">
      <c r="A340">
        <v>1504</v>
      </c>
      <c r="B340">
        <v>3</v>
      </c>
      <c r="C340">
        <f>INDEX(CODIGOS_FATURAMENTO[codigo_faturamento_id],MATCH(Tabela3[[#This Row],[CodFaturamento]],CODIGOS_FATURAMENTO[Cod_Faturamento],0))</f>
        <v>29</v>
      </c>
      <c r="D340">
        <v>58862696</v>
      </c>
      <c r="E340">
        <v>946312519</v>
      </c>
      <c r="F340" s="1">
        <v>45659</v>
      </c>
      <c r="G340">
        <v>16</v>
      </c>
      <c r="H340">
        <v>2</v>
      </c>
      <c r="I340" s="1">
        <f>Tabela3[[#This Row],[data_autorizacao]]+120</f>
        <v>45779</v>
      </c>
      <c r="J340" t="s">
        <v>2175</v>
      </c>
      <c r="K340">
        <v>2250005278</v>
      </c>
    </row>
    <row r="341" spans="1:11" x14ac:dyDescent="0.3">
      <c r="A341">
        <v>3684</v>
      </c>
      <c r="B341">
        <v>3</v>
      </c>
      <c r="C341">
        <f>INDEX(CODIGOS_FATURAMENTO[codigo_faturamento_id],MATCH(Tabela3[[#This Row],[CodFaturamento]],CODIGOS_FATURAMENTO[Cod_Faturamento],0))</f>
        <v>31</v>
      </c>
      <c r="D341">
        <v>60286700</v>
      </c>
      <c r="E341">
        <v>947632172</v>
      </c>
      <c r="F341" s="1">
        <v>45709</v>
      </c>
      <c r="G341">
        <v>56</v>
      </c>
      <c r="H341">
        <v>4</v>
      </c>
      <c r="I341" s="1">
        <f>Tabela3[[#This Row],[data_autorizacao]]+120</f>
        <v>45829</v>
      </c>
      <c r="J341" t="s">
        <v>2175</v>
      </c>
      <c r="K341">
        <v>50000012</v>
      </c>
    </row>
    <row r="342" spans="1:11" x14ac:dyDescent="0.3">
      <c r="A342">
        <v>3273</v>
      </c>
      <c r="B342">
        <v>3</v>
      </c>
      <c r="C342">
        <f>INDEX(CODIGOS_FATURAMENTO[codigo_faturamento_id],MATCH(Tabela3[[#This Row],[CodFaturamento]],CODIGOS_FATURAMENTO[Cod_Faturamento],0))</f>
        <v>31</v>
      </c>
      <c r="D342">
        <v>59678344</v>
      </c>
      <c r="E342">
        <v>947067476</v>
      </c>
      <c r="F342" s="1">
        <v>45688</v>
      </c>
      <c r="G342">
        <v>44</v>
      </c>
      <c r="H342">
        <v>3</v>
      </c>
      <c r="I342" s="1">
        <f>Tabela3[[#This Row],[data_autorizacao]]+120</f>
        <v>45808</v>
      </c>
      <c r="J342" t="s">
        <v>2175</v>
      </c>
      <c r="K342">
        <v>50000012</v>
      </c>
    </row>
    <row r="343" spans="1:11" x14ac:dyDescent="0.3">
      <c r="A343">
        <v>3273</v>
      </c>
      <c r="B343">
        <v>3</v>
      </c>
      <c r="C343">
        <f>INDEX(CODIGOS_FATURAMENTO[codigo_faturamento_id],MATCH(Tabela3[[#This Row],[CodFaturamento]],CODIGOS_FATURAMENTO[Cod_Faturamento],0))</f>
        <v>32</v>
      </c>
      <c r="D343">
        <v>59678345</v>
      </c>
      <c r="E343">
        <v>947067477</v>
      </c>
      <c r="F343" s="1">
        <v>45688</v>
      </c>
      <c r="G343">
        <v>28</v>
      </c>
      <c r="H343">
        <v>2</v>
      </c>
      <c r="I343" s="1">
        <f>Tabela3[[#This Row],[data_autorizacao]]+120</f>
        <v>45808</v>
      </c>
      <c r="J343" t="s">
        <v>2175</v>
      </c>
      <c r="K343">
        <v>50001213</v>
      </c>
    </row>
    <row r="344" spans="1:11" x14ac:dyDescent="0.3">
      <c r="A344">
        <v>3273</v>
      </c>
      <c r="B344">
        <v>3</v>
      </c>
      <c r="C344">
        <f>INDEX(CODIGOS_FATURAMENTO[codigo_faturamento_id],MATCH(Tabela3[[#This Row],[CodFaturamento]],CODIGOS_FATURAMENTO[Cod_Faturamento],0))</f>
        <v>26</v>
      </c>
      <c r="D344">
        <v>59678347</v>
      </c>
      <c r="E344">
        <v>947067479</v>
      </c>
      <c r="F344" s="1">
        <v>45688</v>
      </c>
      <c r="G344">
        <v>120</v>
      </c>
      <c r="H344">
        <v>8</v>
      </c>
      <c r="I344" s="1">
        <f>Tabela3[[#This Row],[data_autorizacao]]+120</f>
        <v>45808</v>
      </c>
      <c r="J344" t="s">
        <v>2175</v>
      </c>
      <c r="K344">
        <v>2250005103</v>
      </c>
    </row>
    <row r="345" spans="1:11" x14ac:dyDescent="0.3">
      <c r="A345">
        <v>3273</v>
      </c>
      <c r="B345">
        <v>3</v>
      </c>
      <c r="C345">
        <f>INDEX(CODIGOS_FATURAMENTO[codigo_faturamento_id],MATCH(Tabela3[[#This Row],[CodFaturamento]],CODIGOS_FATURAMENTO[Cod_Faturamento],0))</f>
        <v>108</v>
      </c>
      <c r="D345">
        <v>59678348</v>
      </c>
      <c r="E345">
        <v>947067480</v>
      </c>
      <c r="F345" s="1">
        <v>45688</v>
      </c>
      <c r="G345">
        <v>41</v>
      </c>
      <c r="H345">
        <v>3</v>
      </c>
      <c r="I345" s="1">
        <f>Tabela3[[#This Row],[data_autorizacao]]+120</f>
        <v>45808</v>
      </c>
      <c r="J345" t="s">
        <v>2175</v>
      </c>
      <c r="K345">
        <v>2250005189</v>
      </c>
    </row>
    <row r="346" spans="1:11" x14ac:dyDescent="0.3">
      <c r="A346">
        <v>3273</v>
      </c>
      <c r="B346">
        <v>3</v>
      </c>
      <c r="C346">
        <f>INDEX(CODIGOS_FATURAMENTO[codigo_faturamento_id],MATCH(Tabela3[[#This Row],[CodFaturamento]],CODIGOS_FATURAMENTO[Cod_Faturamento],0))</f>
        <v>29</v>
      </c>
      <c r="D346">
        <v>59678346</v>
      </c>
      <c r="E346">
        <v>947067478</v>
      </c>
      <c r="F346" s="1">
        <v>45688</v>
      </c>
      <c r="G346">
        <v>44</v>
      </c>
      <c r="H346">
        <v>3</v>
      </c>
      <c r="I346" s="1">
        <f>Tabela3[[#This Row],[data_autorizacao]]+120</f>
        <v>45808</v>
      </c>
      <c r="J346" t="s">
        <v>2175</v>
      </c>
      <c r="K346">
        <v>2250005278</v>
      </c>
    </row>
    <row r="347" spans="1:11" x14ac:dyDescent="0.3">
      <c r="A347">
        <v>4127</v>
      </c>
      <c r="B347">
        <v>3</v>
      </c>
      <c r="C347">
        <f>INDEX(CODIGOS_FATURAMENTO[codigo_faturamento_id],MATCH(Tabela3[[#This Row],[CodFaturamento]],CODIGOS_FATURAMENTO[Cod_Faturamento],0))</f>
        <v>26</v>
      </c>
      <c r="D347">
        <v>60097266</v>
      </c>
      <c r="E347">
        <v>947455931</v>
      </c>
      <c r="F347" s="1">
        <v>45702</v>
      </c>
      <c r="G347">
        <v>29</v>
      </c>
      <c r="H347">
        <v>2</v>
      </c>
      <c r="I347" s="1">
        <f>Tabela3[[#This Row],[data_autorizacao]]+120</f>
        <v>45822</v>
      </c>
      <c r="J347" t="s">
        <v>2175</v>
      </c>
      <c r="K347">
        <v>2250005103</v>
      </c>
    </row>
    <row r="348" spans="1:11" x14ac:dyDescent="0.3">
      <c r="A348">
        <v>942</v>
      </c>
      <c r="B348">
        <v>3</v>
      </c>
      <c r="C348">
        <f>INDEX(CODIGOS_FATURAMENTO[codigo_faturamento_id],MATCH(Tabela3[[#This Row],[CodFaturamento]],CODIGOS_FATURAMENTO[Cod_Faturamento],0))</f>
        <v>31</v>
      </c>
      <c r="D348">
        <v>58887600</v>
      </c>
      <c r="E348">
        <v>946335084</v>
      </c>
      <c r="F348" s="1">
        <v>45660</v>
      </c>
      <c r="G348">
        <v>24</v>
      </c>
      <c r="H348">
        <v>2</v>
      </c>
      <c r="I348" s="1">
        <f>Tabela3[[#This Row],[data_autorizacao]]+120</f>
        <v>45780</v>
      </c>
      <c r="J348" t="s">
        <v>2175</v>
      </c>
      <c r="K348">
        <v>50000012</v>
      </c>
    </row>
    <row r="349" spans="1:11" x14ac:dyDescent="0.3">
      <c r="A349">
        <v>942</v>
      </c>
      <c r="B349">
        <v>3</v>
      </c>
      <c r="C349">
        <f>INDEX(CODIGOS_FATURAMENTO[codigo_faturamento_id],MATCH(Tabela3[[#This Row],[CodFaturamento]],CODIGOS_FATURAMENTO[Cod_Faturamento],0))</f>
        <v>26</v>
      </c>
      <c r="D349">
        <v>58887602</v>
      </c>
      <c r="E349">
        <v>946335087</v>
      </c>
      <c r="F349" s="1">
        <v>45660</v>
      </c>
      <c r="G349">
        <v>33</v>
      </c>
      <c r="H349">
        <v>3</v>
      </c>
      <c r="I349" s="1">
        <f>Tabela3[[#This Row],[data_autorizacao]]+120</f>
        <v>45780</v>
      </c>
      <c r="J349" t="s">
        <v>2175</v>
      </c>
      <c r="K349">
        <v>2250005103</v>
      </c>
    </row>
    <row r="350" spans="1:11" x14ac:dyDescent="0.3">
      <c r="A350">
        <v>942</v>
      </c>
      <c r="B350">
        <v>3</v>
      </c>
      <c r="C350">
        <f>INDEX(CODIGOS_FATURAMENTO[codigo_faturamento_id],MATCH(Tabela3[[#This Row],[CodFaturamento]],CODIGOS_FATURAMENTO[Cod_Faturamento],0))</f>
        <v>27</v>
      </c>
      <c r="D350">
        <v>58887597</v>
      </c>
      <c r="E350">
        <v>946335081</v>
      </c>
      <c r="F350" s="1">
        <v>45660</v>
      </c>
      <c r="G350">
        <v>32</v>
      </c>
      <c r="H350">
        <v>2</v>
      </c>
      <c r="I350" s="1">
        <f>Tabela3[[#This Row],[data_autorizacao]]+120</f>
        <v>45780</v>
      </c>
      <c r="J350" t="s">
        <v>2175</v>
      </c>
      <c r="K350">
        <v>2250005111</v>
      </c>
    </row>
    <row r="351" spans="1:11" x14ac:dyDescent="0.3">
      <c r="A351">
        <v>942</v>
      </c>
      <c r="B351">
        <v>3</v>
      </c>
      <c r="C351">
        <f>INDEX(CODIGOS_FATURAMENTO[codigo_faturamento_id],MATCH(Tabela3[[#This Row],[CodFaturamento]],CODIGOS_FATURAMENTO[Cod_Faturamento],0))</f>
        <v>28</v>
      </c>
      <c r="D351">
        <v>58887599</v>
      </c>
      <c r="E351">
        <v>946335083</v>
      </c>
      <c r="F351" s="1">
        <v>45660</v>
      </c>
      <c r="G351">
        <v>32</v>
      </c>
      <c r="H351">
        <v>2</v>
      </c>
      <c r="I351" s="1">
        <f>Tabela3[[#This Row],[data_autorizacao]]+120</f>
        <v>45780</v>
      </c>
      <c r="J351" t="s">
        <v>2175</v>
      </c>
      <c r="K351">
        <v>2250005170</v>
      </c>
    </row>
    <row r="352" spans="1:11" x14ac:dyDescent="0.3">
      <c r="A352">
        <v>942</v>
      </c>
      <c r="B352">
        <v>3</v>
      </c>
      <c r="C352">
        <f>INDEX(CODIGOS_FATURAMENTO[codigo_faturamento_id],MATCH(Tabela3[[#This Row],[CodFaturamento]],CODIGOS_FATURAMENTO[Cod_Faturamento],0))</f>
        <v>29</v>
      </c>
      <c r="D352">
        <v>58887601</v>
      </c>
      <c r="E352">
        <v>946335085</v>
      </c>
      <c r="F352" s="1">
        <v>45660</v>
      </c>
      <c r="G352">
        <v>8</v>
      </c>
      <c r="H352">
        <v>1</v>
      </c>
      <c r="I352" s="1">
        <f>Tabela3[[#This Row],[data_autorizacao]]+120</f>
        <v>45780</v>
      </c>
      <c r="J352" t="s">
        <v>2175</v>
      </c>
      <c r="K352">
        <v>2250005278</v>
      </c>
    </row>
    <row r="353" spans="1:11" x14ac:dyDescent="0.3">
      <c r="A353">
        <v>4244</v>
      </c>
      <c r="B353">
        <v>3</v>
      </c>
      <c r="C353">
        <f>INDEX(CODIGOS_FATURAMENTO[codigo_faturamento_id],MATCH(Tabela3[[#This Row],[CodFaturamento]],CODIGOS_FATURAMENTO[Cod_Faturamento],0))</f>
        <v>31</v>
      </c>
      <c r="D353">
        <v>60155124</v>
      </c>
      <c r="E353">
        <v>947509622</v>
      </c>
      <c r="F353" s="1">
        <v>45706</v>
      </c>
      <c r="G353">
        <v>32</v>
      </c>
      <c r="H353">
        <v>2</v>
      </c>
      <c r="I353" s="1">
        <f>Tabela3[[#This Row],[data_autorizacao]]+120</f>
        <v>45826</v>
      </c>
      <c r="J353" t="s">
        <v>2175</v>
      </c>
      <c r="K353">
        <v>50000012</v>
      </c>
    </row>
    <row r="354" spans="1:11" x14ac:dyDescent="0.3">
      <c r="A354">
        <v>4244</v>
      </c>
      <c r="B354">
        <v>3</v>
      </c>
      <c r="C354">
        <f>INDEX(CODIGOS_FATURAMENTO[codigo_faturamento_id],MATCH(Tabela3[[#This Row],[CodFaturamento]],CODIGOS_FATURAMENTO[Cod_Faturamento],0))</f>
        <v>32</v>
      </c>
      <c r="D354">
        <v>60155125</v>
      </c>
      <c r="E354">
        <v>947509623</v>
      </c>
      <c r="F354" s="1">
        <v>45706</v>
      </c>
      <c r="G354">
        <v>32</v>
      </c>
      <c r="H354">
        <v>2</v>
      </c>
      <c r="I354" s="1">
        <f>Tabela3[[#This Row],[data_autorizacao]]+120</f>
        <v>45826</v>
      </c>
      <c r="J354" t="s">
        <v>2175</v>
      </c>
      <c r="K354">
        <v>50001213</v>
      </c>
    </row>
    <row r="355" spans="1:11" x14ac:dyDescent="0.3">
      <c r="A355">
        <v>4244</v>
      </c>
      <c r="B355">
        <v>3</v>
      </c>
      <c r="C355">
        <f>INDEX(CODIGOS_FATURAMENTO[codigo_faturamento_id],MATCH(Tabela3[[#This Row],[CodFaturamento]],CODIGOS_FATURAMENTO[Cod_Faturamento],0))</f>
        <v>26</v>
      </c>
      <c r="D355">
        <v>60155127</v>
      </c>
      <c r="E355">
        <v>947509625</v>
      </c>
      <c r="F355" s="1">
        <v>45706</v>
      </c>
      <c r="G355">
        <v>63</v>
      </c>
      <c r="H355">
        <v>4</v>
      </c>
      <c r="I355" s="1">
        <f>Tabela3[[#This Row],[data_autorizacao]]+120</f>
        <v>45826</v>
      </c>
      <c r="J355" t="s">
        <v>2175</v>
      </c>
      <c r="K355">
        <v>2250005103</v>
      </c>
    </row>
    <row r="356" spans="1:11" x14ac:dyDescent="0.3">
      <c r="A356">
        <v>4244</v>
      </c>
      <c r="B356">
        <v>3</v>
      </c>
      <c r="C356">
        <f>INDEX(CODIGOS_FATURAMENTO[codigo_faturamento_id],MATCH(Tabela3[[#This Row],[CodFaturamento]],CODIGOS_FATURAMENTO[Cod_Faturamento],0))</f>
        <v>28</v>
      </c>
      <c r="D356">
        <v>60155123</v>
      </c>
      <c r="E356">
        <v>947509620</v>
      </c>
      <c r="F356" s="1">
        <v>45706</v>
      </c>
      <c r="G356">
        <v>48</v>
      </c>
      <c r="H356">
        <v>3</v>
      </c>
      <c r="I356" s="1">
        <f>Tabela3[[#This Row],[data_autorizacao]]+120</f>
        <v>45826</v>
      </c>
      <c r="J356" t="s">
        <v>2175</v>
      </c>
      <c r="K356">
        <v>2250005170</v>
      </c>
    </row>
    <row r="357" spans="1:11" x14ac:dyDescent="0.3">
      <c r="A357">
        <v>4244</v>
      </c>
      <c r="B357">
        <v>3</v>
      </c>
      <c r="C357">
        <f>INDEX(CODIGOS_FATURAMENTO[codigo_faturamento_id],MATCH(Tabela3[[#This Row],[CodFaturamento]],CODIGOS_FATURAMENTO[Cod_Faturamento],0))</f>
        <v>108</v>
      </c>
      <c r="D357">
        <v>60155128</v>
      </c>
      <c r="E357">
        <v>947509626</v>
      </c>
      <c r="F357" s="1">
        <v>45706</v>
      </c>
      <c r="G357">
        <v>64</v>
      </c>
      <c r="H357">
        <v>4</v>
      </c>
      <c r="I357" s="1">
        <f>Tabela3[[#This Row],[data_autorizacao]]+120</f>
        <v>45826</v>
      </c>
      <c r="J357" t="s">
        <v>2175</v>
      </c>
      <c r="K357">
        <v>2250005189</v>
      </c>
    </row>
    <row r="358" spans="1:11" x14ac:dyDescent="0.3">
      <c r="A358">
        <v>4244</v>
      </c>
      <c r="B358">
        <v>3</v>
      </c>
      <c r="C358">
        <f>INDEX(CODIGOS_FATURAMENTO[codigo_faturamento_id],MATCH(Tabela3[[#This Row],[CodFaturamento]],CODIGOS_FATURAMENTO[Cod_Faturamento],0))</f>
        <v>29</v>
      </c>
      <c r="D358">
        <v>60155126</v>
      </c>
      <c r="E358">
        <v>947509624</v>
      </c>
      <c r="F358" s="1">
        <v>45706</v>
      </c>
      <c r="G358">
        <v>32</v>
      </c>
      <c r="H358">
        <v>2</v>
      </c>
      <c r="I358" s="1">
        <f>Tabela3[[#This Row],[data_autorizacao]]+120</f>
        <v>45826</v>
      </c>
      <c r="J358" t="s">
        <v>2175</v>
      </c>
      <c r="K358">
        <v>2250005278</v>
      </c>
    </row>
    <row r="359" spans="1:11" x14ac:dyDescent="0.3">
      <c r="A359">
        <v>155</v>
      </c>
      <c r="B359">
        <v>3</v>
      </c>
      <c r="C359">
        <f>INDEX(CODIGOS_FATURAMENTO[codigo_faturamento_id],MATCH(Tabela3[[#This Row],[CodFaturamento]],CODIGOS_FATURAMENTO[Cod_Faturamento],0))</f>
        <v>26</v>
      </c>
      <c r="D359">
        <v>58751923</v>
      </c>
      <c r="E359">
        <v>946213329</v>
      </c>
      <c r="F359" s="1">
        <v>45653</v>
      </c>
      <c r="G359">
        <v>21</v>
      </c>
      <c r="H359">
        <v>2</v>
      </c>
      <c r="I359" s="1">
        <f>Tabela3[[#This Row],[data_autorizacao]]+120</f>
        <v>45773</v>
      </c>
      <c r="J359" t="s">
        <v>2175</v>
      </c>
      <c r="K359">
        <v>2250005103</v>
      </c>
    </row>
    <row r="360" spans="1:11" x14ac:dyDescent="0.3">
      <c r="A360">
        <v>155</v>
      </c>
      <c r="B360">
        <v>3</v>
      </c>
      <c r="C360">
        <f>INDEX(CODIGOS_FATURAMENTO[codigo_faturamento_id],MATCH(Tabela3[[#This Row],[CodFaturamento]],CODIGOS_FATURAMENTO[Cod_Faturamento],0))</f>
        <v>29</v>
      </c>
      <c r="D360">
        <v>58751922</v>
      </c>
      <c r="E360">
        <v>946213328</v>
      </c>
      <c r="F360" s="1">
        <v>45653</v>
      </c>
      <c r="G360">
        <v>10</v>
      </c>
      <c r="H360">
        <v>1</v>
      </c>
      <c r="I360" s="1">
        <f>Tabela3[[#This Row],[data_autorizacao]]+120</f>
        <v>45773</v>
      </c>
      <c r="J360" t="s">
        <v>2175</v>
      </c>
      <c r="K360">
        <v>2250005278</v>
      </c>
    </row>
    <row r="361" spans="1:11" x14ac:dyDescent="0.3">
      <c r="A361">
        <v>1751</v>
      </c>
      <c r="B361">
        <v>3</v>
      </c>
      <c r="C361">
        <f>INDEX(CODIGOS_FATURAMENTO[codigo_faturamento_id],MATCH(Tabela3[[#This Row],[CodFaturamento]],CODIGOS_FATURAMENTO[Cod_Faturamento],0))</f>
        <v>26</v>
      </c>
      <c r="D361">
        <v>57910713</v>
      </c>
      <c r="E361">
        <v>945436407</v>
      </c>
      <c r="F361" s="1">
        <v>45621</v>
      </c>
      <c r="G361">
        <v>39</v>
      </c>
      <c r="H361">
        <v>5</v>
      </c>
      <c r="I361" s="1">
        <f>Tabela3[[#This Row],[data_autorizacao]]+120</f>
        <v>45741</v>
      </c>
      <c r="J361" t="s">
        <v>2175</v>
      </c>
      <c r="K361">
        <v>2250005103</v>
      </c>
    </row>
    <row r="362" spans="1:11" x14ac:dyDescent="0.3">
      <c r="A362">
        <v>1751</v>
      </c>
      <c r="B362">
        <v>3</v>
      </c>
      <c r="C362">
        <f>INDEX(CODIGOS_FATURAMENTO[codigo_faturamento_id],MATCH(Tabela3[[#This Row],[CodFaturamento]],CODIGOS_FATURAMENTO[Cod_Faturamento],0))</f>
        <v>29</v>
      </c>
      <c r="D362">
        <v>57910712</v>
      </c>
      <c r="E362">
        <v>945436406</v>
      </c>
      <c r="F362" s="1">
        <v>45621</v>
      </c>
      <c r="G362">
        <v>23</v>
      </c>
      <c r="H362">
        <v>5</v>
      </c>
      <c r="I362" s="1">
        <f>Tabela3[[#This Row],[data_autorizacao]]+120</f>
        <v>45741</v>
      </c>
      <c r="J362" t="s">
        <v>2175</v>
      </c>
      <c r="K362">
        <v>2250005278</v>
      </c>
    </row>
    <row r="363" spans="1:11" x14ac:dyDescent="0.3">
      <c r="A363">
        <v>4290</v>
      </c>
      <c r="B363">
        <v>3</v>
      </c>
      <c r="C363">
        <f>INDEX(CODIGOS_FATURAMENTO[codigo_faturamento_id],MATCH(Tabela3[[#This Row],[CodFaturamento]],CODIGOS_FATURAMENTO[Cod_Faturamento],0))</f>
        <v>26</v>
      </c>
      <c r="D363">
        <v>59178038</v>
      </c>
      <c r="E363">
        <v>946603782</v>
      </c>
      <c r="F363" s="1">
        <v>45671</v>
      </c>
      <c r="G363">
        <v>26</v>
      </c>
      <c r="H363">
        <v>2</v>
      </c>
      <c r="I363" s="1">
        <f>Tabela3[[#This Row],[data_autorizacao]]+120</f>
        <v>45791</v>
      </c>
      <c r="J363" t="s">
        <v>2175</v>
      </c>
      <c r="K363">
        <v>2250005103</v>
      </c>
    </row>
    <row r="364" spans="1:11" x14ac:dyDescent="0.3">
      <c r="A364">
        <v>2687</v>
      </c>
      <c r="B364">
        <v>3</v>
      </c>
      <c r="C364">
        <f>INDEX(CODIGOS_FATURAMENTO[codigo_faturamento_id],MATCH(Tabela3[[#This Row],[CodFaturamento]],CODIGOS_FATURAMENTO[Cod_Faturamento],0))</f>
        <v>26</v>
      </c>
      <c r="D364">
        <v>59601649</v>
      </c>
      <c r="E364">
        <v>946996301</v>
      </c>
      <c r="F364" s="1">
        <v>45687</v>
      </c>
      <c r="G364">
        <v>12</v>
      </c>
      <c r="H364">
        <v>1</v>
      </c>
      <c r="I364" s="1">
        <f>Tabela3[[#This Row],[data_autorizacao]]+120</f>
        <v>45807</v>
      </c>
      <c r="J364" t="s">
        <v>2175</v>
      </c>
      <c r="K364">
        <v>2250005103</v>
      </c>
    </row>
    <row r="365" spans="1:11" x14ac:dyDescent="0.3">
      <c r="A365">
        <v>2687</v>
      </c>
      <c r="B365">
        <v>3</v>
      </c>
      <c r="C365">
        <f>INDEX(CODIGOS_FATURAMENTO[codigo_faturamento_id],MATCH(Tabela3[[#This Row],[CodFaturamento]],CODIGOS_FATURAMENTO[Cod_Faturamento],0))</f>
        <v>108</v>
      </c>
      <c r="D365">
        <v>59601650</v>
      </c>
      <c r="E365">
        <v>946996302</v>
      </c>
      <c r="F365" s="1">
        <v>45687</v>
      </c>
      <c r="G365">
        <v>16</v>
      </c>
      <c r="H365">
        <v>1</v>
      </c>
      <c r="I365" s="1">
        <f>Tabela3[[#This Row],[data_autorizacao]]+120</f>
        <v>45807</v>
      </c>
      <c r="J365" t="s">
        <v>2175</v>
      </c>
      <c r="K365">
        <v>2250005189</v>
      </c>
    </row>
    <row r="366" spans="1:11" x14ac:dyDescent="0.3">
      <c r="A366">
        <v>2687</v>
      </c>
      <c r="B366">
        <v>3</v>
      </c>
      <c r="C366">
        <f>INDEX(CODIGOS_FATURAMENTO[codigo_faturamento_id],MATCH(Tabela3[[#This Row],[CodFaturamento]],CODIGOS_FATURAMENTO[Cod_Faturamento],0))</f>
        <v>29</v>
      </c>
      <c r="D366">
        <v>59601647</v>
      </c>
      <c r="E366">
        <v>946996300</v>
      </c>
      <c r="F366" s="1">
        <v>45687</v>
      </c>
      <c r="G366">
        <v>42</v>
      </c>
      <c r="H366">
        <v>3</v>
      </c>
      <c r="I366" s="1">
        <f>Tabela3[[#This Row],[data_autorizacao]]+120</f>
        <v>45807</v>
      </c>
      <c r="J366" t="s">
        <v>2175</v>
      </c>
      <c r="K366">
        <v>2250005278</v>
      </c>
    </row>
    <row r="367" spans="1:11" x14ac:dyDescent="0.3">
      <c r="A367">
        <v>2959</v>
      </c>
      <c r="B367">
        <v>3</v>
      </c>
      <c r="C367">
        <f>INDEX(CODIGOS_FATURAMENTO[codigo_faturamento_id],MATCH(Tabela3[[#This Row],[CodFaturamento]],CODIGOS_FATURAMENTO[Cod_Faturamento],0))</f>
        <v>26</v>
      </c>
      <c r="D367">
        <v>58989923</v>
      </c>
      <c r="E367">
        <v>946429489</v>
      </c>
      <c r="F367" s="1">
        <v>45664</v>
      </c>
      <c r="G367">
        <v>99</v>
      </c>
      <c r="H367">
        <v>10</v>
      </c>
      <c r="I367" s="1">
        <f>Tabela3[[#This Row],[data_autorizacao]]+120</f>
        <v>45784</v>
      </c>
      <c r="J367" t="s">
        <v>2175</v>
      </c>
      <c r="K367">
        <v>2250005103</v>
      </c>
    </row>
    <row r="368" spans="1:11" x14ac:dyDescent="0.3">
      <c r="A368">
        <v>2959</v>
      </c>
      <c r="B368">
        <v>3</v>
      </c>
      <c r="C368">
        <f>INDEX(CODIGOS_FATURAMENTO[codigo_faturamento_id],MATCH(Tabela3[[#This Row],[CodFaturamento]],CODIGOS_FATURAMENTO[Cod_Faturamento],0))</f>
        <v>27</v>
      </c>
      <c r="D368">
        <v>58989921</v>
      </c>
      <c r="E368">
        <v>946429487</v>
      </c>
      <c r="F368" s="1">
        <v>45664</v>
      </c>
      <c r="G368">
        <v>7</v>
      </c>
      <c r="H368">
        <v>1</v>
      </c>
      <c r="I368" s="1">
        <f>Tabela3[[#This Row],[data_autorizacao]]+120</f>
        <v>45784</v>
      </c>
      <c r="J368" t="s">
        <v>2175</v>
      </c>
      <c r="K368">
        <v>2250005111</v>
      </c>
    </row>
    <row r="369" spans="1:11" x14ac:dyDescent="0.3">
      <c r="A369">
        <v>2959</v>
      </c>
      <c r="B369">
        <v>3</v>
      </c>
      <c r="C369">
        <f>INDEX(CODIGOS_FATURAMENTO[codigo_faturamento_id],MATCH(Tabela3[[#This Row],[CodFaturamento]],CODIGOS_FATURAMENTO[Cod_Faturamento],0))</f>
        <v>28</v>
      </c>
      <c r="D369">
        <v>58989922</v>
      </c>
      <c r="E369">
        <v>946429488</v>
      </c>
      <c r="F369" s="1">
        <v>45664</v>
      </c>
      <c r="G369">
        <v>22</v>
      </c>
      <c r="H369">
        <v>2</v>
      </c>
      <c r="I369" s="1">
        <f>Tabela3[[#This Row],[data_autorizacao]]+120</f>
        <v>45784</v>
      </c>
      <c r="J369" t="s">
        <v>2175</v>
      </c>
      <c r="K369">
        <v>2250005170</v>
      </c>
    </row>
    <row r="370" spans="1:11" x14ac:dyDescent="0.3">
      <c r="A370">
        <v>2959</v>
      </c>
      <c r="B370">
        <v>3</v>
      </c>
      <c r="C370">
        <f>INDEX(CODIGOS_FATURAMENTO[codigo_faturamento_id],MATCH(Tabela3[[#This Row],[CodFaturamento]],CODIGOS_FATURAMENTO[Cod_Faturamento],0))</f>
        <v>108</v>
      </c>
      <c r="D370">
        <v>58989924</v>
      </c>
      <c r="E370">
        <v>946429490</v>
      </c>
      <c r="F370" s="1">
        <v>45664</v>
      </c>
      <c r="G370">
        <v>25</v>
      </c>
      <c r="H370">
        <v>2</v>
      </c>
      <c r="I370" s="1">
        <f>Tabela3[[#This Row],[data_autorizacao]]+120</f>
        <v>45784</v>
      </c>
      <c r="J370" t="s">
        <v>2175</v>
      </c>
      <c r="K370">
        <v>2250005189</v>
      </c>
    </row>
    <row r="371" spans="1:11" x14ac:dyDescent="0.3">
      <c r="A371">
        <v>3064</v>
      </c>
      <c r="B371">
        <v>3</v>
      </c>
      <c r="C371">
        <f>INDEX(CODIGOS_FATURAMENTO[codigo_faturamento_id],MATCH(Tabela3[[#This Row],[CodFaturamento]],CODIGOS_FATURAMENTO[Cod_Faturamento],0))</f>
        <v>26</v>
      </c>
      <c r="D371">
        <v>59418775</v>
      </c>
      <c r="E371">
        <v>946827387</v>
      </c>
      <c r="F371" s="1">
        <v>45679</v>
      </c>
      <c r="G371">
        <v>11</v>
      </c>
      <c r="H371">
        <v>1</v>
      </c>
      <c r="I371" s="1">
        <f>Tabela3[[#This Row],[data_autorizacao]]+120</f>
        <v>45799</v>
      </c>
      <c r="J371" t="s">
        <v>2175</v>
      </c>
      <c r="K371">
        <v>2250005103</v>
      </c>
    </row>
    <row r="372" spans="1:11" x14ac:dyDescent="0.3">
      <c r="A372">
        <v>3064</v>
      </c>
      <c r="B372">
        <v>3</v>
      </c>
      <c r="C372">
        <f>INDEX(CODIGOS_FATURAMENTO[codigo_faturamento_id],MATCH(Tabela3[[#This Row],[CodFaturamento]],CODIGOS_FATURAMENTO[Cod_Faturamento],0))</f>
        <v>29</v>
      </c>
      <c r="D372">
        <v>59418774</v>
      </c>
      <c r="E372">
        <v>946827386</v>
      </c>
      <c r="F372" s="1">
        <v>45679</v>
      </c>
      <c r="G372">
        <v>11</v>
      </c>
      <c r="H372">
        <v>1</v>
      </c>
      <c r="I372" s="1">
        <f>Tabela3[[#This Row],[data_autorizacao]]+120</f>
        <v>45799</v>
      </c>
      <c r="J372" t="s">
        <v>2175</v>
      </c>
      <c r="K372">
        <v>2250005278</v>
      </c>
    </row>
    <row r="373" spans="1:11" x14ac:dyDescent="0.3">
      <c r="A373">
        <v>3872</v>
      </c>
      <c r="B373">
        <v>3</v>
      </c>
      <c r="C373">
        <f>INDEX(CODIGOS_FATURAMENTO[codigo_faturamento_id],MATCH(Tabela3[[#This Row],[CodFaturamento]],CODIGOS_FATURAMENTO[Cod_Faturamento],0))</f>
        <v>26</v>
      </c>
      <c r="D373">
        <v>58435800</v>
      </c>
      <c r="E373">
        <v>945922002</v>
      </c>
      <c r="F373" s="1">
        <v>45635</v>
      </c>
      <c r="G373">
        <v>22</v>
      </c>
      <c r="H373">
        <v>2</v>
      </c>
      <c r="I373" s="1">
        <f>Tabela3[[#This Row],[data_autorizacao]]+120</f>
        <v>45755</v>
      </c>
      <c r="J373" t="s">
        <v>2175</v>
      </c>
      <c r="K373">
        <v>2250005103</v>
      </c>
    </row>
    <row r="374" spans="1:11" x14ac:dyDescent="0.3">
      <c r="A374">
        <v>3872</v>
      </c>
      <c r="B374">
        <v>3</v>
      </c>
      <c r="C374">
        <f>INDEX(CODIGOS_FATURAMENTO[codigo_faturamento_id],MATCH(Tabela3[[#This Row],[CodFaturamento]],CODIGOS_FATURAMENTO[Cod_Faturamento],0))</f>
        <v>28</v>
      </c>
      <c r="D374">
        <v>58435799</v>
      </c>
      <c r="E374">
        <v>945922002</v>
      </c>
      <c r="F374" s="1">
        <v>45635</v>
      </c>
      <c r="G374">
        <v>22</v>
      </c>
      <c r="H374">
        <v>2</v>
      </c>
      <c r="I374" s="1">
        <f>Tabela3[[#This Row],[data_autorizacao]]+120</f>
        <v>45755</v>
      </c>
      <c r="J374" t="s">
        <v>2175</v>
      </c>
      <c r="K374">
        <v>2250005170</v>
      </c>
    </row>
    <row r="375" spans="1:11" x14ac:dyDescent="0.3">
      <c r="A375">
        <v>1918</v>
      </c>
      <c r="B375">
        <v>3</v>
      </c>
      <c r="C375">
        <f>INDEX(CODIGOS_FATURAMENTO[codigo_faturamento_id],MATCH(Tabela3[[#This Row],[CodFaturamento]],CODIGOS_FATURAMENTO[Cod_Faturamento],0))</f>
        <v>26</v>
      </c>
      <c r="D375">
        <v>59259823</v>
      </c>
      <c r="E375">
        <v>946680100</v>
      </c>
      <c r="F375" s="1">
        <v>45673</v>
      </c>
      <c r="G375">
        <v>14</v>
      </c>
      <c r="H375">
        <v>1</v>
      </c>
      <c r="I375" s="1">
        <f>Tabela3[[#This Row],[data_autorizacao]]+120</f>
        <v>45793</v>
      </c>
      <c r="J375" t="s">
        <v>2175</v>
      </c>
      <c r="K375">
        <v>2250005103</v>
      </c>
    </row>
    <row r="376" spans="1:11" x14ac:dyDescent="0.3">
      <c r="A376">
        <v>1918</v>
      </c>
      <c r="B376">
        <v>3</v>
      </c>
      <c r="C376">
        <f>INDEX(CODIGOS_FATURAMENTO[codigo_faturamento_id],MATCH(Tabela3[[#This Row],[CodFaturamento]],CODIGOS_FATURAMENTO[Cod_Faturamento],0))</f>
        <v>28</v>
      </c>
      <c r="D376">
        <v>59259822</v>
      </c>
      <c r="E376">
        <v>946680099</v>
      </c>
      <c r="F376" s="1">
        <v>45673</v>
      </c>
      <c r="G376">
        <v>14</v>
      </c>
      <c r="H376">
        <v>1</v>
      </c>
      <c r="I376" s="1">
        <f>Tabela3[[#This Row],[data_autorizacao]]+120</f>
        <v>45793</v>
      </c>
      <c r="J376" t="s">
        <v>2175</v>
      </c>
      <c r="K376">
        <v>2250005170</v>
      </c>
    </row>
    <row r="377" spans="1:11" x14ac:dyDescent="0.3">
      <c r="A377">
        <v>3580</v>
      </c>
      <c r="B377">
        <v>3</v>
      </c>
      <c r="C377">
        <f>INDEX(CODIGOS_FATURAMENTO[codigo_faturamento_id],MATCH(Tabela3[[#This Row],[CodFaturamento]],CODIGOS_FATURAMENTO[Cod_Faturamento],0))</f>
        <v>29</v>
      </c>
      <c r="D377">
        <v>58267322</v>
      </c>
      <c r="E377">
        <v>945765811</v>
      </c>
      <c r="F377" s="1">
        <v>45629</v>
      </c>
      <c r="G377">
        <v>21</v>
      </c>
      <c r="H377">
        <v>2</v>
      </c>
      <c r="I377" s="1">
        <f>Tabela3[[#This Row],[data_autorizacao]]+120</f>
        <v>45749</v>
      </c>
      <c r="J377" t="s">
        <v>2175</v>
      </c>
      <c r="K377">
        <v>2250005278</v>
      </c>
    </row>
    <row r="378" spans="1:11" x14ac:dyDescent="0.3">
      <c r="A378">
        <v>4299</v>
      </c>
      <c r="B378">
        <v>3</v>
      </c>
      <c r="C378">
        <f>INDEX(CODIGOS_FATURAMENTO[codigo_faturamento_id],MATCH(Tabela3[[#This Row],[CodFaturamento]],CODIGOS_FATURAMENTO[Cod_Faturamento],0))</f>
        <v>31</v>
      </c>
      <c r="D378">
        <v>60121011</v>
      </c>
      <c r="E378">
        <v>947477738</v>
      </c>
      <c r="F378" s="1">
        <v>45705</v>
      </c>
      <c r="G378">
        <v>30</v>
      </c>
      <c r="H378">
        <v>2</v>
      </c>
      <c r="I378" s="1">
        <f>Tabela3[[#This Row],[data_autorizacao]]+120</f>
        <v>45825</v>
      </c>
      <c r="J378" t="s">
        <v>2175</v>
      </c>
      <c r="K378">
        <v>50000012</v>
      </c>
    </row>
    <row r="379" spans="1:11" x14ac:dyDescent="0.3">
      <c r="A379">
        <v>4299</v>
      </c>
      <c r="B379">
        <v>3</v>
      </c>
      <c r="C379">
        <f>INDEX(CODIGOS_FATURAMENTO[codigo_faturamento_id],MATCH(Tabela3[[#This Row],[CodFaturamento]],CODIGOS_FATURAMENTO[Cod_Faturamento],0))</f>
        <v>26</v>
      </c>
      <c r="D379">
        <v>60121012</v>
      </c>
      <c r="E379">
        <v>947477739</v>
      </c>
      <c r="F379" s="1">
        <v>45705</v>
      </c>
      <c r="G379">
        <v>142</v>
      </c>
      <c r="H379">
        <v>10</v>
      </c>
      <c r="I379" s="1">
        <f>Tabela3[[#This Row],[data_autorizacao]]+120</f>
        <v>45825</v>
      </c>
      <c r="J379" t="s">
        <v>2175</v>
      </c>
      <c r="K379">
        <v>2250005103</v>
      </c>
    </row>
    <row r="380" spans="1:11" x14ac:dyDescent="0.3">
      <c r="A380">
        <v>4299</v>
      </c>
      <c r="B380">
        <v>3</v>
      </c>
      <c r="C380">
        <f>INDEX(CODIGOS_FATURAMENTO[codigo_faturamento_id],MATCH(Tabela3[[#This Row],[CodFaturamento]],CODIGOS_FATURAMENTO[Cod_Faturamento],0))</f>
        <v>28</v>
      </c>
      <c r="D380">
        <v>60121010</v>
      </c>
      <c r="E380">
        <v>947477736</v>
      </c>
      <c r="F380" s="1">
        <v>45705</v>
      </c>
      <c r="G380">
        <v>87</v>
      </c>
      <c r="H380">
        <v>6</v>
      </c>
      <c r="I380" s="1">
        <f>Tabela3[[#This Row],[data_autorizacao]]+120</f>
        <v>45825</v>
      </c>
      <c r="J380" t="s">
        <v>2175</v>
      </c>
      <c r="K380">
        <v>2250005170</v>
      </c>
    </row>
    <row r="381" spans="1:11" x14ac:dyDescent="0.3">
      <c r="A381">
        <v>4299</v>
      </c>
      <c r="B381">
        <v>3</v>
      </c>
      <c r="C381">
        <f>INDEX(CODIGOS_FATURAMENTO[codigo_faturamento_id],MATCH(Tabela3[[#This Row],[CodFaturamento]],CODIGOS_FATURAMENTO[Cod_Faturamento],0))</f>
        <v>108</v>
      </c>
      <c r="D381">
        <v>60121013</v>
      </c>
      <c r="E381">
        <v>947477740</v>
      </c>
      <c r="F381" s="1">
        <v>45705</v>
      </c>
      <c r="G381">
        <v>84</v>
      </c>
      <c r="H381">
        <v>6</v>
      </c>
      <c r="I381" s="1">
        <f>Tabela3[[#This Row],[data_autorizacao]]+120</f>
        <v>45825</v>
      </c>
      <c r="J381" t="s">
        <v>2175</v>
      </c>
      <c r="K381">
        <v>2250005189</v>
      </c>
    </row>
    <row r="382" spans="1:11" x14ac:dyDescent="0.3">
      <c r="A382">
        <v>2264</v>
      </c>
      <c r="B382">
        <v>3</v>
      </c>
      <c r="C382">
        <f>INDEX(CODIGOS_FATURAMENTO[codigo_faturamento_id],MATCH(Tabela3[[#This Row],[CodFaturamento]],CODIGOS_FATURAMENTO[Cod_Faturamento],0))</f>
        <v>26</v>
      </c>
      <c r="D382">
        <v>59388082</v>
      </c>
      <c r="E382">
        <v>946798867</v>
      </c>
      <c r="F382" s="1">
        <v>45678</v>
      </c>
      <c r="G382">
        <v>27</v>
      </c>
      <c r="H382">
        <v>2</v>
      </c>
      <c r="I382" s="1">
        <f>Tabela3[[#This Row],[data_autorizacao]]+120</f>
        <v>45798</v>
      </c>
      <c r="J382" t="s">
        <v>2175</v>
      </c>
      <c r="K382">
        <v>2250005103</v>
      </c>
    </row>
    <row r="383" spans="1:11" x14ac:dyDescent="0.3">
      <c r="A383">
        <v>2944</v>
      </c>
      <c r="B383">
        <v>3</v>
      </c>
      <c r="C383">
        <f>INDEX(CODIGOS_FATURAMENTO[codigo_faturamento_id],MATCH(Tabela3[[#This Row],[CodFaturamento]],CODIGOS_FATURAMENTO[Cod_Faturamento],0))</f>
        <v>31</v>
      </c>
      <c r="D383">
        <v>59726538</v>
      </c>
      <c r="E383">
        <v>947111825</v>
      </c>
      <c r="F383" s="1">
        <v>45691</v>
      </c>
      <c r="G383">
        <v>12</v>
      </c>
      <c r="H383">
        <v>1</v>
      </c>
      <c r="I383" s="1">
        <f>Tabela3[[#This Row],[data_autorizacao]]+120</f>
        <v>45811</v>
      </c>
      <c r="J383" t="s">
        <v>2175</v>
      </c>
      <c r="K383">
        <v>50000012</v>
      </c>
    </row>
    <row r="384" spans="1:11" x14ac:dyDescent="0.3">
      <c r="A384">
        <v>2944</v>
      </c>
      <c r="B384">
        <v>3</v>
      </c>
      <c r="C384">
        <f>INDEX(CODIGOS_FATURAMENTO[codigo_faturamento_id],MATCH(Tabela3[[#This Row],[CodFaturamento]],CODIGOS_FATURAMENTO[Cod_Faturamento],0))</f>
        <v>32</v>
      </c>
      <c r="D384">
        <v>59726539</v>
      </c>
      <c r="E384">
        <v>947111826</v>
      </c>
      <c r="F384" s="1">
        <v>45691</v>
      </c>
      <c r="G384">
        <v>12</v>
      </c>
      <c r="H384">
        <v>1</v>
      </c>
      <c r="I384" s="1">
        <f>Tabela3[[#This Row],[data_autorizacao]]+120</f>
        <v>45811</v>
      </c>
      <c r="J384" t="s">
        <v>2175</v>
      </c>
      <c r="K384">
        <v>50001213</v>
      </c>
    </row>
    <row r="385" spans="1:11" x14ac:dyDescent="0.3">
      <c r="A385">
        <v>2944</v>
      </c>
      <c r="B385">
        <v>3</v>
      </c>
      <c r="C385">
        <f>INDEX(CODIGOS_FATURAMENTO[codigo_faturamento_id],MATCH(Tabela3[[#This Row],[CodFaturamento]],CODIGOS_FATURAMENTO[Cod_Faturamento],0))</f>
        <v>26</v>
      </c>
      <c r="D385">
        <v>59726542</v>
      </c>
      <c r="E385">
        <v>947111828</v>
      </c>
      <c r="F385" s="1">
        <v>45691</v>
      </c>
      <c r="G385">
        <v>57</v>
      </c>
      <c r="H385">
        <v>4</v>
      </c>
      <c r="I385" s="1">
        <f>Tabela3[[#This Row],[data_autorizacao]]+120</f>
        <v>45811</v>
      </c>
      <c r="J385" t="s">
        <v>2175</v>
      </c>
      <c r="K385">
        <v>2250005103</v>
      </c>
    </row>
    <row r="386" spans="1:11" x14ac:dyDescent="0.3">
      <c r="A386">
        <v>2944</v>
      </c>
      <c r="B386">
        <v>3</v>
      </c>
      <c r="C386">
        <f>INDEX(CODIGOS_FATURAMENTO[codigo_faturamento_id],MATCH(Tabela3[[#This Row],[CodFaturamento]],CODIGOS_FATURAMENTO[Cod_Faturamento],0))</f>
        <v>28</v>
      </c>
      <c r="D386">
        <v>59726536</v>
      </c>
      <c r="E386">
        <v>947111821</v>
      </c>
      <c r="F386" s="1">
        <v>45691</v>
      </c>
      <c r="G386">
        <v>45</v>
      </c>
      <c r="H386">
        <v>3</v>
      </c>
      <c r="I386" s="1">
        <f>Tabela3[[#This Row],[data_autorizacao]]+120</f>
        <v>45811</v>
      </c>
      <c r="J386" t="s">
        <v>2175</v>
      </c>
      <c r="K386">
        <v>2250005170</v>
      </c>
    </row>
    <row r="387" spans="1:11" x14ac:dyDescent="0.3">
      <c r="A387">
        <v>2944</v>
      </c>
      <c r="B387">
        <v>3</v>
      </c>
      <c r="C387">
        <f>INDEX(CODIGOS_FATURAMENTO[codigo_faturamento_id],MATCH(Tabela3[[#This Row],[CodFaturamento]],CODIGOS_FATURAMENTO[Cod_Faturamento],0))</f>
        <v>108</v>
      </c>
      <c r="D387">
        <v>59726543</v>
      </c>
      <c r="E387">
        <v>947111829</v>
      </c>
      <c r="F387" s="1">
        <v>45691</v>
      </c>
      <c r="G387">
        <v>16</v>
      </c>
      <c r="H387">
        <v>1</v>
      </c>
      <c r="I387" s="1">
        <f>Tabela3[[#This Row],[data_autorizacao]]+120</f>
        <v>45811</v>
      </c>
      <c r="J387" t="s">
        <v>2175</v>
      </c>
      <c r="K387">
        <v>2250005189</v>
      </c>
    </row>
    <row r="388" spans="1:11" x14ac:dyDescent="0.3">
      <c r="A388">
        <v>2944</v>
      </c>
      <c r="B388">
        <v>3</v>
      </c>
      <c r="C388">
        <f>INDEX(CODIGOS_FATURAMENTO[codigo_faturamento_id],MATCH(Tabela3[[#This Row],[CodFaturamento]],CODIGOS_FATURAMENTO[Cod_Faturamento],0))</f>
        <v>29</v>
      </c>
      <c r="D388">
        <v>59726541</v>
      </c>
      <c r="E388">
        <v>947111827</v>
      </c>
      <c r="F388" s="1">
        <v>45691</v>
      </c>
      <c r="G388">
        <v>10</v>
      </c>
      <c r="H388">
        <v>1</v>
      </c>
      <c r="I388" s="1">
        <f>Tabela3[[#This Row],[data_autorizacao]]+120</f>
        <v>45811</v>
      </c>
      <c r="J388" t="s">
        <v>2175</v>
      </c>
      <c r="K388">
        <v>2250005278</v>
      </c>
    </row>
    <row r="389" spans="1:11" x14ac:dyDescent="0.3">
      <c r="A389">
        <v>2910</v>
      </c>
      <c r="B389">
        <v>3</v>
      </c>
      <c r="C389">
        <f>INDEX(CODIGOS_FATURAMENTO[codigo_faturamento_id],MATCH(Tabela3[[#This Row],[CodFaturamento]],CODIGOS_FATURAMENTO[Cod_Faturamento],0))</f>
        <v>26</v>
      </c>
      <c r="D389">
        <v>59210581</v>
      </c>
      <c r="E389">
        <v>946634166</v>
      </c>
      <c r="F389" s="1">
        <v>45672</v>
      </c>
      <c r="G389">
        <v>22</v>
      </c>
      <c r="H389">
        <v>2</v>
      </c>
      <c r="I389" s="1">
        <f>Tabela3[[#This Row],[data_autorizacao]]+120</f>
        <v>45792</v>
      </c>
      <c r="J389" t="s">
        <v>2175</v>
      </c>
      <c r="K389">
        <v>2250005103</v>
      </c>
    </row>
    <row r="390" spans="1:11" x14ac:dyDescent="0.3">
      <c r="A390">
        <v>2910</v>
      </c>
      <c r="B390">
        <v>3</v>
      </c>
      <c r="C390">
        <f>INDEX(CODIGOS_FATURAMENTO[codigo_faturamento_id],MATCH(Tabela3[[#This Row],[CodFaturamento]],CODIGOS_FATURAMENTO[Cod_Faturamento],0))</f>
        <v>29</v>
      </c>
      <c r="D390">
        <v>59210580</v>
      </c>
      <c r="E390">
        <v>946634165</v>
      </c>
      <c r="F390" s="1">
        <v>45672</v>
      </c>
      <c r="G390">
        <v>27</v>
      </c>
      <c r="H390">
        <v>2</v>
      </c>
      <c r="I390" s="1">
        <f>Tabela3[[#This Row],[data_autorizacao]]+120</f>
        <v>45792</v>
      </c>
      <c r="J390" t="s">
        <v>2175</v>
      </c>
      <c r="K390">
        <v>2250005278</v>
      </c>
    </row>
    <row r="391" spans="1:11" x14ac:dyDescent="0.3">
      <c r="A391">
        <v>4438</v>
      </c>
      <c r="B391">
        <v>3</v>
      </c>
      <c r="C391">
        <f>INDEX(CODIGOS_FATURAMENTO[codigo_faturamento_id],MATCH(Tabela3[[#This Row],[CodFaturamento]],CODIGOS_FATURAMENTO[Cod_Faturamento],0))</f>
        <v>32</v>
      </c>
      <c r="D391">
        <v>60168641</v>
      </c>
      <c r="E391">
        <v>947522225</v>
      </c>
      <c r="F391" s="1">
        <v>45706</v>
      </c>
      <c r="G391">
        <v>31</v>
      </c>
      <c r="H391">
        <v>2</v>
      </c>
      <c r="I391" s="1">
        <f>Tabela3[[#This Row],[data_autorizacao]]+120</f>
        <v>45826</v>
      </c>
      <c r="J391" t="s">
        <v>2175</v>
      </c>
      <c r="K391">
        <v>50001213</v>
      </c>
    </row>
    <row r="392" spans="1:11" x14ac:dyDescent="0.3">
      <c r="A392">
        <v>4438</v>
      </c>
      <c r="B392">
        <v>3</v>
      </c>
      <c r="C392">
        <f>INDEX(CODIGOS_FATURAMENTO[codigo_faturamento_id],MATCH(Tabela3[[#This Row],[CodFaturamento]],CODIGOS_FATURAMENTO[Cod_Faturamento],0))</f>
        <v>26</v>
      </c>
      <c r="D392">
        <v>60168644</v>
      </c>
      <c r="E392">
        <v>947522232</v>
      </c>
      <c r="F392" s="1">
        <v>45706</v>
      </c>
      <c r="G392">
        <v>29</v>
      </c>
      <c r="H392">
        <v>2</v>
      </c>
      <c r="I392" s="1">
        <f>Tabela3[[#This Row],[data_autorizacao]]+120</f>
        <v>45826</v>
      </c>
      <c r="J392" t="s">
        <v>2175</v>
      </c>
      <c r="K392">
        <v>2250005103</v>
      </c>
    </row>
    <row r="393" spans="1:11" x14ac:dyDescent="0.3">
      <c r="A393">
        <v>4438</v>
      </c>
      <c r="B393">
        <v>3</v>
      </c>
      <c r="C393">
        <f>INDEX(CODIGOS_FATURAMENTO[codigo_faturamento_id],MATCH(Tabela3[[#This Row],[CodFaturamento]],CODIGOS_FATURAMENTO[Cod_Faturamento],0))</f>
        <v>28</v>
      </c>
      <c r="D393">
        <v>60168638</v>
      </c>
      <c r="E393">
        <v>947522223</v>
      </c>
      <c r="F393" s="1">
        <v>45706</v>
      </c>
      <c r="G393">
        <v>32</v>
      </c>
      <c r="H393">
        <v>2</v>
      </c>
      <c r="I393" s="1">
        <f>Tabela3[[#This Row],[data_autorizacao]]+120</f>
        <v>45826</v>
      </c>
      <c r="J393" t="s">
        <v>2175</v>
      </c>
      <c r="K393">
        <v>2250005170</v>
      </c>
    </row>
    <row r="394" spans="1:11" x14ac:dyDescent="0.3">
      <c r="A394">
        <v>4438</v>
      </c>
      <c r="B394">
        <v>3</v>
      </c>
      <c r="C394">
        <f>INDEX(CODIGOS_FATURAMENTO[codigo_faturamento_id],MATCH(Tabela3[[#This Row],[CodFaturamento]],CODIGOS_FATURAMENTO[Cod_Faturamento],0))</f>
        <v>108</v>
      </c>
      <c r="D394">
        <v>60168645</v>
      </c>
      <c r="E394">
        <v>947522234</v>
      </c>
      <c r="F394" s="1">
        <v>45706</v>
      </c>
      <c r="G394">
        <v>32</v>
      </c>
      <c r="H394">
        <v>2</v>
      </c>
      <c r="I394" s="1">
        <f>Tabela3[[#This Row],[data_autorizacao]]+120</f>
        <v>45826</v>
      </c>
      <c r="J394" t="s">
        <v>2175</v>
      </c>
      <c r="K394">
        <v>2250005189</v>
      </c>
    </row>
    <row r="395" spans="1:11" x14ac:dyDescent="0.3">
      <c r="A395">
        <v>4438</v>
      </c>
      <c r="B395">
        <v>3</v>
      </c>
      <c r="C395">
        <f>INDEX(CODIGOS_FATURAMENTO[codigo_faturamento_id],MATCH(Tabela3[[#This Row],[CodFaturamento]],CODIGOS_FATURAMENTO[Cod_Faturamento],0))</f>
        <v>29</v>
      </c>
      <c r="D395">
        <v>60168642</v>
      </c>
      <c r="E395">
        <v>947522230</v>
      </c>
      <c r="F395" s="1">
        <v>45706</v>
      </c>
      <c r="G395">
        <v>27</v>
      </c>
      <c r="H395">
        <v>2</v>
      </c>
      <c r="I395" s="1">
        <f>Tabela3[[#This Row],[data_autorizacao]]+120</f>
        <v>45826</v>
      </c>
      <c r="J395" t="s">
        <v>2175</v>
      </c>
      <c r="K395">
        <v>2250005278</v>
      </c>
    </row>
    <row r="396" spans="1:11" x14ac:dyDescent="0.3">
      <c r="A396">
        <v>3256</v>
      </c>
      <c r="B396">
        <v>3</v>
      </c>
      <c r="C396">
        <f>INDEX(CODIGOS_FATURAMENTO[codigo_faturamento_id],MATCH(Tabela3[[#This Row],[CodFaturamento]],CODIGOS_FATURAMENTO[Cod_Faturamento],0))</f>
        <v>31</v>
      </c>
      <c r="D396">
        <v>57901094</v>
      </c>
      <c r="E396">
        <v>945427531</v>
      </c>
      <c r="F396" s="1">
        <v>45615</v>
      </c>
      <c r="G396">
        <v>43</v>
      </c>
      <c r="H396">
        <v>4</v>
      </c>
      <c r="I396" s="1">
        <f>Tabela3[[#This Row],[data_autorizacao]]+120</f>
        <v>45735</v>
      </c>
      <c r="J396" t="s">
        <v>2175</v>
      </c>
      <c r="K396">
        <v>50000012</v>
      </c>
    </row>
    <row r="397" spans="1:11" x14ac:dyDescent="0.3">
      <c r="A397">
        <v>3256</v>
      </c>
      <c r="B397">
        <v>3</v>
      </c>
      <c r="C397">
        <f>INDEX(CODIGOS_FATURAMENTO[codigo_faturamento_id],MATCH(Tabela3[[#This Row],[CodFaturamento]],CODIGOS_FATURAMENTO[Cod_Faturamento],0))</f>
        <v>26</v>
      </c>
      <c r="D397">
        <v>57901097</v>
      </c>
      <c r="E397">
        <v>945427534</v>
      </c>
      <c r="F397" s="1">
        <v>45615</v>
      </c>
      <c r="G397">
        <v>70</v>
      </c>
      <c r="H397">
        <v>8</v>
      </c>
      <c r="I397" s="1">
        <f>Tabela3[[#This Row],[data_autorizacao]]+120</f>
        <v>45735</v>
      </c>
      <c r="J397" t="s">
        <v>2175</v>
      </c>
      <c r="K397">
        <v>2250005103</v>
      </c>
    </row>
    <row r="398" spans="1:11" x14ac:dyDescent="0.3">
      <c r="A398">
        <v>3256</v>
      </c>
      <c r="B398">
        <v>3</v>
      </c>
      <c r="C398">
        <f>INDEX(CODIGOS_FATURAMENTO[codigo_faturamento_id],MATCH(Tabela3[[#This Row],[CodFaturamento]],CODIGOS_FATURAMENTO[Cod_Faturamento],0))</f>
        <v>108</v>
      </c>
      <c r="D398">
        <v>57901098</v>
      </c>
      <c r="E398">
        <v>945427535</v>
      </c>
      <c r="F398" s="1">
        <v>45615</v>
      </c>
      <c r="G398">
        <v>55</v>
      </c>
      <c r="H398">
        <v>4</v>
      </c>
      <c r="I398" s="1">
        <f>Tabela3[[#This Row],[data_autorizacao]]+120</f>
        <v>45735</v>
      </c>
      <c r="J398" t="s">
        <v>2175</v>
      </c>
      <c r="K398">
        <v>2250005189</v>
      </c>
    </row>
    <row r="399" spans="1:11" x14ac:dyDescent="0.3">
      <c r="A399">
        <v>3256</v>
      </c>
      <c r="B399">
        <v>3</v>
      </c>
      <c r="C399">
        <f>INDEX(CODIGOS_FATURAMENTO[codigo_faturamento_id],MATCH(Tabela3[[#This Row],[CodFaturamento]],CODIGOS_FATURAMENTO[Cod_Faturamento],0))</f>
        <v>29</v>
      </c>
      <c r="D399">
        <v>57901096</v>
      </c>
      <c r="E399">
        <v>945427533</v>
      </c>
      <c r="F399" s="1">
        <v>45615</v>
      </c>
      <c r="G399">
        <v>12</v>
      </c>
      <c r="H399">
        <v>2</v>
      </c>
      <c r="I399" s="1">
        <f>Tabela3[[#This Row],[data_autorizacao]]+120</f>
        <v>45735</v>
      </c>
      <c r="J399" t="s">
        <v>2175</v>
      </c>
      <c r="K399">
        <v>2250005278</v>
      </c>
    </row>
    <row r="400" spans="1:11" x14ac:dyDescent="0.3">
      <c r="A400">
        <v>4063</v>
      </c>
      <c r="B400">
        <v>3</v>
      </c>
      <c r="C400">
        <f>INDEX(CODIGOS_FATURAMENTO[codigo_faturamento_id],MATCH(Tabela3[[#This Row],[CodFaturamento]],CODIGOS_FATURAMENTO[Cod_Faturamento],0))</f>
        <v>29</v>
      </c>
      <c r="D400">
        <v>57105927</v>
      </c>
      <c r="E400">
        <v>944696058</v>
      </c>
      <c r="F400" s="1">
        <v>45581</v>
      </c>
      <c r="G400">
        <v>9</v>
      </c>
      <c r="H400">
        <v>2</v>
      </c>
      <c r="I400" s="1">
        <f>Tabela3[[#This Row],[data_autorizacao]]+120</f>
        <v>45701</v>
      </c>
      <c r="J400" t="s">
        <v>2175</v>
      </c>
      <c r="K400">
        <v>2250005278</v>
      </c>
    </row>
    <row r="401" spans="1:11" x14ac:dyDescent="0.3">
      <c r="A401">
        <v>4321</v>
      </c>
      <c r="B401">
        <v>3</v>
      </c>
      <c r="C401">
        <f>INDEX(CODIGOS_FATURAMENTO[codigo_faturamento_id],MATCH(Tabela3[[#This Row],[CodFaturamento]],CODIGOS_FATURAMENTO[Cod_Faturamento],0))</f>
        <v>31</v>
      </c>
      <c r="D401">
        <v>60426293</v>
      </c>
      <c r="E401">
        <v>947761131</v>
      </c>
      <c r="F401" s="1">
        <v>45714</v>
      </c>
      <c r="G401">
        <v>15</v>
      </c>
      <c r="H401">
        <v>1</v>
      </c>
      <c r="I401" s="1">
        <f>Tabela3[[#This Row],[data_autorizacao]]+120</f>
        <v>45834</v>
      </c>
      <c r="J401" t="s">
        <v>2175</v>
      </c>
      <c r="K401">
        <v>50000012</v>
      </c>
    </row>
    <row r="402" spans="1:11" x14ac:dyDescent="0.3">
      <c r="A402">
        <v>4321</v>
      </c>
      <c r="B402">
        <v>3</v>
      </c>
      <c r="C402">
        <f>INDEX(CODIGOS_FATURAMENTO[codigo_faturamento_id],MATCH(Tabela3[[#This Row],[CodFaturamento]],CODIGOS_FATURAMENTO[Cod_Faturamento],0))</f>
        <v>26</v>
      </c>
      <c r="D402">
        <v>60426295</v>
      </c>
      <c r="E402">
        <v>947761133</v>
      </c>
      <c r="F402" s="1">
        <v>45714</v>
      </c>
      <c r="G402">
        <v>28</v>
      </c>
      <c r="H402">
        <v>2</v>
      </c>
      <c r="I402" s="1">
        <f>Tabela3[[#This Row],[data_autorizacao]]+120</f>
        <v>45834</v>
      </c>
      <c r="J402" t="s">
        <v>2175</v>
      </c>
      <c r="K402">
        <v>2250005103</v>
      </c>
    </row>
    <row r="403" spans="1:11" x14ac:dyDescent="0.3">
      <c r="A403">
        <v>4321</v>
      </c>
      <c r="B403">
        <v>3</v>
      </c>
      <c r="C403">
        <f>INDEX(CODIGOS_FATURAMENTO[codigo_faturamento_id],MATCH(Tabela3[[#This Row],[CodFaturamento]],CODIGOS_FATURAMENTO[Cod_Faturamento],0))</f>
        <v>28</v>
      </c>
      <c r="D403">
        <v>60426292</v>
      </c>
      <c r="E403">
        <v>947761130</v>
      </c>
      <c r="F403" s="1">
        <v>45714</v>
      </c>
      <c r="G403">
        <v>15</v>
      </c>
      <c r="H403">
        <v>1</v>
      </c>
      <c r="I403" s="1">
        <f>Tabela3[[#This Row],[data_autorizacao]]+120</f>
        <v>45834</v>
      </c>
      <c r="J403" t="s">
        <v>2175</v>
      </c>
      <c r="K403">
        <v>2250005170</v>
      </c>
    </row>
    <row r="404" spans="1:11" x14ac:dyDescent="0.3">
      <c r="A404">
        <v>4321</v>
      </c>
      <c r="B404">
        <v>3</v>
      </c>
      <c r="C404">
        <f>INDEX(CODIGOS_FATURAMENTO[codigo_faturamento_id],MATCH(Tabela3[[#This Row],[CodFaturamento]],CODIGOS_FATURAMENTO[Cod_Faturamento],0))</f>
        <v>108</v>
      </c>
      <c r="D404">
        <v>60426296</v>
      </c>
      <c r="E404">
        <v>947761134</v>
      </c>
      <c r="F404" s="1">
        <v>45714</v>
      </c>
      <c r="G404">
        <v>15</v>
      </c>
      <c r="H404">
        <v>1</v>
      </c>
      <c r="I404" s="1">
        <f>Tabela3[[#This Row],[data_autorizacao]]+120</f>
        <v>45834</v>
      </c>
      <c r="J404" t="s">
        <v>2175</v>
      </c>
      <c r="K404">
        <v>2250005189</v>
      </c>
    </row>
    <row r="405" spans="1:11" x14ac:dyDescent="0.3">
      <c r="A405">
        <v>4321</v>
      </c>
      <c r="B405">
        <v>3</v>
      </c>
      <c r="C405">
        <f>INDEX(CODIGOS_FATURAMENTO[codigo_faturamento_id],MATCH(Tabela3[[#This Row],[CodFaturamento]],CODIGOS_FATURAMENTO[Cod_Faturamento],0))</f>
        <v>29</v>
      </c>
      <c r="D405">
        <v>60426294</v>
      </c>
      <c r="E405">
        <v>947761132</v>
      </c>
      <c r="F405" s="1">
        <v>45714</v>
      </c>
      <c r="G405">
        <v>13</v>
      </c>
      <c r="H405">
        <v>1</v>
      </c>
      <c r="I405" s="1">
        <f>Tabela3[[#This Row],[data_autorizacao]]+120</f>
        <v>45834</v>
      </c>
      <c r="J405" t="s">
        <v>2175</v>
      </c>
      <c r="K405">
        <v>2250005278</v>
      </c>
    </row>
    <row r="406" spans="1:11" x14ac:dyDescent="0.3">
      <c r="A406">
        <v>4488</v>
      </c>
      <c r="B406">
        <v>3</v>
      </c>
      <c r="C406">
        <f>INDEX(CODIGOS_FATURAMENTO[codigo_faturamento_id],MATCH(Tabela3[[#This Row],[CodFaturamento]],CODIGOS_FATURAMENTO[Cod_Faturamento],0))</f>
        <v>31</v>
      </c>
      <c r="D406">
        <v>60145563</v>
      </c>
      <c r="E406">
        <v>947500650</v>
      </c>
      <c r="F406" s="1">
        <v>45705</v>
      </c>
      <c r="G406">
        <v>48</v>
      </c>
      <c r="H406">
        <v>3</v>
      </c>
      <c r="I406" s="1">
        <f>Tabela3[[#This Row],[data_autorizacao]]+120</f>
        <v>45825</v>
      </c>
      <c r="J406" t="s">
        <v>2175</v>
      </c>
      <c r="K406">
        <v>50000012</v>
      </c>
    </row>
    <row r="407" spans="1:11" x14ac:dyDescent="0.3">
      <c r="A407">
        <v>4488</v>
      </c>
      <c r="B407">
        <v>3</v>
      </c>
      <c r="C407">
        <f>INDEX(CODIGOS_FATURAMENTO[codigo_faturamento_id],MATCH(Tabela3[[#This Row],[CodFaturamento]],CODIGOS_FATURAMENTO[Cod_Faturamento],0))</f>
        <v>26</v>
      </c>
      <c r="D407">
        <v>60145565</v>
      </c>
      <c r="E407">
        <v>947500652</v>
      </c>
      <c r="F407" s="1">
        <v>45705</v>
      </c>
      <c r="G407">
        <v>398</v>
      </c>
      <c r="H407">
        <v>25</v>
      </c>
      <c r="I407" s="1">
        <f>Tabela3[[#This Row],[data_autorizacao]]+120</f>
        <v>45825</v>
      </c>
      <c r="J407" t="s">
        <v>2175</v>
      </c>
      <c r="K407">
        <v>2250005103</v>
      </c>
    </row>
    <row r="408" spans="1:11" x14ac:dyDescent="0.3">
      <c r="A408">
        <v>4488</v>
      </c>
      <c r="B408">
        <v>3</v>
      </c>
      <c r="C408">
        <f>INDEX(CODIGOS_FATURAMENTO[codigo_faturamento_id],MATCH(Tabela3[[#This Row],[CodFaturamento]],CODIGOS_FATURAMENTO[Cod_Faturamento],0))</f>
        <v>28</v>
      </c>
      <c r="D408">
        <v>60145561</v>
      </c>
      <c r="E408">
        <v>947500649</v>
      </c>
      <c r="F408" s="1">
        <v>45705</v>
      </c>
      <c r="G408">
        <v>48</v>
      </c>
      <c r="H408">
        <v>3</v>
      </c>
      <c r="I408" s="1">
        <f>Tabela3[[#This Row],[data_autorizacao]]+120</f>
        <v>45825</v>
      </c>
      <c r="J408" t="s">
        <v>2175</v>
      </c>
      <c r="K408">
        <v>2250005170</v>
      </c>
    </row>
    <row r="409" spans="1:11" x14ac:dyDescent="0.3">
      <c r="A409">
        <v>4488</v>
      </c>
      <c r="B409">
        <v>3</v>
      </c>
      <c r="C409">
        <f>INDEX(CODIGOS_FATURAMENTO[codigo_faturamento_id],MATCH(Tabela3[[#This Row],[CodFaturamento]],CODIGOS_FATURAMENTO[Cod_Faturamento],0))</f>
        <v>108</v>
      </c>
      <c r="D409">
        <v>60145566</v>
      </c>
      <c r="E409">
        <v>947500653</v>
      </c>
      <c r="F409" s="1">
        <v>45705</v>
      </c>
      <c r="G409">
        <v>78</v>
      </c>
      <c r="H409">
        <v>5</v>
      </c>
      <c r="I409" s="1">
        <f>Tabela3[[#This Row],[data_autorizacao]]+120</f>
        <v>45825</v>
      </c>
      <c r="J409" t="s">
        <v>2175</v>
      </c>
      <c r="K409">
        <v>2250005189</v>
      </c>
    </row>
    <row r="410" spans="1:11" x14ac:dyDescent="0.3">
      <c r="A410">
        <v>4488</v>
      </c>
      <c r="B410">
        <v>3</v>
      </c>
      <c r="C410">
        <f>INDEX(CODIGOS_FATURAMENTO[codigo_faturamento_id],MATCH(Tabela3[[#This Row],[CodFaturamento]],CODIGOS_FATURAMENTO[Cod_Faturamento],0))</f>
        <v>29</v>
      </c>
      <c r="D410">
        <v>60145564</v>
      </c>
      <c r="E410">
        <v>947500651</v>
      </c>
      <c r="F410" s="1">
        <v>45705</v>
      </c>
      <c r="G410">
        <v>63</v>
      </c>
      <c r="H410">
        <v>4</v>
      </c>
      <c r="I410" s="1">
        <f>Tabela3[[#This Row],[data_autorizacao]]+120</f>
        <v>45825</v>
      </c>
      <c r="J410" t="s">
        <v>2175</v>
      </c>
      <c r="K410">
        <v>2250005278</v>
      </c>
    </row>
    <row r="411" spans="1:11" x14ac:dyDescent="0.3">
      <c r="A411">
        <v>3721</v>
      </c>
      <c r="B411">
        <v>3</v>
      </c>
      <c r="C411">
        <f>INDEX(CODIGOS_FATURAMENTO[codigo_faturamento_id],MATCH(Tabela3[[#This Row],[CodFaturamento]],CODIGOS_FATURAMENTO[Cod_Faturamento],0))</f>
        <v>26</v>
      </c>
      <c r="D411">
        <v>57803526</v>
      </c>
      <c r="E411">
        <v>945337657</v>
      </c>
      <c r="F411" s="1">
        <v>45609</v>
      </c>
      <c r="G411">
        <v>12</v>
      </c>
      <c r="H411">
        <v>2</v>
      </c>
      <c r="I411" s="1">
        <f>Tabela3[[#This Row],[data_autorizacao]]+120</f>
        <v>45729</v>
      </c>
      <c r="J411" t="s">
        <v>2175</v>
      </c>
      <c r="K411">
        <v>2250005103</v>
      </c>
    </row>
    <row r="412" spans="1:11" x14ac:dyDescent="0.3">
      <c r="A412">
        <v>4328</v>
      </c>
      <c r="B412">
        <v>3</v>
      </c>
      <c r="C412">
        <f>INDEX(CODIGOS_FATURAMENTO[codigo_faturamento_id],MATCH(Tabela3[[#This Row],[CodFaturamento]],CODIGOS_FATURAMENTO[Cod_Faturamento],0))</f>
        <v>29</v>
      </c>
      <c r="D412">
        <v>57859552</v>
      </c>
      <c r="E412">
        <v>945389479</v>
      </c>
      <c r="F412" s="1">
        <v>45613</v>
      </c>
      <c r="G412">
        <v>15</v>
      </c>
      <c r="H412">
        <v>2</v>
      </c>
      <c r="I412" s="1">
        <f>Tabela3[[#This Row],[data_autorizacao]]+120</f>
        <v>45733</v>
      </c>
      <c r="J412" t="s">
        <v>2175</v>
      </c>
      <c r="K412">
        <v>2250005278</v>
      </c>
    </row>
    <row r="413" spans="1:11" x14ac:dyDescent="0.3">
      <c r="A413">
        <v>950</v>
      </c>
      <c r="B413">
        <v>3</v>
      </c>
      <c r="C413">
        <f>INDEX(CODIGOS_FATURAMENTO[codigo_faturamento_id],MATCH(Tabela3[[#This Row],[CodFaturamento]],CODIGOS_FATURAMENTO[Cod_Faturamento],0))</f>
        <v>26</v>
      </c>
      <c r="D413">
        <v>60121545</v>
      </c>
      <c r="E413">
        <v>947478227</v>
      </c>
      <c r="F413" s="1">
        <v>45705</v>
      </c>
      <c r="G413">
        <v>150</v>
      </c>
      <c r="H413">
        <v>10</v>
      </c>
      <c r="I413" s="1">
        <f>Tabela3[[#This Row],[data_autorizacao]]+120</f>
        <v>45825</v>
      </c>
      <c r="J413" t="s">
        <v>2175</v>
      </c>
      <c r="K413">
        <v>2250005103</v>
      </c>
    </row>
    <row r="414" spans="1:11" x14ac:dyDescent="0.3">
      <c r="A414">
        <v>950</v>
      </c>
      <c r="B414">
        <v>3</v>
      </c>
      <c r="C414">
        <f>INDEX(CODIGOS_FATURAMENTO[codigo_faturamento_id],MATCH(Tabela3[[#This Row],[CodFaturamento]],CODIGOS_FATURAMENTO[Cod_Faturamento],0))</f>
        <v>28</v>
      </c>
      <c r="D414">
        <v>60121539</v>
      </c>
      <c r="E414">
        <v>947478225</v>
      </c>
      <c r="F414" s="1">
        <v>45705</v>
      </c>
      <c r="G414">
        <v>96</v>
      </c>
      <c r="H414">
        <v>6</v>
      </c>
      <c r="I414" s="1">
        <f>Tabela3[[#This Row],[data_autorizacao]]+120</f>
        <v>45825</v>
      </c>
      <c r="J414" t="s">
        <v>2175</v>
      </c>
      <c r="K414">
        <v>2250005170</v>
      </c>
    </row>
    <row r="415" spans="1:11" x14ac:dyDescent="0.3">
      <c r="A415">
        <v>950</v>
      </c>
      <c r="B415">
        <v>3</v>
      </c>
      <c r="C415">
        <f>INDEX(CODIGOS_FATURAMENTO[codigo_faturamento_id],MATCH(Tabela3[[#This Row],[CodFaturamento]],CODIGOS_FATURAMENTO[Cod_Faturamento],0))</f>
        <v>29</v>
      </c>
      <c r="D415">
        <v>60121544</v>
      </c>
      <c r="E415">
        <v>947478226</v>
      </c>
      <c r="F415" s="1">
        <v>45705</v>
      </c>
      <c r="G415">
        <v>92</v>
      </c>
      <c r="H415">
        <v>6</v>
      </c>
      <c r="I415" s="1">
        <f>Tabela3[[#This Row],[data_autorizacao]]+120</f>
        <v>45825</v>
      </c>
      <c r="J415" t="s">
        <v>2175</v>
      </c>
      <c r="K415">
        <v>2250005278</v>
      </c>
    </row>
    <row r="416" spans="1:11" x14ac:dyDescent="0.3">
      <c r="A416">
        <v>2559</v>
      </c>
      <c r="B416">
        <v>3</v>
      </c>
      <c r="C416">
        <f>INDEX(CODIGOS_FATURAMENTO[codigo_faturamento_id],MATCH(Tabela3[[#This Row],[CodFaturamento]],CODIGOS_FATURAMENTO[Cod_Faturamento],0))</f>
        <v>31</v>
      </c>
      <c r="D416">
        <v>58875778</v>
      </c>
      <c r="E416">
        <v>946324271</v>
      </c>
      <c r="F416" s="1">
        <v>45659</v>
      </c>
      <c r="G416">
        <v>26</v>
      </c>
      <c r="H416">
        <v>2</v>
      </c>
      <c r="I416" s="1">
        <f>Tabela3[[#This Row],[data_autorizacao]]+120</f>
        <v>45779</v>
      </c>
      <c r="J416" t="s">
        <v>2175</v>
      </c>
      <c r="K416">
        <v>50000012</v>
      </c>
    </row>
    <row r="417" spans="1:11" x14ac:dyDescent="0.3">
      <c r="A417">
        <v>2559</v>
      </c>
      <c r="B417">
        <v>3</v>
      </c>
      <c r="C417">
        <f>INDEX(CODIGOS_FATURAMENTO[codigo_faturamento_id],MATCH(Tabela3[[#This Row],[CodFaturamento]],CODIGOS_FATURAMENTO[Cod_Faturamento],0))</f>
        <v>32</v>
      </c>
      <c r="D417">
        <v>58875779</v>
      </c>
      <c r="E417">
        <v>946324272</v>
      </c>
      <c r="F417" s="1">
        <v>45659</v>
      </c>
      <c r="G417">
        <v>8</v>
      </c>
      <c r="H417">
        <v>1</v>
      </c>
      <c r="I417" s="1">
        <f>Tabela3[[#This Row],[data_autorizacao]]+120</f>
        <v>45779</v>
      </c>
      <c r="J417" t="s">
        <v>2175</v>
      </c>
      <c r="K417">
        <v>50001213</v>
      </c>
    </row>
    <row r="418" spans="1:11" x14ac:dyDescent="0.3">
      <c r="A418">
        <v>2559</v>
      </c>
      <c r="B418">
        <v>3</v>
      </c>
      <c r="C418">
        <f>INDEX(CODIGOS_FATURAMENTO[codigo_faturamento_id],MATCH(Tabela3[[#This Row],[CodFaturamento]],CODIGOS_FATURAMENTO[Cod_Faturamento],0))</f>
        <v>26</v>
      </c>
      <c r="D418">
        <v>58875781</v>
      </c>
      <c r="E418">
        <v>946324274</v>
      </c>
      <c r="F418" s="1">
        <v>45659</v>
      </c>
      <c r="G418">
        <v>47</v>
      </c>
      <c r="H418">
        <v>5</v>
      </c>
      <c r="I418" s="1">
        <f>Tabela3[[#This Row],[data_autorizacao]]+120</f>
        <v>45779</v>
      </c>
      <c r="J418" t="s">
        <v>2175</v>
      </c>
      <c r="K418">
        <v>2250005103</v>
      </c>
    </row>
    <row r="419" spans="1:11" x14ac:dyDescent="0.3">
      <c r="A419">
        <v>2559</v>
      </c>
      <c r="B419">
        <v>3</v>
      </c>
      <c r="C419">
        <f>INDEX(CODIGOS_FATURAMENTO[codigo_faturamento_id],MATCH(Tabela3[[#This Row],[CodFaturamento]],CODIGOS_FATURAMENTO[Cod_Faturamento],0))</f>
        <v>27</v>
      </c>
      <c r="D419">
        <v>58875775</v>
      </c>
      <c r="E419">
        <v>946324269</v>
      </c>
      <c r="F419" s="1">
        <v>45659</v>
      </c>
      <c r="G419">
        <v>8</v>
      </c>
      <c r="H419">
        <v>1</v>
      </c>
      <c r="I419" s="1">
        <f>Tabela3[[#This Row],[data_autorizacao]]+120</f>
        <v>45779</v>
      </c>
      <c r="J419" t="s">
        <v>2175</v>
      </c>
      <c r="K419">
        <v>2250005111</v>
      </c>
    </row>
    <row r="420" spans="1:11" x14ac:dyDescent="0.3">
      <c r="A420">
        <v>2559</v>
      </c>
      <c r="B420">
        <v>3</v>
      </c>
      <c r="C420">
        <f>INDEX(CODIGOS_FATURAMENTO[codigo_faturamento_id],MATCH(Tabela3[[#This Row],[CodFaturamento]],CODIGOS_FATURAMENTO[Cod_Faturamento],0))</f>
        <v>28</v>
      </c>
      <c r="D420">
        <v>58875777</v>
      </c>
      <c r="E420">
        <v>946324270</v>
      </c>
      <c r="F420" s="1">
        <v>45659</v>
      </c>
      <c r="G420">
        <v>18</v>
      </c>
      <c r="H420">
        <v>2</v>
      </c>
      <c r="I420" s="1">
        <f>Tabela3[[#This Row],[data_autorizacao]]+120</f>
        <v>45779</v>
      </c>
      <c r="J420" t="s">
        <v>2175</v>
      </c>
      <c r="K420">
        <v>2250005170</v>
      </c>
    </row>
    <row r="421" spans="1:11" x14ac:dyDescent="0.3">
      <c r="A421">
        <v>2559</v>
      </c>
      <c r="B421">
        <v>3</v>
      </c>
      <c r="C421">
        <f>INDEX(CODIGOS_FATURAMENTO[codigo_faturamento_id],MATCH(Tabela3[[#This Row],[CodFaturamento]],CODIGOS_FATURAMENTO[Cod_Faturamento],0))</f>
        <v>108</v>
      </c>
      <c r="D421">
        <v>58875782</v>
      </c>
      <c r="E421">
        <v>946324275</v>
      </c>
      <c r="F421" s="1">
        <v>45659</v>
      </c>
      <c r="G421">
        <v>16</v>
      </c>
      <c r="H421">
        <v>1</v>
      </c>
      <c r="I421" s="1">
        <f>Tabela3[[#This Row],[data_autorizacao]]+120</f>
        <v>45779</v>
      </c>
      <c r="J421" t="s">
        <v>2175</v>
      </c>
      <c r="K421">
        <v>2250005189</v>
      </c>
    </row>
    <row r="422" spans="1:11" x14ac:dyDescent="0.3">
      <c r="A422">
        <v>2559</v>
      </c>
      <c r="B422">
        <v>3</v>
      </c>
      <c r="C422">
        <f>INDEX(CODIGOS_FATURAMENTO[codigo_faturamento_id],MATCH(Tabela3[[#This Row],[CodFaturamento]],CODIGOS_FATURAMENTO[Cod_Faturamento],0))</f>
        <v>29</v>
      </c>
      <c r="D422">
        <v>58875780</v>
      </c>
      <c r="E422">
        <v>946324273</v>
      </c>
      <c r="F422" s="1">
        <v>45659</v>
      </c>
      <c r="G422">
        <v>17</v>
      </c>
      <c r="H422">
        <v>2</v>
      </c>
      <c r="I422" s="1">
        <f>Tabela3[[#This Row],[data_autorizacao]]+120</f>
        <v>45779</v>
      </c>
      <c r="J422" t="s">
        <v>2175</v>
      </c>
      <c r="K422">
        <v>2250005278</v>
      </c>
    </row>
    <row r="423" spans="1:11" x14ac:dyDescent="0.3">
      <c r="A423">
        <v>4448</v>
      </c>
      <c r="B423">
        <v>3</v>
      </c>
      <c r="C423">
        <f>INDEX(CODIGOS_FATURAMENTO[codigo_faturamento_id],MATCH(Tabela3[[#This Row],[CodFaturamento]],CODIGOS_FATURAMENTO[Cod_Faturamento],0))</f>
        <v>29</v>
      </c>
      <c r="D423">
        <v>59543117</v>
      </c>
      <c r="E423">
        <v>946941933</v>
      </c>
      <c r="F423" s="1">
        <v>45684</v>
      </c>
      <c r="G423">
        <v>10</v>
      </c>
      <c r="H423">
        <v>1</v>
      </c>
      <c r="I423" s="1">
        <f>Tabela3[[#This Row],[data_autorizacao]]+120</f>
        <v>45804</v>
      </c>
      <c r="J423" t="s">
        <v>2175</v>
      </c>
      <c r="K423">
        <v>2250005278</v>
      </c>
    </row>
    <row r="424" spans="1:11" x14ac:dyDescent="0.3">
      <c r="A424">
        <v>4019</v>
      </c>
      <c r="B424">
        <v>3</v>
      </c>
      <c r="C424">
        <f>INDEX(CODIGOS_FATURAMENTO[codigo_faturamento_id],MATCH(Tabela3[[#This Row],[CodFaturamento]],CODIGOS_FATURAMENTO[Cod_Faturamento],0))</f>
        <v>29</v>
      </c>
      <c r="D424">
        <v>58971051</v>
      </c>
      <c r="E424">
        <v>946411948</v>
      </c>
      <c r="F424" s="1">
        <v>45664</v>
      </c>
      <c r="G424">
        <v>15</v>
      </c>
      <c r="H424">
        <v>2</v>
      </c>
      <c r="I424" s="1">
        <f>Tabela3[[#This Row],[data_autorizacao]]+120</f>
        <v>45784</v>
      </c>
      <c r="J424" t="s">
        <v>2175</v>
      </c>
      <c r="K424">
        <v>2250005278</v>
      </c>
    </row>
    <row r="425" spans="1:11" x14ac:dyDescent="0.3">
      <c r="A425">
        <v>4517</v>
      </c>
      <c r="B425">
        <v>3</v>
      </c>
      <c r="C425">
        <f>INDEX(CODIGOS_FATURAMENTO[codigo_faturamento_id],MATCH(Tabela3[[#This Row],[CodFaturamento]],CODIGOS_FATURAMENTO[Cod_Faturamento],0))</f>
        <v>31</v>
      </c>
      <c r="D425">
        <v>59380192</v>
      </c>
      <c r="E425">
        <v>946791511</v>
      </c>
      <c r="F425" s="1">
        <v>45678</v>
      </c>
      <c r="G425">
        <v>42</v>
      </c>
      <c r="H425">
        <v>3</v>
      </c>
      <c r="I425" s="1">
        <f>Tabela3[[#This Row],[data_autorizacao]]+120</f>
        <v>45798</v>
      </c>
      <c r="J425" t="s">
        <v>2175</v>
      </c>
      <c r="K425">
        <v>50000012</v>
      </c>
    </row>
    <row r="426" spans="1:11" x14ac:dyDescent="0.3">
      <c r="A426">
        <v>4517</v>
      </c>
      <c r="B426">
        <v>3</v>
      </c>
      <c r="C426">
        <f>INDEX(CODIGOS_FATURAMENTO[codigo_faturamento_id],MATCH(Tabela3[[#This Row],[CodFaturamento]],CODIGOS_FATURAMENTO[Cod_Faturamento],0))</f>
        <v>32</v>
      </c>
      <c r="D426">
        <v>59380193</v>
      </c>
      <c r="E426">
        <v>946791512</v>
      </c>
      <c r="F426" s="1">
        <v>45678</v>
      </c>
      <c r="G426">
        <v>27</v>
      </c>
      <c r="H426">
        <v>2</v>
      </c>
      <c r="I426" s="1">
        <f>Tabela3[[#This Row],[data_autorizacao]]+120</f>
        <v>45798</v>
      </c>
      <c r="J426" t="s">
        <v>2175</v>
      </c>
      <c r="K426">
        <v>50001213</v>
      </c>
    </row>
    <row r="427" spans="1:11" x14ac:dyDescent="0.3">
      <c r="A427">
        <v>4517</v>
      </c>
      <c r="B427">
        <v>3</v>
      </c>
      <c r="C427">
        <f>INDEX(CODIGOS_FATURAMENTO[codigo_faturamento_id],MATCH(Tabela3[[#This Row],[CodFaturamento]],CODIGOS_FATURAMENTO[Cod_Faturamento],0))</f>
        <v>26</v>
      </c>
      <c r="D427">
        <v>59380194</v>
      </c>
      <c r="E427">
        <v>946791513</v>
      </c>
      <c r="F427" s="1">
        <v>45678</v>
      </c>
      <c r="G427">
        <v>79</v>
      </c>
      <c r="H427">
        <v>6</v>
      </c>
      <c r="I427" s="1">
        <f>Tabela3[[#This Row],[data_autorizacao]]+120</f>
        <v>45798</v>
      </c>
      <c r="J427" t="s">
        <v>2175</v>
      </c>
      <c r="K427">
        <v>2250005103</v>
      </c>
    </row>
    <row r="428" spans="1:11" x14ac:dyDescent="0.3">
      <c r="A428">
        <v>4517</v>
      </c>
      <c r="B428">
        <v>3</v>
      </c>
      <c r="C428">
        <f>INDEX(CODIGOS_FATURAMENTO[codigo_faturamento_id],MATCH(Tabela3[[#This Row],[CodFaturamento]],CODIGOS_FATURAMENTO[Cod_Faturamento],0))</f>
        <v>28</v>
      </c>
      <c r="D428">
        <v>59380189</v>
      </c>
      <c r="E428">
        <v>946791509</v>
      </c>
      <c r="F428" s="1">
        <v>45678</v>
      </c>
      <c r="G428">
        <v>63</v>
      </c>
      <c r="H428">
        <v>4</v>
      </c>
      <c r="I428" s="1">
        <f>Tabela3[[#This Row],[data_autorizacao]]+120</f>
        <v>45798</v>
      </c>
      <c r="J428" t="s">
        <v>2175</v>
      </c>
      <c r="K428">
        <v>2250005170</v>
      </c>
    </row>
    <row r="429" spans="1:11" x14ac:dyDescent="0.3">
      <c r="A429">
        <v>4517</v>
      </c>
      <c r="B429">
        <v>3</v>
      </c>
      <c r="C429">
        <f>INDEX(CODIGOS_FATURAMENTO[codigo_faturamento_id],MATCH(Tabela3[[#This Row],[CodFaturamento]],CODIGOS_FATURAMENTO[Cod_Faturamento],0))</f>
        <v>108</v>
      </c>
      <c r="D429">
        <v>59380195</v>
      </c>
      <c r="E429">
        <v>946791514</v>
      </c>
      <c r="F429" s="1">
        <v>45678</v>
      </c>
      <c r="G429">
        <v>59</v>
      </c>
      <c r="H429">
        <v>4</v>
      </c>
      <c r="I429" s="1">
        <f>Tabela3[[#This Row],[data_autorizacao]]+120</f>
        <v>45798</v>
      </c>
      <c r="J429" t="s">
        <v>2175</v>
      </c>
      <c r="K429">
        <v>2250005189</v>
      </c>
    </row>
    <row r="430" spans="1:11" x14ac:dyDescent="0.3">
      <c r="A430">
        <v>2391</v>
      </c>
      <c r="B430">
        <v>3</v>
      </c>
      <c r="C430">
        <f>INDEX(CODIGOS_FATURAMENTO[codigo_faturamento_id],MATCH(Tabela3[[#This Row],[CodFaturamento]],CODIGOS_FATURAMENTO[Cod_Faturamento],0))</f>
        <v>26</v>
      </c>
      <c r="D430">
        <v>59862740</v>
      </c>
      <c r="E430">
        <v>2500544957</v>
      </c>
      <c r="F430" s="1">
        <v>45705</v>
      </c>
      <c r="G430">
        <v>8</v>
      </c>
      <c r="H430">
        <v>14</v>
      </c>
      <c r="I430" s="1">
        <f>Tabela3[[#This Row],[data_autorizacao]]+120</f>
        <v>45825</v>
      </c>
      <c r="J430" t="s">
        <v>2175</v>
      </c>
      <c r="K430">
        <v>2250005103</v>
      </c>
    </row>
    <row r="431" spans="1:11" x14ac:dyDescent="0.3">
      <c r="A431">
        <v>2391</v>
      </c>
      <c r="B431">
        <v>3</v>
      </c>
      <c r="C431">
        <f>INDEX(CODIGOS_FATURAMENTO[codigo_faturamento_id],MATCH(Tabela3[[#This Row],[CodFaturamento]],CODIGOS_FATURAMENTO[Cod_Faturamento],0))</f>
        <v>108</v>
      </c>
      <c r="D431">
        <v>59862741</v>
      </c>
      <c r="E431">
        <v>2500544989</v>
      </c>
      <c r="F431" s="1">
        <v>45705</v>
      </c>
      <c r="G431">
        <v>8</v>
      </c>
      <c r="H431">
        <v>14</v>
      </c>
      <c r="I431" s="1">
        <f>Tabela3[[#This Row],[data_autorizacao]]+120</f>
        <v>45825</v>
      </c>
      <c r="J431" t="s">
        <v>2175</v>
      </c>
      <c r="K431">
        <v>2250005189</v>
      </c>
    </row>
    <row r="432" spans="1:11" x14ac:dyDescent="0.3">
      <c r="A432">
        <v>2391</v>
      </c>
      <c r="B432">
        <v>3</v>
      </c>
      <c r="C432">
        <f>INDEX(CODIGOS_FATURAMENTO[codigo_faturamento_id],MATCH(Tabela3[[#This Row],[CodFaturamento]],CODIGOS_FATURAMENTO[Cod_Faturamento],0))</f>
        <v>29</v>
      </c>
      <c r="D432">
        <v>59862739</v>
      </c>
      <c r="E432">
        <v>2500544914</v>
      </c>
      <c r="F432" s="1">
        <v>45705</v>
      </c>
      <c r="G432">
        <v>8</v>
      </c>
      <c r="H432">
        <v>14</v>
      </c>
      <c r="I432" s="1">
        <f>Tabela3[[#This Row],[data_autorizacao]]+120</f>
        <v>45825</v>
      </c>
      <c r="J432" t="s">
        <v>2175</v>
      </c>
      <c r="K432">
        <v>2250005278</v>
      </c>
    </row>
    <row r="433" spans="1:11" x14ac:dyDescent="0.3">
      <c r="A433">
        <v>4204</v>
      </c>
      <c r="B433">
        <v>3</v>
      </c>
      <c r="C433">
        <f>INDEX(CODIGOS_FATURAMENTO[codigo_faturamento_id],MATCH(Tabela3[[#This Row],[CodFaturamento]],CODIGOS_FATURAMENTO[Cod_Faturamento],0))</f>
        <v>26</v>
      </c>
      <c r="D433">
        <v>59380810</v>
      </c>
      <c r="E433">
        <v>946792065</v>
      </c>
      <c r="F433" s="1">
        <v>45679</v>
      </c>
      <c r="G433">
        <v>27</v>
      </c>
      <c r="H433">
        <v>2</v>
      </c>
      <c r="I433" s="1">
        <f>Tabela3[[#This Row],[data_autorizacao]]+120</f>
        <v>45799</v>
      </c>
      <c r="J433" t="s">
        <v>2175</v>
      </c>
      <c r="K433">
        <v>2250005103</v>
      </c>
    </row>
    <row r="434" spans="1:11" x14ac:dyDescent="0.3">
      <c r="A434">
        <v>3327</v>
      </c>
      <c r="B434">
        <v>3</v>
      </c>
      <c r="C434">
        <f>INDEX(CODIGOS_FATURAMENTO[codigo_faturamento_id],MATCH(Tabela3[[#This Row],[CodFaturamento]],CODIGOS_FATURAMENTO[Cod_Faturamento],0))</f>
        <v>31</v>
      </c>
      <c r="D434">
        <v>59162445</v>
      </c>
      <c r="E434">
        <v>946589321</v>
      </c>
      <c r="F434" s="1">
        <v>45671</v>
      </c>
      <c r="G434">
        <v>25</v>
      </c>
      <c r="H434">
        <v>2</v>
      </c>
      <c r="I434" s="1">
        <f>Tabela3[[#This Row],[data_autorizacao]]+120</f>
        <v>45791</v>
      </c>
      <c r="J434" t="s">
        <v>2175</v>
      </c>
      <c r="K434">
        <v>50000012</v>
      </c>
    </row>
    <row r="435" spans="1:11" x14ac:dyDescent="0.3">
      <c r="A435">
        <v>3327</v>
      </c>
      <c r="B435">
        <v>3</v>
      </c>
      <c r="C435">
        <f>INDEX(CODIGOS_FATURAMENTO[codigo_faturamento_id],MATCH(Tabela3[[#This Row],[CodFaturamento]],CODIGOS_FATURAMENTO[Cod_Faturamento],0))</f>
        <v>32</v>
      </c>
      <c r="D435">
        <v>59162446</v>
      </c>
      <c r="E435">
        <v>946589322</v>
      </c>
      <c r="F435" s="1">
        <v>45671</v>
      </c>
      <c r="G435">
        <v>18</v>
      </c>
      <c r="H435">
        <v>2</v>
      </c>
      <c r="I435" s="1">
        <f>Tabela3[[#This Row],[data_autorizacao]]+120</f>
        <v>45791</v>
      </c>
      <c r="J435" t="s">
        <v>2175</v>
      </c>
      <c r="K435">
        <v>50001213</v>
      </c>
    </row>
    <row r="436" spans="1:11" x14ac:dyDescent="0.3">
      <c r="A436">
        <v>3327</v>
      </c>
      <c r="B436">
        <v>3</v>
      </c>
      <c r="C436">
        <f>INDEX(CODIGOS_FATURAMENTO[codigo_faturamento_id],MATCH(Tabela3[[#This Row],[CodFaturamento]],CODIGOS_FATURAMENTO[Cod_Faturamento],0))</f>
        <v>26</v>
      </c>
      <c r="D436">
        <v>59162448</v>
      </c>
      <c r="E436">
        <v>946589324</v>
      </c>
      <c r="F436" s="1">
        <v>45671</v>
      </c>
      <c r="G436">
        <v>67</v>
      </c>
      <c r="H436">
        <v>5</v>
      </c>
      <c r="I436" s="1">
        <f>Tabela3[[#This Row],[data_autorizacao]]+120</f>
        <v>45791</v>
      </c>
      <c r="J436" t="s">
        <v>2175</v>
      </c>
      <c r="K436">
        <v>2250005103</v>
      </c>
    </row>
    <row r="437" spans="1:11" x14ac:dyDescent="0.3">
      <c r="A437">
        <v>3327</v>
      </c>
      <c r="B437">
        <v>3</v>
      </c>
      <c r="C437">
        <f>INDEX(CODIGOS_FATURAMENTO[codigo_faturamento_id],MATCH(Tabela3[[#This Row],[CodFaturamento]],CODIGOS_FATURAMENTO[Cod_Faturamento],0))</f>
        <v>108</v>
      </c>
      <c r="D437">
        <v>59162449</v>
      </c>
      <c r="E437">
        <v>946589325</v>
      </c>
      <c r="F437" s="1">
        <v>45671</v>
      </c>
      <c r="G437">
        <v>48</v>
      </c>
      <c r="H437">
        <v>3</v>
      </c>
      <c r="I437" s="1">
        <f>Tabela3[[#This Row],[data_autorizacao]]+120</f>
        <v>45791</v>
      </c>
      <c r="J437" t="s">
        <v>2175</v>
      </c>
      <c r="K437">
        <v>2250005189</v>
      </c>
    </row>
    <row r="438" spans="1:11" x14ac:dyDescent="0.3">
      <c r="A438">
        <v>3327</v>
      </c>
      <c r="B438">
        <v>3</v>
      </c>
      <c r="C438">
        <f>INDEX(CODIGOS_FATURAMENTO[codigo_faturamento_id],MATCH(Tabela3[[#This Row],[CodFaturamento]],CODIGOS_FATURAMENTO[Cod_Faturamento],0))</f>
        <v>29</v>
      </c>
      <c r="D438">
        <v>59162447</v>
      </c>
      <c r="E438">
        <v>946589323</v>
      </c>
      <c r="F438" s="1">
        <v>45671</v>
      </c>
      <c r="G438">
        <v>36</v>
      </c>
      <c r="H438">
        <v>3</v>
      </c>
      <c r="I438" s="1">
        <f>Tabela3[[#This Row],[data_autorizacao]]+120</f>
        <v>45791</v>
      </c>
      <c r="J438" t="s">
        <v>2175</v>
      </c>
      <c r="K438">
        <v>2250005278</v>
      </c>
    </row>
    <row r="439" spans="1:11" x14ac:dyDescent="0.3">
      <c r="A439">
        <v>4526</v>
      </c>
      <c r="B439">
        <v>3</v>
      </c>
      <c r="C439">
        <f>INDEX(CODIGOS_FATURAMENTO[codigo_faturamento_id],MATCH(Tabela3[[#This Row],[CodFaturamento]],CODIGOS_FATURAMENTO[Cod_Faturamento],0))</f>
        <v>29</v>
      </c>
      <c r="D439">
        <v>59586662</v>
      </c>
      <c r="E439">
        <v>946982360</v>
      </c>
      <c r="F439" s="1">
        <v>45685</v>
      </c>
      <c r="G439">
        <v>29</v>
      </c>
      <c r="H439">
        <v>2</v>
      </c>
      <c r="I439" s="1">
        <f>Tabela3[[#This Row],[data_autorizacao]]+120</f>
        <v>45805</v>
      </c>
      <c r="J439" t="s">
        <v>2175</v>
      </c>
      <c r="K439">
        <v>2250005278</v>
      </c>
    </row>
    <row r="440" spans="1:11" x14ac:dyDescent="0.3">
      <c r="A440">
        <v>4135</v>
      </c>
      <c r="B440">
        <v>3</v>
      </c>
      <c r="C440">
        <f>INDEX(CODIGOS_FATURAMENTO[codigo_faturamento_id],MATCH(Tabela3[[#This Row],[CodFaturamento]],CODIGOS_FATURAMENTO[Cod_Faturamento],0))</f>
        <v>32</v>
      </c>
      <c r="D440">
        <v>58897827</v>
      </c>
      <c r="E440">
        <v>946344256</v>
      </c>
      <c r="F440" s="1">
        <v>45660</v>
      </c>
      <c r="G440">
        <v>9</v>
      </c>
      <c r="H440">
        <v>1</v>
      </c>
      <c r="I440" s="1">
        <f>Tabela3[[#This Row],[data_autorizacao]]+120</f>
        <v>45780</v>
      </c>
      <c r="J440" t="s">
        <v>2175</v>
      </c>
      <c r="K440">
        <v>50001213</v>
      </c>
    </row>
    <row r="441" spans="1:11" x14ac:dyDescent="0.3">
      <c r="A441">
        <v>4135</v>
      </c>
      <c r="B441">
        <v>3</v>
      </c>
      <c r="C441">
        <f>INDEX(CODIGOS_FATURAMENTO[codigo_faturamento_id],MATCH(Tabela3[[#This Row],[CodFaturamento]],CODIGOS_FATURAMENTO[Cod_Faturamento],0))</f>
        <v>26</v>
      </c>
      <c r="D441">
        <v>58897828</v>
      </c>
      <c r="E441">
        <v>946344257</v>
      </c>
      <c r="F441" s="1">
        <v>45660</v>
      </c>
      <c r="G441">
        <v>32</v>
      </c>
      <c r="H441">
        <v>3</v>
      </c>
      <c r="I441" s="1">
        <f>Tabela3[[#This Row],[data_autorizacao]]+120</f>
        <v>45780</v>
      </c>
      <c r="J441" t="s">
        <v>2175</v>
      </c>
      <c r="K441">
        <v>2250005103</v>
      </c>
    </row>
    <row r="442" spans="1:11" x14ac:dyDescent="0.3">
      <c r="A442">
        <v>4135</v>
      </c>
      <c r="B442">
        <v>3</v>
      </c>
      <c r="C442">
        <f>INDEX(CODIGOS_FATURAMENTO[codigo_faturamento_id],MATCH(Tabela3[[#This Row],[CodFaturamento]],CODIGOS_FATURAMENTO[Cod_Faturamento],0))</f>
        <v>28</v>
      </c>
      <c r="D442">
        <v>58897826</v>
      </c>
      <c r="E442">
        <v>946344255</v>
      </c>
      <c r="F442" s="1">
        <v>45660</v>
      </c>
      <c r="G442">
        <v>16</v>
      </c>
      <c r="H442">
        <v>1</v>
      </c>
      <c r="I442" s="1">
        <f>Tabela3[[#This Row],[data_autorizacao]]+120</f>
        <v>45780</v>
      </c>
      <c r="J442" t="s">
        <v>2175</v>
      </c>
      <c r="K442">
        <v>2250005170</v>
      </c>
    </row>
    <row r="443" spans="1:11" x14ac:dyDescent="0.3">
      <c r="A443">
        <v>4135</v>
      </c>
      <c r="B443">
        <v>3</v>
      </c>
      <c r="C443">
        <f>INDEX(CODIGOS_FATURAMENTO[codigo_faturamento_id],MATCH(Tabela3[[#This Row],[CodFaturamento]],CODIGOS_FATURAMENTO[Cod_Faturamento],0))</f>
        <v>108</v>
      </c>
      <c r="D443">
        <v>58897829</v>
      </c>
      <c r="E443">
        <v>946344258</v>
      </c>
      <c r="F443" s="1">
        <v>45660</v>
      </c>
      <c r="G443">
        <v>44</v>
      </c>
      <c r="H443">
        <v>3</v>
      </c>
      <c r="I443" s="1">
        <f>Tabela3[[#This Row],[data_autorizacao]]+120</f>
        <v>45780</v>
      </c>
      <c r="J443" t="s">
        <v>2175</v>
      </c>
      <c r="K443">
        <v>2250005189</v>
      </c>
    </row>
    <row r="444" spans="1:11" x14ac:dyDescent="0.3">
      <c r="A444">
        <v>2764</v>
      </c>
      <c r="B444">
        <v>3</v>
      </c>
      <c r="C444">
        <f>INDEX(CODIGOS_FATURAMENTO[codigo_faturamento_id],MATCH(Tabela3[[#This Row],[CodFaturamento]],CODIGOS_FATURAMENTO[Cod_Faturamento],0))</f>
        <v>26</v>
      </c>
      <c r="D444">
        <v>57683679</v>
      </c>
      <c r="E444">
        <v>945227482</v>
      </c>
      <c r="F444" s="1">
        <v>45604</v>
      </c>
      <c r="G444">
        <v>11</v>
      </c>
      <c r="H444">
        <v>2</v>
      </c>
      <c r="I444" s="1">
        <f>Tabela3[[#This Row],[data_autorizacao]]+120</f>
        <v>45724</v>
      </c>
      <c r="J444" t="s">
        <v>2175</v>
      </c>
      <c r="K444">
        <v>2250005103</v>
      </c>
    </row>
    <row r="445" spans="1:11" x14ac:dyDescent="0.3">
      <c r="A445">
        <v>2764</v>
      </c>
      <c r="B445">
        <v>3</v>
      </c>
      <c r="C445">
        <f>INDEX(CODIGOS_FATURAMENTO[codigo_faturamento_id],MATCH(Tabela3[[#This Row],[CodFaturamento]],CODIGOS_FATURAMENTO[Cod_Faturamento],0))</f>
        <v>108</v>
      </c>
      <c r="D445">
        <v>57683680</v>
      </c>
      <c r="E445">
        <v>945227483</v>
      </c>
      <c r="F445" s="1">
        <v>45604</v>
      </c>
      <c r="G445">
        <v>22</v>
      </c>
      <c r="H445">
        <v>2</v>
      </c>
      <c r="I445" s="1">
        <f>Tabela3[[#This Row],[data_autorizacao]]+120</f>
        <v>45724</v>
      </c>
      <c r="J445" t="s">
        <v>2175</v>
      </c>
      <c r="K445">
        <v>2250005189</v>
      </c>
    </row>
    <row r="446" spans="1:11" x14ac:dyDescent="0.3">
      <c r="A446">
        <v>2764</v>
      </c>
      <c r="B446">
        <v>3</v>
      </c>
      <c r="C446">
        <f>INDEX(CODIGOS_FATURAMENTO[codigo_faturamento_id],MATCH(Tabela3[[#This Row],[CodFaturamento]],CODIGOS_FATURAMENTO[Cod_Faturamento],0))</f>
        <v>29</v>
      </c>
      <c r="D446">
        <v>57683678</v>
      </c>
      <c r="E446">
        <v>945227481</v>
      </c>
      <c r="F446" s="1">
        <v>45604</v>
      </c>
      <c r="G446">
        <v>22</v>
      </c>
      <c r="H446">
        <v>2</v>
      </c>
      <c r="I446" s="1">
        <f>Tabela3[[#This Row],[data_autorizacao]]+120</f>
        <v>45724</v>
      </c>
      <c r="J446" t="s">
        <v>2175</v>
      </c>
      <c r="K446">
        <v>2250005278</v>
      </c>
    </row>
    <row r="447" spans="1:11" x14ac:dyDescent="0.3">
      <c r="A447">
        <v>2857</v>
      </c>
      <c r="B447">
        <v>3</v>
      </c>
      <c r="C447">
        <f>INDEX(CODIGOS_FATURAMENTO[codigo_faturamento_id],MATCH(Tabela3[[#This Row],[CodFaturamento]],CODIGOS_FATURAMENTO[Cod_Faturamento],0))</f>
        <v>29</v>
      </c>
      <c r="D447">
        <v>57386901</v>
      </c>
      <c r="E447">
        <v>944956013</v>
      </c>
      <c r="F447" s="1">
        <v>45601</v>
      </c>
      <c r="G447">
        <v>25</v>
      </c>
      <c r="H447">
        <v>2</v>
      </c>
      <c r="I447" s="1">
        <f>Tabela3[[#This Row],[data_autorizacao]]+120</f>
        <v>45721</v>
      </c>
      <c r="J447" t="s">
        <v>2175</v>
      </c>
      <c r="K447">
        <v>2250005278</v>
      </c>
    </row>
    <row r="448" spans="1:11" x14ac:dyDescent="0.3">
      <c r="A448">
        <v>4548</v>
      </c>
      <c r="B448">
        <v>3</v>
      </c>
      <c r="C448">
        <f>INDEX(CODIGOS_FATURAMENTO[codigo_faturamento_id],MATCH(Tabela3[[#This Row],[CodFaturamento]],CODIGOS_FATURAMENTO[Cod_Faturamento],0))</f>
        <v>31</v>
      </c>
      <c r="D448">
        <v>60178379</v>
      </c>
      <c r="E448">
        <v>947531268</v>
      </c>
      <c r="F448" s="1">
        <v>45706</v>
      </c>
      <c r="G448">
        <v>44</v>
      </c>
      <c r="H448">
        <v>3</v>
      </c>
      <c r="I448" s="1">
        <f>Tabela3[[#This Row],[data_autorizacao]]+120</f>
        <v>45826</v>
      </c>
      <c r="J448" t="s">
        <v>2175</v>
      </c>
      <c r="K448">
        <v>50000012</v>
      </c>
    </row>
    <row r="449" spans="1:11" x14ac:dyDescent="0.3">
      <c r="A449">
        <v>4548</v>
      </c>
      <c r="B449">
        <v>3</v>
      </c>
      <c r="C449">
        <f>INDEX(CODIGOS_FATURAMENTO[codigo_faturamento_id],MATCH(Tabela3[[#This Row],[CodFaturamento]],CODIGOS_FATURAMENTO[Cod_Faturamento],0))</f>
        <v>26</v>
      </c>
      <c r="D449">
        <v>60178381</v>
      </c>
      <c r="E449">
        <v>947531270</v>
      </c>
      <c r="F449" s="1">
        <v>45706</v>
      </c>
      <c r="G449">
        <v>131</v>
      </c>
      <c r="H449">
        <v>10</v>
      </c>
      <c r="I449" s="1">
        <f>Tabela3[[#This Row],[data_autorizacao]]+120</f>
        <v>45826</v>
      </c>
      <c r="J449" t="s">
        <v>2175</v>
      </c>
      <c r="K449">
        <v>2250005103</v>
      </c>
    </row>
    <row r="450" spans="1:11" x14ac:dyDescent="0.3">
      <c r="A450">
        <v>4548</v>
      </c>
      <c r="B450">
        <v>3</v>
      </c>
      <c r="C450">
        <f>INDEX(CODIGOS_FATURAMENTO[codigo_faturamento_id],MATCH(Tabela3[[#This Row],[CodFaturamento]],CODIGOS_FATURAMENTO[Cod_Faturamento],0))</f>
        <v>28</v>
      </c>
      <c r="D450">
        <v>60178378</v>
      </c>
      <c r="E450">
        <v>947531266</v>
      </c>
      <c r="F450" s="1">
        <v>45706</v>
      </c>
      <c r="G450">
        <v>57</v>
      </c>
      <c r="H450">
        <v>4</v>
      </c>
      <c r="I450" s="1">
        <f>Tabela3[[#This Row],[data_autorizacao]]+120</f>
        <v>45826</v>
      </c>
      <c r="J450" t="s">
        <v>2175</v>
      </c>
      <c r="K450">
        <v>2250005170</v>
      </c>
    </row>
    <row r="451" spans="1:11" x14ac:dyDescent="0.3">
      <c r="A451">
        <v>4548</v>
      </c>
      <c r="B451">
        <v>3</v>
      </c>
      <c r="C451">
        <f>INDEX(CODIGOS_FATURAMENTO[codigo_faturamento_id],MATCH(Tabela3[[#This Row],[CodFaturamento]],CODIGOS_FATURAMENTO[Cod_Faturamento],0))</f>
        <v>108</v>
      </c>
      <c r="D451">
        <v>60178382</v>
      </c>
      <c r="E451">
        <v>947531271</v>
      </c>
      <c r="F451" s="1">
        <v>45706</v>
      </c>
      <c r="G451">
        <v>55</v>
      </c>
      <c r="H451">
        <v>4</v>
      </c>
      <c r="I451" s="1">
        <f>Tabela3[[#This Row],[data_autorizacao]]+120</f>
        <v>45826</v>
      </c>
      <c r="J451" t="s">
        <v>2175</v>
      </c>
      <c r="K451">
        <v>2250005189</v>
      </c>
    </row>
    <row r="452" spans="1:11" x14ac:dyDescent="0.3">
      <c r="A452">
        <v>4548</v>
      </c>
      <c r="B452">
        <v>3</v>
      </c>
      <c r="C452">
        <f>INDEX(CODIGOS_FATURAMENTO[codigo_faturamento_id],MATCH(Tabela3[[#This Row],[CodFaturamento]],CODIGOS_FATURAMENTO[Cod_Faturamento],0))</f>
        <v>29</v>
      </c>
      <c r="D452">
        <v>60178380</v>
      </c>
      <c r="E452">
        <v>947531269</v>
      </c>
      <c r="F452" s="1">
        <v>45706</v>
      </c>
      <c r="G452">
        <v>26</v>
      </c>
      <c r="H452">
        <v>2</v>
      </c>
      <c r="I452" s="1">
        <f>Tabela3[[#This Row],[data_autorizacao]]+120</f>
        <v>45826</v>
      </c>
      <c r="J452" t="s">
        <v>2175</v>
      </c>
      <c r="K452">
        <v>2250005278</v>
      </c>
    </row>
    <row r="453" spans="1:11" x14ac:dyDescent="0.3">
      <c r="A453" t="s">
        <v>2160</v>
      </c>
      <c r="B453">
        <v>3</v>
      </c>
      <c r="C453">
        <f>INDEX(CODIGOS_FATURAMENTO[codigo_faturamento_id],MATCH(Tabela3[[#This Row],[CodFaturamento]],CODIGOS_FATURAMENTO[Cod_Faturamento],0))</f>
        <v>32</v>
      </c>
      <c r="D453">
        <v>60686170</v>
      </c>
      <c r="E453">
        <v>948000292</v>
      </c>
      <c r="F453" s="1">
        <v>45727</v>
      </c>
      <c r="G453">
        <v>16</v>
      </c>
      <c r="H453">
        <v>1</v>
      </c>
      <c r="I453" s="1">
        <f>Tabela3[[#This Row],[data_autorizacao]]+120</f>
        <v>45847</v>
      </c>
      <c r="J453" t="s">
        <v>2175</v>
      </c>
      <c r="K453">
        <v>50001213</v>
      </c>
    </row>
    <row r="454" spans="1:11" x14ac:dyDescent="0.3">
      <c r="A454" t="s">
        <v>2160</v>
      </c>
      <c r="B454">
        <v>3</v>
      </c>
      <c r="C454">
        <f>INDEX(CODIGOS_FATURAMENTO[codigo_faturamento_id],MATCH(Tabela3[[#This Row],[CodFaturamento]],CODIGOS_FATURAMENTO[Cod_Faturamento],0))</f>
        <v>26</v>
      </c>
      <c r="D454">
        <v>60686171</v>
      </c>
      <c r="E454">
        <v>948000294</v>
      </c>
      <c r="F454" s="1">
        <v>45727</v>
      </c>
      <c r="G454">
        <v>48</v>
      </c>
      <c r="H454">
        <v>3</v>
      </c>
      <c r="I454" s="1">
        <f>Tabela3[[#This Row],[data_autorizacao]]+120</f>
        <v>45847</v>
      </c>
      <c r="J454" t="s">
        <v>2175</v>
      </c>
      <c r="K454">
        <v>2250005103</v>
      </c>
    </row>
    <row r="455" spans="1:11" x14ac:dyDescent="0.3">
      <c r="A455" t="s">
        <v>2160</v>
      </c>
      <c r="B455">
        <v>3</v>
      </c>
      <c r="C455">
        <f>INDEX(CODIGOS_FATURAMENTO[codigo_faturamento_id],MATCH(Tabela3[[#This Row],[CodFaturamento]],CODIGOS_FATURAMENTO[Cod_Faturamento],0))</f>
        <v>28</v>
      </c>
      <c r="D455">
        <v>60686169</v>
      </c>
      <c r="E455">
        <v>948000291</v>
      </c>
      <c r="F455" s="1">
        <v>45727</v>
      </c>
      <c r="G455">
        <v>32</v>
      </c>
      <c r="H455">
        <v>2</v>
      </c>
      <c r="I455" s="1">
        <f>Tabela3[[#This Row],[data_autorizacao]]+120</f>
        <v>45847</v>
      </c>
      <c r="J455" t="s">
        <v>2175</v>
      </c>
      <c r="K455">
        <v>2250005170</v>
      </c>
    </row>
    <row r="456" spans="1:11" x14ac:dyDescent="0.3">
      <c r="A456" t="s">
        <v>2160</v>
      </c>
      <c r="B456">
        <v>3</v>
      </c>
      <c r="C456">
        <f>INDEX(CODIGOS_FATURAMENTO[codigo_faturamento_id],MATCH(Tabela3[[#This Row],[CodFaturamento]],CODIGOS_FATURAMENTO[Cod_Faturamento],0))</f>
        <v>27</v>
      </c>
      <c r="D456">
        <v>60429565</v>
      </c>
      <c r="E456">
        <v>947764170</v>
      </c>
      <c r="F456" s="1">
        <v>45723</v>
      </c>
      <c r="G456">
        <v>32</v>
      </c>
      <c r="H456">
        <v>2</v>
      </c>
      <c r="I456" s="1">
        <f>Tabela3[[#This Row],[data_autorizacao]]+120</f>
        <v>45843</v>
      </c>
      <c r="J456" t="s">
        <v>2175</v>
      </c>
      <c r="K456">
        <v>2250005111</v>
      </c>
    </row>
    <row r="457" spans="1:11" x14ac:dyDescent="0.3">
      <c r="A457" t="s">
        <v>2160</v>
      </c>
      <c r="B457">
        <v>3</v>
      </c>
      <c r="C457">
        <f>INDEX(CODIGOS_FATURAMENTO[codigo_faturamento_id],MATCH(Tabela3[[#This Row],[CodFaturamento]],CODIGOS_FATURAMENTO[Cod_Faturamento],0))</f>
        <v>108</v>
      </c>
      <c r="D457">
        <v>60429567</v>
      </c>
      <c r="E457">
        <v>947764172</v>
      </c>
      <c r="F457" s="1">
        <v>45723</v>
      </c>
      <c r="G457">
        <v>32</v>
      </c>
      <c r="H457">
        <v>2</v>
      </c>
      <c r="I457" s="1">
        <f>Tabela3[[#This Row],[data_autorizacao]]+120</f>
        <v>45843</v>
      </c>
      <c r="J457" t="s">
        <v>2175</v>
      </c>
      <c r="K457">
        <v>2250005189</v>
      </c>
    </row>
    <row r="458" spans="1:11" x14ac:dyDescent="0.3">
      <c r="A458">
        <v>4150</v>
      </c>
      <c r="B458">
        <v>3</v>
      </c>
      <c r="C458">
        <f>INDEX(CODIGOS_FATURAMENTO[codigo_faturamento_id],MATCH(Tabela3[[#This Row],[CodFaturamento]],CODIGOS_FATURAMENTO[Cod_Faturamento],0))</f>
        <v>29</v>
      </c>
      <c r="D458">
        <v>60167389</v>
      </c>
      <c r="E458">
        <v>947521054</v>
      </c>
      <c r="F458" s="1">
        <v>45706</v>
      </c>
      <c r="G458">
        <v>32</v>
      </c>
      <c r="H458">
        <v>2</v>
      </c>
      <c r="I458" s="1">
        <f>Tabela3[[#This Row],[data_autorizacao]]+120</f>
        <v>45826</v>
      </c>
      <c r="J458" t="s">
        <v>2175</v>
      </c>
      <c r="K458">
        <v>2250005278</v>
      </c>
    </row>
    <row r="459" spans="1:11" x14ac:dyDescent="0.3">
      <c r="A459">
        <v>3987</v>
      </c>
      <c r="B459">
        <v>3</v>
      </c>
      <c r="C459">
        <f>INDEX(CODIGOS_FATURAMENTO[codigo_faturamento_id],MATCH(Tabela3[[#This Row],[CodFaturamento]],CODIGOS_FATURAMENTO[Cod_Faturamento],0))</f>
        <v>29</v>
      </c>
      <c r="D459">
        <v>58545821</v>
      </c>
      <c r="E459">
        <v>946023566</v>
      </c>
      <c r="F459" s="1">
        <v>45638</v>
      </c>
      <c r="G459">
        <v>22</v>
      </c>
      <c r="H459">
        <v>3</v>
      </c>
      <c r="I459" s="1">
        <f>Tabela3[[#This Row],[data_autorizacao]]+120</f>
        <v>45758</v>
      </c>
      <c r="J459" t="s">
        <v>2175</v>
      </c>
      <c r="K459">
        <v>2250005278</v>
      </c>
    </row>
    <row r="460" spans="1:11" x14ac:dyDescent="0.3">
      <c r="A460">
        <v>2954</v>
      </c>
      <c r="B460">
        <v>3</v>
      </c>
      <c r="C460">
        <f>INDEX(CODIGOS_FATURAMENTO[codigo_faturamento_id],MATCH(Tabela3[[#This Row],[CodFaturamento]],CODIGOS_FATURAMENTO[Cod_Faturamento],0))</f>
        <v>32</v>
      </c>
      <c r="D460">
        <v>59214480</v>
      </c>
      <c r="E460">
        <v>946637807</v>
      </c>
      <c r="F460" s="1">
        <v>45672</v>
      </c>
      <c r="G460">
        <v>11</v>
      </c>
      <c r="H460">
        <v>1</v>
      </c>
      <c r="I460" s="1">
        <f>Tabela3[[#This Row],[data_autorizacao]]+120</f>
        <v>45792</v>
      </c>
      <c r="J460" t="s">
        <v>2175</v>
      </c>
      <c r="K460">
        <v>50001213</v>
      </c>
    </row>
    <row r="461" spans="1:11" x14ac:dyDescent="0.3">
      <c r="A461">
        <v>2954</v>
      </c>
      <c r="B461">
        <v>3</v>
      </c>
      <c r="C461">
        <f>INDEX(CODIGOS_FATURAMENTO[codigo_faturamento_id],MATCH(Tabela3[[#This Row],[CodFaturamento]],CODIGOS_FATURAMENTO[Cod_Faturamento],0))</f>
        <v>26</v>
      </c>
      <c r="D461">
        <v>59214481</v>
      </c>
      <c r="E461">
        <v>946637808</v>
      </c>
      <c r="F461" s="1">
        <v>45672</v>
      </c>
      <c r="G461">
        <v>10</v>
      </c>
      <c r="H461">
        <v>1</v>
      </c>
      <c r="I461" s="1">
        <f>Tabela3[[#This Row],[data_autorizacao]]+120</f>
        <v>45792</v>
      </c>
      <c r="J461" t="s">
        <v>2175</v>
      </c>
      <c r="K461">
        <v>2250005103</v>
      </c>
    </row>
    <row r="462" spans="1:11" x14ac:dyDescent="0.3">
      <c r="A462">
        <v>3874</v>
      </c>
      <c r="B462">
        <v>3</v>
      </c>
      <c r="C462">
        <f>INDEX(CODIGOS_FATURAMENTO[codigo_faturamento_id],MATCH(Tabela3[[#This Row],[CodFaturamento]],CODIGOS_FATURAMENTO[Cod_Faturamento],0))</f>
        <v>26</v>
      </c>
      <c r="D462">
        <v>59905709</v>
      </c>
      <c r="E462">
        <v>947278342</v>
      </c>
      <c r="F462" s="1">
        <v>45698</v>
      </c>
      <c r="G462">
        <v>13</v>
      </c>
      <c r="H462">
        <v>1</v>
      </c>
      <c r="I462" s="1">
        <f>Tabela3[[#This Row],[data_autorizacao]]+120</f>
        <v>45818</v>
      </c>
      <c r="J462" t="s">
        <v>2175</v>
      </c>
      <c r="K462">
        <v>2250005103</v>
      </c>
    </row>
    <row r="463" spans="1:11" x14ac:dyDescent="0.3">
      <c r="A463">
        <v>3874</v>
      </c>
      <c r="B463">
        <v>3</v>
      </c>
      <c r="C463">
        <f>INDEX(CODIGOS_FATURAMENTO[codigo_faturamento_id],MATCH(Tabela3[[#This Row],[CodFaturamento]],CODIGOS_FATURAMENTO[Cod_Faturamento],0))</f>
        <v>108</v>
      </c>
      <c r="D463">
        <v>59905710</v>
      </c>
      <c r="E463">
        <v>947278343</v>
      </c>
      <c r="F463" s="1">
        <v>45698</v>
      </c>
      <c r="G463">
        <v>29</v>
      </c>
      <c r="H463">
        <v>2</v>
      </c>
      <c r="I463" s="1">
        <f>Tabela3[[#This Row],[data_autorizacao]]+120</f>
        <v>45818</v>
      </c>
      <c r="J463" t="s">
        <v>2175</v>
      </c>
      <c r="K463">
        <v>2250005189</v>
      </c>
    </row>
    <row r="464" spans="1:11" x14ac:dyDescent="0.3">
      <c r="A464">
        <v>3874</v>
      </c>
      <c r="B464">
        <v>3</v>
      </c>
      <c r="C464">
        <f>INDEX(CODIGOS_FATURAMENTO[codigo_faturamento_id],MATCH(Tabela3[[#This Row],[CodFaturamento]],CODIGOS_FATURAMENTO[Cod_Faturamento],0))</f>
        <v>29</v>
      </c>
      <c r="D464">
        <v>59905708</v>
      </c>
      <c r="E464">
        <v>947278341</v>
      </c>
      <c r="F464" s="1">
        <v>45698</v>
      </c>
      <c r="G464">
        <v>29</v>
      </c>
      <c r="H464">
        <v>2</v>
      </c>
      <c r="I464" s="1">
        <f>Tabela3[[#This Row],[data_autorizacao]]+120</f>
        <v>45818</v>
      </c>
      <c r="J464" t="s">
        <v>2175</v>
      </c>
      <c r="K464">
        <v>2250005278</v>
      </c>
    </row>
    <row r="465" spans="1:11" x14ac:dyDescent="0.3">
      <c r="A465">
        <v>3849</v>
      </c>
      <c r="B465">
        <v>3</v>
      </c>
      <c r="C465">
        <f>INDEX(CODIGOS_FATURAMENTO[codigo_faturamento_id],MATCH(Tabela3[[#This Row],[CodFaturamento]],CODIGOS_FATURAMENTO[Cod_Faturamento],0))</f>
        <v>26</v>
      </c>
      <c r="D465">
        <v>60537498</v>
      </c>
      <c r="E465">
        <v>947862537</v>
      </c>
      <c r="F465" s="1">
        <v>45721</v>
      </c>
      <c r="G465">
        <v>16</v>
      </c>
      <c r="H465">
        <v>1</v>
      </c>
      <c r="I465" s="1">
        <f>Tabela3[[#This Row],[data_autorizacao]]+120</f>
        <v>45841</v>
      </c>
      <c r="J465" t="s">
        <v>2175</v>
      </c>
      <c r="K465">
        <v>2250005103</v>
      </c>
    </row>
    <row r="466" spans="1:11" x14ac:dyDescent="0.3">
      <c r="A466">
        <v>3849</v>
      </c>
      <c r="B466">
        <v>3</v>
      </c>
      <c r="C466">
        <f>INDEX(CODIGOS_FATURAMENTO[codigo_faturamento_id],MATCH(Tabela3[[#This Row],[CodFaturamento]],CODIGOS_FATURAMENTO[Cod_Faturamento],0))</f>
        <v>108</v>
      </c>
      <c r="D466">
        <v>60537499</v>
      </c>
      <c r="E466">
        <v>947862538</v>
      </c>
      <c r="F466" s="1">
        <v>45721</v>
      </c>
      <c r="G466">
        <v>15</v>
      </c>
      <c r="H466">
        <v>1</v>
      </c>
      <c r="I466" s="1">
        <f>Tabela3[[#This Row],[data_autorizacao]]+120</f>
        <v>45841</v>
      </c>
      <c r="J466" t="s">
        <v>2175</v>
      </c>
      <c r="K466">
        <v>2250005189</v>
      </c>
    </row>
    <row r="467" spans="1:11" x14ac:dyDescent="0.3">
      <c r="A467">
        <v>3849</v>
      </c>
      <c r="B467">
        <v>3</v>
      </c>
      <c r="C467">
        <f>INDEX(CODIGOS_FATURAMENTO[codigo_faturamento_id],MATCH(Tabela3[[#This Row],[CodFaturamento]],CODIGOS_FATURAMENTO[Cod_Faturamento],0))</f>
        <v>29</v>
      </c>
      <c r="D467">
        <v>60537494</v>
      </c>
      <c r="E467">
        <v>947862534</v>
      </c>
      <c r="F467" s="1">
        <v>45721</v>
      </c>
      <c r="G467">
        <v>15</v>
      </c>
      <c r="H467">
        <v>1</v>
      </c>
      <c r="I467" s="1">
        <f>Tabela3[[#This Row],[data_autorizacao]]+120</f>
        <v>45841</v>
      </c>
      <c r="J467" t="s">
        <v>2175</v>
      </c>
      <c r="K467">
        <v>2250005278</v>
      </c>
    </row>
    <row r="468" spans="1:11" x14ac:dyDescent="0.3">
      <c r="A468">
        <v>1416</v>
      </c>
      <c r="B468">
        <v>3</v>
      </c>
      <c r="C468">
        <f>INDEX(CODIGOS_FATURAMENTO[codigo_faturamento_id],MATCH(Tabela3[[#This Row],[CodFaturamento]],CODIGOS_FATURAMENTO[Cod_Faturamento],0))</f>
        <v>32</v>
      </c>
      <c r="D468">
        <v>57475982</v>
      </c>
      <c r="E468">
        <v>945038910</v>
      </c>
      <c r="F468" s="1">
        <v>45597</v>
      </c>
      <c r="G468">
        <v>20</v>
      </c>
      <c r="H468">
        <v>2</v>
      </c>
      <c r="I468" s="1">
        <f>Tabela3[[#This Row],[data_autorizacao]]+120</f>
        <v>45717</v>
      </c>
      <c r="J468" t="s">
        <v>2175</v>
      </c>
      <c r="K468">
        <v>50001213</v>
      </c>
    </row>
    <row r="469" spans="1:11" x14ac:dyDescent="0.3">
      <c r="A469">
        <v>1416</v>
      </c>
      <c r="B469">
        <v>3</v>
      </c>
      <c r="C469">
        <f>INDEX(CODIGOS_FATURAMENTO[codigo_faturamento_id],MATCH(Tabela3[[#This Row],[CodFaturamento]],CODIGOS_FATURAMENTO[Cod_Faturamento],0))</f>
        <v>26</v>
      </c>
      <c r="D469">
        <v>57475984</v>
      </c>
      <c r="E469">
        <v>945038912</v>
      </c>
      <c r="F469" s="1">
        <v>45597</v>
      </c>
      <c r="G469">
        <v>59</v>
      </c>
      <c r="H469">
        <v>8</v>
      </c>
      <c r="I469" s="1">
        <f>Tabela3[[#This Row],[data_autorizacao]]+120</f>
        <v>45717</v>
      </c>
      <c r="J469" t="s">
        <v>2175</v>
      </c>
      <c r="K469">
        <v>2250005103</v>
      </c>
    </row>
    <row r="470" spans="1:11" x14ac:dyDescent="0.3">
      <c r="A470">
        <v>1416</v>
      </c>
      <c r="B470">
        <v>3</v>
      </c>
      <c r="C470">
        <f>INDEX(CODIGOS_FATURAMENTO[codigo_faturamento_id],MATCH(Tabela3[[#This Row],[CodFaturamento]],CODIGOS_FATURAMENTO[Cod_Faturamento],0))</f>
        <v>28</v>
      </c>
      <c r="D470">
        <v>57475981</v>
      </c>
      <c r="E470">
        <v>945038909</v>
      </c>
      <c r="F470" s="1">
        <v>45597</v>
      </c>
      <c r="G470">
        <v>28</v>
      </c>
      <c r="H470">
        <v>2</v>
      </c>
      <c r="I470" s="1">
        <f>Tabela3[[#This Row],[data_autorizacao]]+120</f>
        <v>45717</v>
      </c>
      <c r="J470" t="s">
        <v>2175</v>
      </c>
      <c r="K470">
        <v>2250005170</v>
      </c>
    </row>
    <row r="471" spans="1:11" x14ac:dyDescent="0.3">
      <c r="A471">
        <v>1416</v>
      </c>
      <c r="B471">
        <v>3</v>
      </c>
      <c r="C471">
        <f>INDEX(CODIGOS_FATURAMENTO[codigo_faturamento_id],MATCH(Tabela3[[#This Row],[CodFaturamento]],CODIGOS_FATURAMENTO[Cod_Faturamento],0))</f>
        <v>108</v>
      </c>
      <c r="D471">
        <v>57475985</v>
      </c>
      <c r="E471">
        <v>945038913</v>
      </c>
      <c r="F471" s="1">
        <v>45597</v>
      </c>
      <c r="G471">
        <v>15</v>
      </c>
      <c r="H471">
        <v>2</v>
      </c>
      <c r="I471" s="1">
        <f>Tabela3[[#This Row],[data_autorizacao]]+120</f>
        <v>45717</v>
      </c>
      <c r="J471" t="s">
        <v>2175</v>
      </c>
      <c r="K471">
        <v>2250005189</v>
      </c>
    </row>
    <row r="472" spans="1:11" x14ac:dyDescent="0.3">
      <c r="A472">
        <v>1416</v>
      </c>
      <c r="B472">
        <v>3</v>
      </c>
      <c r="C472">
        <f>INDEX(CODIGOS_FATURAMENTO[codigo_faturamento_id],MATCH(Tabela3[[#This Row],[CodFaturamento]],CODIGOS_FATURAMENTO[Cod_Faturamento],0))</f>
        <v>29</v>
      </c>
      <c r="D472">
        <v>57475983</v>
      </c>
      <c r="E472">
        <v>945038911</v>
      </c>
      <c r="F472" s="1">
        <v>45597</v>
      </c>
      <c r="G472">
        <v>15</v>
      </c>
      <c r="H472">
        <v>2</v>
      </c>
      <c r="I472" s="1">
        <f>Tabela3[[#This Row],[data_autorizacao]]+120</f>
        <v>45717</v>
      </c>
      <c r="J472" t="s">
        <v>2175</v>
      </c>
      <c r="K472">
        <v>2250005278</v>
      </c>
    </row>
    <row r="473" spans="1:11" x14ac:dyDescent="0.3">
      <c r="A473">
        <v>1204</v>
      </c>
      <c r="B473">
        <v>3</v>
      </c>
      <c r="C473">
        <f>INDEX(CODIGOS_FATURAMENTO[codigo_faturamento_id],MATCH(Tabela3[[#This Row],[CodFaturamento]],CODIGOS_FATURAMENTO[Cod_Faturamento],0))</f>
        <v>26</v>
      </c>
      <c r="D473">
        <v>58941279</v>
      </c>
      <c r="E473">
        <v>946384329</v>
      </c>
      <c r="F473" s="1">
        <v>45663</v>
      </c>
      <c r="G473">
        <v>11</v>
      </c>
      <c r="H473">
        <v>1</v>
      </c>
      <c r="I473" s="1">
        <f>Tabela3[[#This Row],[data_autorizacao]]+120</f>
        <v>45783</v>
      </c>
      <c r="J473" t="s">
        <v>2175</v>
      </c>
      <c r="K473">
        <v>2250005103</v>
      </c>
    </row>
    <row r="474" spans="1:11" x14ac:dyDescent="0.3">
      <c r="A474">
        <v>1204</v>
      </c>
      <c r="B474">
        <v>3</v>
      </c>
      <c r="C474">
        <f>INDEX(CODIGOS_FATURAMENTO[codigo_faturamento_id],MATCH(Tabela3[[#This Row],[CodFaturamento]],CODIGOS_FATURAMENTO[Cod_Faturamento],0))</f>
        <v>108</v>
      </c>
      <c r="D474">
        <v>58941281</v>
      </c>
      <c r="E474">
        <v>946384330</v>
      </c>
      <c r="F474" s="1">
        <v>45663</v>
      </c>
      <c r="G474">
        <v>10</v>
      </c>
      <c r="H474">
        <v>1</v>
      </c>
      <c r="I474" s="1">
        <f>Tabela3[[#This Row],[data_autorizacao]]+120</f>
        <v>45783</v>
      </c>
      <c r="J474" t="s">
        <v>2175</v>
      </c>
      <c r="K474">
        <v>2250005189</v>
      </c>
    </row>
    <row r="475" spans="1:11" x14ac:dyDescent="0.3">
      <c r="A475">
        <v>1543</v>
      </c>
      <c r="B475">
        <v>3</v>
      </c>
      <c r="C475">
        <f>INDEX(CODIGOS_FATURAMENTO[codigo_faturamento_id],MATCH(Tabela3[[#This Row],[CodFaturamento]],CODIGOS_FATURAMENTO[Cod_Faturamento],0))</f>
        <v>32</v>
      </c>
      <c r="D475">
        <v>60120720</v>
      </c>
      <c r="E475">
        <v>947477471</v>
      </c>
      <c r="F475" s="1">
        <v>45705</v>
      </c>
      <c r="G475">
        <v>13</v>
      </c>
      <c r="H475">
        <v>1</v>
      </c>
      <c r="I475" s="1">
        <f>Tabela3[[#This Row],[data_autorizacao]]+120</f>
        <v>45825</v>
      </c>
      <c r="J475" t="s">
        <v>2175</v>
      </c>
      <c r="K475">
        <v>50001213</v>
      </c>
    </row>
    <row r="476" spans="1:11" x14ac:dyDescent="0.3">
      <c r="A476">
        <v>1543</v>
      </c>
      <c r="B476">
        <v>3</v>
      </c>
      <c r="C476">
        <f>INDEX(CODIGOS_FATURAMENTO[codigo_faturamento_id],MATCH(Tabela3[[#This Row],[CodFaturamento]],CODIGOS_FATURAMENTO[Cod_Faturamento],0))</f>
        <v>27</v>
      </c>
      <c r="D476">
        <v>60120717</v>
      </c>
      <c r="E476">
        <v>947477468</v>
      </c>
      <c r="F476" s="1">
        <v>45705</v>
      </c>
      <c r="G476">
        <v>13</v>
      </c>
      <c r="H476">
        <v>1</v>
      </c>
      <c r="I476" s="1">
        <f>Tabela3[[#This Row],[data_autorizacao]]+120</f>
        <v>45825</v>
      </c>
      <c r="J476" t="s">
        <v>2175</v>
      </c>
      <c r="K476">
        <v>2250005111</v>
      </c>
    </row>
    <row r="477" spans="1:11" x14ac:dyDescent="0.3">
      <c r="A477">
        <v>1543</v>
      </c>
      <c r="B477">
        <v>3</v>
      </c>
      <c r="C477">
        <f>INDEX(CODIGOS_FATURAMENTO[codigo_faturamento_id],MATCH(Tabela3[[#This Row],[CodFaturamento]],CODIGOS_FATURAMENTO[Cod_Faturamento],0))</f>
        <v>108</v>
      </c>
      <c r="D477">
        <v>60120723</v>
      </c>
      <c r="E477">
        <v>947477474</v>
      </c>
      <c r="F477" s="1">
        <v>45705</v>
      </c>
      <c r="G477">
        <v>61</v>
      </c>
      <c r="H477">
        <v>4</v>
      </c>
      <c r="I477" s="1">
        <f>Tabela3[[#This Row],[data_autorizacao]]+120</f>
        <v>45825</v>
      </c>
      <c r="J477" t="s">
        <v>2175</v>
      </c>
      <c r="K477">
        <v>2250005189</v>
      </c>
    </row>
    <row r="478" spans="1:11" x14ac:dyDescent="0.3">
      <c r="A478">
        <v>1543</v>
      </c>
      <c r="B478">
        <v>3</v>
      </c>
      <c r="C478">
        <f>INDEX(CODIGOS_FATURAMENTO[codigo_faturamento_id],MATCH(Tabela3[[#This Row],[CodFaturamento]],CODIGOS_FATURAMENTO[Cod_Faturamento],0))</f>
        <v>29</v>
      </c>
      <c r="D478">
        <v>60120722</v>
      </c>
      <c r="E478">
        <v>947477473</v>
      </c>
      <c r="F478" s="1">
        <v>45705</v>
      </c>
      <c r="G478">
        <v>59</v>
      </c>
      <c r="H478">
        <v>4</v>
      </c>
      <c r="I478" s="1">
        <f>Tabela3[[#This Row],[data_autorizacao]]+120</f>
        <v>45825</v>
      </c>
      <c r="J478" t="s">
        <v>2175</v>
      </c>
      <c r="K478">
        <v>2250005278</v>
      </c>
    </row>
    <row r="479" spans="1:11" x14ac:dyDescent="0.3">
      <c r="A479">
        <v>1495</v>
      </c>
      <c r="B479">
        <v>3</v>
      </c>
      <c r="C479">
        <f>INDEX(CODIGOS_FATURAMENTO[codigo_faturamento_id],MATCH(Tabela3[[#This Row],[CodFaturamento]],CODIGOS_FATURAMENTO[Cod_Faturamento],0))</f>
        <v>31</v>
      </c>
      <c r="D479">
        <v>60537009</v>
      </c>
      <c r="E479">
        <v>947862089</v>
      </c>
      <c r="F479" s="1">
        <v>45721</v>
      </c>
      <c r="G479">
        <v>30</v>
      </c>
      <c r="H479">
        <v>2</v>
      </c>
      <c r="I479" s="1">
        <f>Tabela3[[#This Row],[data_autorizacao]]+120</f>
        <v>45841</v>
      </c>
      <c r="J479" t="s">
        <v>2175</v>
      </c>
      <c r="K479">
        <v>50000012</v>
      </c>
    </row>
    <row r="480" spans="1:11" x14ac:dyDescent="0.3">
      <c r="A480">
        <v>1495</v>
      </c>
      <c r="B480">
        <v>3</v>
      </c>
      <c r="C480">
        <f>INDEX(CODIGOS_FATURAMENTO[codigo_faturamento_id],MATCH(Tabela3[[#This Row],[CodFaturamento]],CODIGOS_FATURAMENTO[Cod_Faturamento],0))</f>
        <v>26</v>
      </c>
      <c r="D480">
        <v>60537013</v>
      </c>
      <c r="E480">
        <v>947862092</v>
      </c>
      <c r="F480" s="1">
        <v>45721</v>
      </c>
      <c r="G480">
        <v>78</v>
      </c>
      <c r="H480">
        <v>5</v>
      </c>
      <c r="I480" s="1">
        <f>Tabela3[[#This Row],[data_autorizacao]]+120</f>
        <v>45841</v>
      </c>
      <c r="J480" t="s">
        <v>2175</v>
      </c>
      <c r="K480">
        <v>2250005103</v>
      </c>
    </row>
    <row r="481" spans="1:11" x14ac:dyDescent="0.3">
      <c r="A481">
        <v>1495</v>
      </c>
      <c r="B481">
        <v>3</v>
      </c>
      <c r="C481">
        <f>INDEX(CODIGOS_FATURAMENTO[codigo_faturamento_id],MATCH(Tabela3[[#This Row],[CodFaturamento]],CODIGOS_FATURAMENTO[Cod_Faturamento],0))</f>
        <v>29</v>
      </c>
      <c r="D481">
        <v>60537011</v>
      </c>
      <c r="E481">
        <v>947862090</v>
      </c>
      <c r="F481" s="1">
        <v>45721</v>
      </c>
      <c r="G481">
        <v>46</v>
      </c>
      <c r="H481">
        <v>3</v>
      </c>
      <c r="I481" s="1">
        <f>Tabela3[[#This Row],[data_autorizacao]]+120</f>
        <v>45841</v>
      </c>
      <c r="J481" t="s">
        <v>2175</v>
      </c>
      <c r="K481">
        <v>2250005278</v>
      </c>
    </row>
    <row r="482" spans="1:11" x14ac:dyDescent="0.3">
      <c r="A482">
        <v>4545</v>
      </c>
      <c r="B482">
        <v>3</v>
      </c>
      <c r="C482">
        <f>INDEX(CODIGOS_FATURAMENTO[codigo_faturamento_id],MATCH(Tabela3[[#This Row],[CodFaturamento]],CODIGOS_FATURAMENTO[Cod_Faturamento],0))</f>
        <v>29</v>
      </c>
      <c r="D482">
        <v>60177241</v>
      </c>
      <c r="E482">
        <v>947530225</v>
      </c>
      <c r="F482" s="1">
        <v>45707</v>
      </c>
      <c r="G482">
        <v>31</v>
      </c>
      <c r="H482">
        <v>2</v>
      </c>
      <c r="I482" s="1">
        <f>Tabela3[[#This Row],[data_autorizacao]]+120</f>
        <v>45827</v>
      </c>
      <c r="J482" t="s">
        <v>2175</v>
      </c>
      <c r="K482">
        <v>2250005278</v>
      </c>
    </row>
    <row r="483" spans="1:11" x14ac:dyDescent="0.3">
      <c r="A483">
        <v>4237</v>
      </c>
      <c r="B483">
        <v>3</v>
      </c>
      <c r="C483">
        <f>INDEX(CODIGOS_FATURAMENTO[codigo_faturamento_id],MATCH(Tabela3[[#This Row],[CodFaturamento]],CODIGOS_FATURAMENTO[Cod_Faturamento],0))</f>
        <v>26</v>
      </c>
      <c r="D483">
        <v>59051609</v>
      </c>
      <c r="E483">
        <v>946486793</v>
      </c>
      <c r="F483" s="1">
        <v>45671</v>
      </c>
      <c r="G483">
        <v>22</v>
      </c>
      <c r="H483">
        <v>2</v>
      </c>
      <c r="I483" s="1">
        <f>Tabela3[[#This Row],[data_autorizacao]]+120</f>
        <v>45791</v>
      </c>
      <c r="J483" t="s">
        <v>2175</v>
      </c>
      <c r="K483">
        <v>2250005103</v>
      </c>
    </row>
    <row r="484" spans="1:11" x14ac:dyDescent="0.3">
      <c r="A484">
        <v>1908</v>
      </c>
      <c r="B484">
        <v>3</v>
      </c>
      <c r="C484">
        <f>INDEX(CODIGOS_FATURAMENTO[codigo_faturamento_id],MATCH(Tabela3[[#This Row],[CodFaturamento]],CODIGOS_FATURAMENTO[Cod_Faturamento],0))</f>
        <v>26</v>
      </c>
      <c r="D484">
        <v>57984480</v>
      </c>
      <c r="E484">
        <v>945504378</v>
      </c>
      <c r="F484" s="1">
        <v>45617</v>
      </c>
      <c r="G484">
        <v>148</v>
      </c>
      <c r="H484">
        <v>12</v>
      </c>
      <c r="I484" s="1">
        <f>Tabela3[[#This Row],[data_autorizacao]]+120</f>
        <v>45737</v>
      </c>
      <c r="J484" t="s">
        <v>2175</v>
      </c>
      <c r="K484">
        <v>2250005103</v>
      </c>
    </row>
    <row r="485" spans="1:11" x14ac:dyDescent="0.3">
      <c r="A485">
        <v>1908</v>
      </c>
      <c r="B485">
        <v>3</v>
      </c>
      <c r="C485">
        <f>INDEX(CODIGOS_FATURAMENTO[codigo_faturamento_id],MATCH(Tabela3[[#This Row],[CodFaturamento]],CODIGOS_FATURAMENTO[Cod_Faturamento],0))</f>
        <v>28</v>
      </c>
      <c r="D485">
        <v>57984479</v>
      </c>
      <c r="E485">
        <v>945504377</v>
      </c>
      <c r="F485" s="1">
        <v>45617</v>
      </c>
      <c r="G485">
        <v>35</v>
      </c>
      <c r="H485">
        <v>3</v>
      </c>
      <c r="I485" s="1">
        <f>Tabela3[[#This Row],[data_autorizacao]]+120</f>
        <v>45737</v>
      </c>
      <c r="J485" t="s">
        <v>2175</v>
      </c>
      <c r="K485">
        <v>2250005170</v>
      </c>
    </row>
    <row r="486" spans="1:11" x14ac:dyDescent="0.3">
      <c r="A486">
        <v>1908</v>
      </c>
      <c r="B486">
        <v>3</v>
      </c>
      <c r="C486">
        <f>INDEX(CODIGOS_FATURAMENTO[codigo_faturamento_id],MATCH(Tabela3[[#This Row],[CodFaturamento]],CODIGOS_FATURAMENTO[Cod_Faturamento],0))</f>
        <v>108</v>
      </c>
      <c r="D486">
        <v>57984481</v>
      </c>
      <c r="E486">
        <v>945504379</v>
      </c>
      <c r="F486" s="1">
        <v>45617</v>
      </c>
      <c r="G486">
        <v>38</v>
      </c>
      <c r="H486">
        <v>3</v>
      </c>
      <c r="I486" s="1">
        <f>Tabela3[[#This Row],[data_autorizacao]]+120</f>
        <v>45737</v>
      </c>
      <c r="J486" t="s">
        <v>2175</v>
      </c>
      <c r="K486">
        <v>2250005189</v>
      </c>
    </row>
    <row r="487" spans="1:11" x14ac:dyDescent="0.3">
      <c r="A487">
        <v>4207</v>
      </c>
      <c r="B487">
        <v>3</v>
      </c>
      <c r="C487">
        <f>INDEX(CODIGOS_FATURAMENTO[codigo_faturamento_id],MATCH(Tabela3[[#This Row],[CodFaturamento]],CODIGOS_FATURAMENTO[Cod_Faturamento],0))</f>
        <v>29</v>
      </c>
      <c r="D487">
        <v>58885585</v>
      </c>
      <c r="E487">
        <v>946333248</v>
      </c>
      <c r="F487" s="1">
        <v>45660</v>
      </c>
      <c r="G487">
        <v>14</v>
      </c>
      <c r="H487">
        <v>2</v>
      </c>
      <c r="I487" s="1">
        <f>Tabela3[[#This Row],[data_autorizacao]]+120</f>
        <v>45780</v>
      </c>
      <c r="J487" t="s">
        <v>2175</v>
      </c>
      <c r="K487">
        <v>2250005278</v>
      </c>
    </row>
    <row r="488" spans="1:11" x14ac:dyDescent="0.3">
      <c r="A488">
        <v>3272</v>
      </c>
      <c r="B488">
        <v>3</v>
      </c>
      <c r="C488">
        <f>INDEX(CODIGOS_FATURAMENTO[codigo_faturamento_id],MATCH(Tabela3[[#This Row],[CodFaturamento]],CODIGOS_FATURAMENTO[Cod_Faturamento],0))</f>
        <v>32</v>
      </c>
      <c r="D488">
        <v>57544467</v>
      </c>
      <c r="E488">
        <v>945100079</v>
      </c>
      <c r="F488" s="1">
        <v>45608</v>
      </c>
      <c r="G488">
        <v>7</v>
      </c>
      <c r="H488">
        <v>1</v>
      </c>
      <c r="I488" s="1">
        <f>Tabela3[[#This Row],[data_autorizacao]]+120</f>
        <v>45728</v>
      </c>
      <c r="J488" t="s">
        <v>2175</v>
      </c>
      <c r="K488">
        <v>50001213</v>
      </c>
    </row>
    <row r="489" spans="1:11" x14ac:dyDescent="0.3">
      <c r="A489">
        <v>3272</v>
      </c>
      <c r="B489">
        <v>3</v>
      </c>
      <c r="C489">
        <f>INDEX(CODIGOS_FATURAMENTO[codigo_faturamento_id],MATCH(Tabela3[[#This Row],[CodFaturamento]],CODIGOS_FATURAMENTO[Cod_Faturamento],0))</f>
        <v>26</v>
      </c>
      <c r="D489">
        <v>57544469</v>
      </c>
      <c r="E489">
        <v>945100081</v>
      </c>
      <c r="F489" s="1">
        <v>45608</v>
      </c>
      <c r="G489">
        <v>49</v>
      </c>
      <c r="H489">
        <v>4</v>
      </c>
      <c r="I489" s="1">
        <f>Tabela3[[#This Row],[data_autorizacao]]+120</f>
        <v>45728</v>
      </c>
      <c r="J489" t="s">
        <v>2175</v>
      </c>
      <c r="K489">
        <v>2250005103</v>
      </c>
    </row>
    <row r="490" spans="1:11" x14ac:dyDescent="0.3">
      <c r="A490">
        <v>3272</v>
      </c>
      <c r="B490">
        <v>3</v>
      </c>
      <c r="C490">
        <f>INDEX(CODIGOS_FATURAMENTO[codigo_faturamento_id],MATCH(Tabela3[[#This Row],[CodFaturamento]],CODIGOS_FATURAMENTO[Cod_Faturamento],0))</f>
        <v>29</v>
      </c>
      <c r="D490">
        <v>57544468</v>
      </c>
      <c r="E490">
        <v>945100080</v>
      </c>
      <c r="F490" s="1">
        <v>45608</v>
      </c>
      <c r="G490">
        <v>28</v>
      </c>
      <c r="H490">
        <v>4</v>
      </c>
      <c r="I490" s="1">
        <f>Tabela3[[#This Row],[data_autorizacao]]+120</f>
        <v>45728</v>
      </c>
      <c r="J490" t="s">
        <v>2175</v>
      </c>
      <c r="K490">
        <v>2250005278</v>
      </c>
    </row>
    <row r="491" spans="1:11" x14ac:dyDescent="0.3">
      <c r="A491">
        <v>3568</v>
      </c>
      <c r="B491">
        <v>3</v>
      </c>
      <c r="C491">
        <f>INDEX(CODIGOS_FATURAMENTO[codigo_faturamento_id],MATCH(Tabela3[[#This Row],[CodFaturamento]],CODIGOS_FATURAMENTO[Cod_Faturamento],0))</f>
        <v>31</v>
      </c>
      <c r="D491">
        <v>58869540</v>
      </c>
      <c r="E491">
        <v>946318599</v>
      </c>
      <c r="F491" s="1">
        <v>45659</v>
      </c>
      <c r="G491">
        <v>44</v>
      </c>
      <c r="H491">
        <v>4</v>
      </c>
      <c r="I491" s="1">
        <f>Tabela3[[#This Row],[data_autorizacao]]+120</f>
        <v>45779</v>
      </c>
      <c r="J491" t="s">
        <v>2175</v>
      </c>
      <c r="K491">
        <v>50000012</v>
      </c>
    </row>
    <row r="492" spans="1:11" x14ac:dyDescent="0.3">
      <c r="A492">
        <v>3568</v>
      </c>
      <c r="B492">
        <v>3</v>
      </c>
      <c r="C492">
        <f>INDEX(CODIGOS_FATURAMENTO[codigo_faturamento_id],MATCH(Tabela3[[#This Row],[CodFaturamento]],CODIGOS_FATURAMENTO[Cod_Faturamento],0))</f>
        <v>32</v>
      </c>
      <c r="D492">
        <v>58869541</v>
      </c>
      <c r="E492">
        <v>946318600</v>
      </c>
      <c r="F492" s="1">
        <v>45659</v>
      </c>
      <c r="G492">
        <v>22</v>
      </c>
      <c r="H492">
        <v>2</v>
      </c>
      <c r="I492" s="1">
        <f>Tabela3[[#This Row],[data_autorizacao]]+120</f>
        <v>45779</v>
      </c>
      <c r="J492" t="s">
        <v>2175</v>
      </c>
      <c r="K492">
        <v>50001213</v>
      </c>
    </row>
    <row r="493" spans="1:11" x14ac:dyDescent="0.3">
      <c r="A493">
        <v>3568</v>
      </c>
      <c r="B493">
        <v>3</v>
      </c>
      <c r="C493">
        <f>INDEX(CODIGOS_FATURAMENTO[codigo_faturamento_id],MATCH(Tabela3[[#This Row],[CodFaturamento]],CODIGOS_FATURAMENTO[Cod_Faturamento],0))</f>
        <v>26</v>
      </c>
      <c r="D493">
        <v>58869543</v>
      </c>
      <c r="E493">
        <v>946318602</v>
      </c>
      <c r="F493" s="1">
        <v>45659</v>
      </c>
      <c r="G493">
        <v>90</v>
      </c>
      <c r="H493">
        <v>5</v>
      </c>
      <c r="I493" s="1">
        <f>Tabela3[[#This Row],[data_autorizacao]]+120</f>
        <v>45779</v>
      </c>
      <c r="J493" t="s">
        <v>2175</v>
      </c>
      <c r="K493">
        <v>2250005103</v>
      </c>
    </row>
    <row r="494" spans="1:11" x14ac:dyDescent="0.3">
      <c r="A494">
        <v>3568</v>
      </c>
      <c r="B494">
        <v>3</v>
      </c>
      <c r="C494">
        <f>INDEX(CODIGOS_FATURAMENTO[codigo_faturamento_id],MATCH(Tabela3[[#This Row],[CodFaturamento]],CODIGOS_FATURAMENTO[Cod_Faturamento],0))</f>
        <v>28</v>
      </c>
      <c r="D494">
        <v>58869539</v>
      </c>
      <c r="E494">
        <v>946318598</v>
      </c>
      <c r="F494" s="1">
        <v>45659</v>
      </c>
      <c r="G494">
        <v>59</v>
      </c>
      <c r="H494">
        <v>4</v>
      </c>
      <c r="I494" s="1">
        <f>Tabela3[[#This Row],[data_autorizacao]]+120</f>
        <v>45779</v>
      </c>
      <c r="J494" t="s">
        <v>2175</v>
      </c>
      <c r="K494">
        <v>2250005170</v>
      </c>
    </row>
    <row r="495" spans="1:11" x14ac:dyDescent="0.3">
      <c r="A495">
        <v>3568</v>
      </c>
      <c r="B495">
        <v>3</v>
      </c>
      <c r="C495">
        <f>INDEX(CODIGOS_FATURAMENTO[codigo_faturamento_id],MATCH(Tabela3[[#This Row],[CodFaturamento]],CODIGOS_FATURAMENTO[Cod_Faturamento],0))</f>
        <v>108</v>
      </c>
      <c r="D495">
        <v>58869544</v>
      </c>
      <c r="E495">
        <v>946318603</v>
      </c>
      <c r="F495" s="1">
        <v>45659</v>
      </c>
      <c r="G495">
        <v>16</v>
      </c>
      <c r="H495">
        <v>1</v>
      </c>
      <c r="I495" s="1">
        <f>Tabela3[[#This Row],[data_autorizacao]]+120</f>
        <v>45779</v>
      </c>
      <c r="J495" t="s">
        <v>2175</v>
      </c>
      <c r="K495">
        <v>2250005189</v>
      </c>
    </row>
    <row r="496" spans="1:11" x14ac:dyDescent="0.3">
      <c r="A496">
        <v>3568</v>
      </c>
      <c r="B496">
        <v>3</v>
      </c>
      <c r="C496">
        <f>INDEX(CODIGOS_FATURAMENTO[codigo_faturamento_id],MATCH(Tabela3[[#This Row],[CodFaturamento]],CODIGOS_FATURAMENTO[Cod_Faturamento],0))</f>
        <v>29</v>
      </c>
      <c r="D496">
        <v>58869542</v>
      </c>
      <c r="E496">
        <v>946318601</v>
      </c>
      <c r="F496" s="1">
        <v>45659</v>
      </c>
      <c r="G496">
        <v>64</v>
      </c>
      <c r="H496">
        <v>5</v>
      </c>
      <c r="I496" s="1">
        <f>Tabela3[[#This Row],[data_autorizacao]]+120</f>
        <v>45779</v>
      </c>
      <c r="J496" t="s">
        <v>2175</v>
      </c>
      <c r="K496">
        <v>2250005278</v>
      </c>
    </row>
    <row r="497" spans="1:11" x14ac:dyDescent="0.3">
      <c r="A497">
        <v>4097</v>
      </c>
      <c r="B497">
        <v>3</v>
      </c>
      <c r="C497">
        <f>INDEX(CODIGOS_FATURAMENTO[codigo_faturamento_id],MATCH(Tabela3[[#This Row],[CodFaturamento]],CODIGOS_FATURAMENTO[Cod_Faturamento],0))</f>
        <v>26</v>
      </c>
      <c r="D497">
        <v>59484553</v>
      </c>
      <c r="E497">
        <v>946888116</v>
      </c>
      <c r="F497" s="1">
        <v>45684</v>
      </c>
      <c r="G497">
        <v>22</v>
      </c>
      <c r="H497">
        <v>2</v>
      </c>
      <c r="I497" s="1">
        <f>Tabela3[[#This Row],[data_autorizacao]]+120</f>
        <v>45804</v>
      </c>
      <c r="J497" t="s">
        <v>2175</v>
      </c>
      <c r="K497">
        <v>2250005103</v>
      </c>
    </row>
    <row r="498" spans="1:11" x14ac:dyDescent="0.3">
      <c r="A498">
        <v>4097</v>
      </c>
      <c r="B498">
        <v>3</v>
      </c>
      <c r="C498">
        <f>INDEX(CODIGOS_FATURAMENTO[codigo_faturamento_id],MATCH(Tabela3[[#This Row],[CodFaturamento]],CODIGOS_FATURAMENTO[Cod_Faturamento],0))</f>
        <v>28</v>
      </c>
      <c r="D498">
        <v>59484549</v>
      </c>
      <c r="E498">
        <v>946888113</v>
      </c>
      <c r="F498" s="1">
        <v>45684</v>
      </c>
      <c r="G498">
        <v>16</v>
      </c>
      <c r="H498">
        <v>1</v>
      </c>
      <c r="I498" s="1">
        <f>Tabela3[[#This Row],[data_autorizacao]]+120</f>
        <v>45804</v>
      </c>
      <c r="J498" t="s">
        <v>2175</v>
      </c>
      <c r="K498">
        <v>2250005170</v>
      </c>
    </row>
    <row r="499" spans="1:11" x14ac:dyDescent="0.3">
      <c r="A499">
        <v>4097</v>
      </c>
      <c r="B499">
        <v>3</v>
      </c>
      <c r="C499">
        <f>INDEX(CODIGOS_FATURAMENTO[codigo_faturamento_id],MATCH(Tabela3[[#This Row],[CodFaturamento]],CODIGOS_FATURAMENTO[Cod_Faturamento],0))</f>
        <v>29</v>
      </c>
      <c r="D499">
        <v>59484552</v>
      </c>
      <c r="E499">
        <v>946888115</v>
      </c>
      <c r="F499" s="1">
        <v>45684</v>
      </c>
      <c r="G499">
        <v>39</v>
      </c>
      <c r="H499">
        <v>3</v>
      </c>
      <c r="I499" s="1">
        <f>Tabela3[[#This Row],[data_autorizacao]]+120</f>
        <v>45804</v>
      </c>
      <c r="J499" t="s">
        <v>2175</v>
      </c>
      <c r="K499">
        <v>2250005278</v>
      </c>
    </row>
    <row r="500" spans="1:11" x14ac:dyDescent="0.3">
      <c r="A500">
        <v>4097</v>
      </c>
      <c r="B500">
        <v>3</v>
      </c>
      <c r="C500">
        <f>INDEX(CODIGOS_FATURAMENTO[codigo_faturamento_id],MATCH(Tabela3[[#This Row],[CodFaturamento]],CODIGOS_FATURAMENTO[Cod_Faturamento],0))</f>
        <v>31</v>
      </c>
      <c r="D500">
        <v>59484550</v>
      </c>
      <c r="E500">
        <v>946888114</v>
      </c>
      <c r="F500" s="1">
        <v>45681</v>
      </c>
      <c r="G500">
        <v>27</v>
      </c>
      <c r="H500">
        <v>2</v>
      </c>
      <c r="I500" s="1">
        <f>Tabela3[[#This Row],[data_autorizacao]]+120</f>
        <v>45801</v>
      </c>
      <c r="J500" t="s">
        <v>2175</v>
      </c>
      <c r="K500">
        <v>50000012</v>
      </c>
    </row>
    <row r="501" spans="1:11" x14ac:dyDescent="0.3">
      <c r="A501">
        <v>1418</v>
      </c>
      <c r="B501">
        <v>3</v>
      </c>
      <c r="C501">
        <f>INDEX(CODIGOS_FATURAMENTO[codigo_faturamento_id],MATCH(Tabela3[[#This Row],[CodFaturamento]],CODIGOS_FATURAMENTO[Cod_Faturamento],0))</f>
        <v>31</v>
      </c>
      <c r="D501">
        <v>60125910</v>
      </c>
      <c r="E501">
        <v>947482322</v>
      </c>
      <c r="F501" s="1">
        <v>45705</v>
      </c>
      <c r="G501">
        <v>32</v>
      </c>
      <c r="H501">
        <v>2</v>
      </c>
      <c r="I501" s="1">
        <f>Tabela3[[#This Row],[data_autorizacao]]+120</f>
        <v>45825</v>
      </c>
      <c r="J501" t="s">
        <v>2175</v>
      </c>
      <c r="K501">
        <v>50000012</v>
      </c>
    </row>
    <row r="502" spans="1:11" x14ac:dyDescent="0.3">
      <c r="A502">
        <v>1418</v>
      </c>
      <c r="B502">
        <v>3</v>
      </c>
      <c r="C502">
        <f>INDEX(CODIGOS_FATURAMENTO[codigo_faturamento_id],MATCH(Tabela3[[#This Row],[CodFaturamento]],CODIGOS_FATURAMENTO[Cod_Faturamento],0))</f>
        <v>32</v>
      </c>
      <c r="D502">
        <v>60125909</v>
      </c>
      <c r="E502">
        <v>947482321</v>
      </c>
      <c r="F502" s="1">
        <v>45705</v>
      </c>
      <c r="G502">
        <v>30</v>
      </c>
      <c r="H502">
        <v>2</v>
      </c>
      <c r="I502" s="1">
        <f>Tabela3[[#This Row],[data_autorizacao]]+120</f>
        <v>45825</v>
      </c>
      <c r="J502" t="s">
        <v>2175</v>
      </c>
      <c r="K502">
        <v>50001213</v>
      </c>
    </row>
    <row r="503" spans="1:11" x14ac:dyDescent="0.3">
      <c r="A503">
        <v>1418</v>
      </c>
      <c r="B503">
        <v>3</v>
      </c>
      <c r="C503">
        <f>INDEX(CODIGOS_FATURAMENTO[codigo_faturamento_id],MATCH(Tabela3[[#This Row],[CodFaturamento]],CODIGOS_FATURAMENTO[Cod_Faturamento],0))</f>
        <v>26</v>
      </c>
      <c r="D503">
        <v>60125912</v>
      </c>
      <c r="E503">
        <v>947482324</v>
      </c>
      <c r="F503" s="1">
        <v>45705</v>
      </c>
      <c r="G503">
        <v>90</v>
      </c>
      <c r="H503">
        <v>6</v>
      </c>
      <c r="I503" s="1">
        <f>Tabela3[[#This Row],[data_autorizacao]]+120</f>
        <v>45825</v>
      </c>
      <c r="J503" t="s">
        <v>2175</v>
      </c>
      <c r="K503">
        <v>2250005103</v>
      </c>
    </row>
    <row r="504" spans="1:11" x14ac:dyDescent="0.3">
      <c r="A504">
        <v>1418</v>
      </c>
      <c r="B504">
        <v>3</v>
      </c>
      <c r="C504">
        <f>INDEX(CODIGOS_FATURAMENTO[codigo_faturamento_id],MATCH(Tabela3[[#This Row],[CodFaturamento]],CODIGOS_FATURAMENTO[Cod_Faturamento],0))</f>
        <v>28</v>
      </c>
      <c r="D504">
        <v>60125907</v>
      </c>
      <c r="E504">
        <v>947482318</v>
      </c>
      <c r="F504" s="1">
        <v>45705</v>
      </c>
      <c r="G504">
        <v>64</v>
      </c>
      <c r="H504">
        <v>4</v>
      </c>
      <c r="I504" s="1">
        <f>Tabela3[[#This Row],[data_autorizacao]]+120</f>
        <v>45825</v>
      </c>
      <c r="J504" t="s">
        <v>2175</v>
      </c>
      <c r="K504">
        <v>2250005170</v>
      </c>
    </row>
    <row r="505" spans="1:11" x14ac:dyDescent="0.3">
      <c r="A505">
        <v>1418</v>
      </c>
      <c r="B505">
        <v>3</v>
      </c>
      <c r="C505">
        <f>INDEX(CODIGOS_FATURAMENTO[codigo_faturamento_id],MATCH(Tabela3[[#This Row],[CodFaturamento]],CODIGOS_FATURAMENTO[Cod_Faturamento],0))</f>
        <v>108</v>
      </c>
      <c r="D505">
        <v>60125913</v>
      </c>
      <c r="E505">
        <v>947482325</v>
      </c>
      <c r="F505" s="1">
        <v>45705</v>
      </c>
      <c r="G505">
        <v>32</v>
      </c>
      <c r="H505">
        <v>2</v>
      </c>
      <c r="I505" s="1">
        <f>Tabela3[[#This Row],[data_autorizacao]]+120</f>
        <v>45825</v>
      </c>
      <c r="J505" t="s">
        <v>2175</v>
      </c>
      <c r="K505">
        <v>2250005189</v>
      </c>
    </row>
    <row r="506" spans="1:11" x14ac:dyDescent="0.3">
      <c r="A506">
        <v>1418</v>
      </c>
      <c r="B506">
        <v>3</v>
      </c>
      <c r="C506">
        <f>INDEX(CODIGOS_FATURAMENTO[codigo_faturamento_id],MATCH(Tabela3[[#This Row],[CodFaturamento]],CODIGOS_FATURAMENTO[Cod_Faturamento],0))</f>
        <v>29</v>
      </c>
      <c r="D506">
        <v>60125911</v>
      </c>
      <c r="E506">
        <v>947482323</v>
      </c>
      <c r="F506" s="1">
        <v>45705</v>
      </c>
      <c r="G506">
        <v>29</v>
      </c>
      <c r="H506">
        <v>2</v>
      </c>
      <c r="I506" s="1">
        <f>Tabela3[[#This Row],[data_autorizacao]]+120</f>
        <v>45825</v>
      </c>
      <c r="J506" t="s">
        <v>2175</v>
      </c>
      <c r="K506">
        <v>2250005278</v>
      </c>
    </row>
    <row r="507" spans="1:11" x14ac:dyDescent="0.3">
      <c r="A507">
        <v>4463</v>
      </c>
      <c r="B507">
        <v>3</v>
      </c>
      <c r="C507">
        <f>INDEX(CODIGOS_FATURAMENTO[codigo_faturamento_id],MATCH(Tabela3[[#This Row],[CodFaturamento]],CODIGOS_FATURAMENTO[Cod_Faturamento],0))</f>
        <v>26</v>
      </c>
      <c r="D507">
        <v>59311928</v>
      </c>
      <c r="E507">
        <v>946728434</v>
      </c>
      <c r="F507" s="1">
        <v>45678</v>
      </c>
      <c r="G507">
        <v>72</v>
      </c>
      <c r="H507">
        <v>5</v>
      </c>
      <c r="I507" s="1">
        <f>Tabela3[[#This Row],[data_autorizacao]]+120</f>
        <v>45798</v>
      </c>
      <c r="J507" t="s">
        <v>2175</v>
      </c>
      <c r="K507">
        <v>2250005103</v>
      </c>
    </row>
    <row r="508" spans="1:11" x14ac:dyDescent="0.3">
      <c r="A508">
        <v>4463</v>
      </c>
      <c r="B508">
        <v>3</v>
      </c>
      <c r="C508">
        <f>INDEX(CODIGOS_FATURAMENTO[codigo_faturamento_id],MATCH(Tabela3[[#This Row],[CodFaturamento]],CODIGOS_FATURAMENTO[Cod_Faturamento],0))</f>
        <v>28</v>
      </c>
      <c r="D508">
        <v>59311927</v>
      </c>
      <c r="E508">
        <v>946728433</v>
      </c>
      <c r="F508" s="1">
        <v>45678</v>
      </c>
      <c r="G508">
        <v>30</v>
      </c>
      <c r="H508">
        <v>2</v>
      </c>
      <c r="I508" s="1">
        <f>Tabela3[[#This Row],[data_autorizacao]]+120</f>
        <v>45798</v>
      </c>
      <c r="J508" t="s">
        <v>2175</v>
      </c>
      <c r="K508">
        <v>2250005170</v>
      </c>
    </row>
    <row r="509" spans="1:11" x14ac:dyDescent="0.3">
      <c r="A509">
        <v>4463</v>
      </c>
      <c r="B509">
        <v>3</v>
      </c>
      <c r="C509">
        <f>INDEX(CODIGOS_FATURAMENTO[codigo_faturamento_id],MATCH(Tabela3[[#This Row],[CodFaturamento]],CODIGOS_FATURAMENTO[Cod_Faturamento],0))</f>
        <v>108</v>
      </c>
      <c r="D509">
        <v>59311929</v>
      </c>
      <c r="E509">
        <v>946728435</v>
      </c>
      <c r="F509" s="1">
        <v>45678</v>
      </c>
      <c r="G509">
        <v>30</v>
      </c>
      <c r="H509">
        <v>2</v>
      </c>
      <c r="I509" s="1">
        <f>Tabela3[[#This Row],[data_autorizacao]]+120</f>
        <v>45798</v>
      </c>
      <c r="J509" t="s">
        <v>2175</v>
      </c>
      <c r="K509">
        <v>2250005189</v>
      </c>
    </row>
    <row r="510" spans="1:11" x14ac:dyDescent="0.3">
      <c r="A510">
        <v>4535</v>
      </c>
      <c r="B510">
        <v>3</v>
      </c>
      <c r="C510">
        <f>INDEX(CODIGOS_FATURAMENTO[codigo_faturamento_id],MATCH(Tabela3[[#This Row],[CodFaturamento]],CODIGOS_FATURAMENTO[Cod_Faturamento],0))</f>
        <v>26</v>
      </c>
      <c r="D510">
        <v>59895731</v>
      </c>
      <c r="E510">
        <v>947269074</v>
      </c>
      <c r="F510" s="1">
        <v>45699</v>
      </c>
      <c r="G510">
        <v>29</v>
      </c>
      <c r="H510">
        <v>2</v>
      </c>
      <c r="I510" s="1">
        <f>Tabela3[[#This Row],[data_autorizacao]]+120</f>
        <v>45819</v>
      </c>
      <c r="J510" t="s">
        <v>2175</v>
      </c>
      <c r="K510">
        <v>2250005103</v>
      </c>
    </row>
    <row r="511" spans="1:11" x14ac:dyDescent="0.3">
      <c r="A511">
        <v>4535</v>
      </c>
      <c r="B511">
        <v>3</v>
      </c>
      <c r="C511">
        <f>INDEX(CODIGOS_FATURAMENTO[codigo_faturamento_id],MATCH(Tabela3[[#This Row],[CodFaturamento]],CODIGOS_FATURAMENTO[Cod_Faturamento],0))</f>
        <v>29</v>
      </c>
      <c r="D511">
        <v>59895729</v>
      </c>
      <c r="E511">
        <v>947269073</v>
      </c>
      <c r="F511" s="1">
        <v>45699</v>
      </c>
      <c r="G511">
        <v>31</v>
      </c>
      <c r="H511">
        <v>2</v>
      </c>
      <c r="I511" s="1">
        <f>Tabela3[[#This Row],[data_autorizacao]]+120</f>
        <v>45819</v>
      </c>
      <c r="J511" t="s">
        <v>2175</v>
      </c>
      <c r="K511">
        <v>2250005278</v>
      </c>
    </row>
    <row r="512" spans="1:11" x14ac:dyDescent="0.3">
      <c r="A512">
        <v>4191</v>
      </c>
      <c r="B512">
        <v>3</v>
      </c>
      <c r="C512">
        <f>INDEX(CODIGOS_FATURAMENTO[codigo_faturamento_id],MATCH(Tabela3[[#This Row],[CodFaturamento]],CODIGOS_FATURAMENTO[Cod_Faturamento],0))</f>
        <v>29</v>
      </c>
      <c r="D512">
        <v>59356229</v>
      </c>
      <c r="E512">
        <v>946769334</v>
      </c>
      <c r="F512" s="1">
        <v>45678</v>
      </c>
      <c r="G512">
        <v>10</v>
      </c>
      <c r="H512">
        <v>1</v>
      </c>
      <c r="I512" s="1">
        <f>Tabela3[[#This Row],[data_autorizacao]]+120</f>
        <v>45798</v>
      </c>
      <c r="J512" t="s">
        <v>2175</v>
      </c>
      <c r="K512">
        <v>2250005278</v>
      </c>
    </row>
    <row r="513" spans="1:11" x14ac:dyDescent="0.3">
      <c r="A513">
        <v>4409</v>
      </c>
      <c r="B513">
        <v>3</v>
      </c>
      <c r="C513">
        <f>INDEX(CODIGOS_FATURAMENTO[codigo_faturamento_id],MATCH(Tabela3[[#This Row],[CodFaturamento]],CODIGOS_FATURAMENTO[Cod_Faturamento],0))</f>
        <v>26</v>
      </c>
      <c r="D513">
        <v>59143990</v>
      </c>
      <c r="E513">
        <v>946572250</v>
      </c>
      <c r="F513" s="1">
        <v>45670</v>
      </c>
      <c r="G513">
        <v>42</v>
      </c>
      <c r="H513">
        <v>5</v>
      </c>
      <c r="I513" s="1">
        <f>Tabela3[[#This Row],[data_autorizacao]]+120</f>
        <v>45790</v>
      </c>
      <c r="J513" t="s">
        <v>2175</v>
      </c>
      <c r="K513">
        <v>2250005103</v>
      </c>
    </row>
    <row r="514" spans="1:11" x14ac:dyDescent="0.3">
      <c r="A514">
        <v>4409</v>
      </c>
      <c r="B514">
        <v>3</v>
      </c>
      <c r="C514">
        <f>INDEX(CODIGOS_FATURAMENTO[codigo_faturamento_id],MATCH(Tabela3[[#This Row],[CodFaturamento]],CODIGOS_FATURAMENTO[Cod_Faturamento],0))</f>
        <v>28</v>
      </c>
      <c r="D514">
        <v>59143989</v>
      </c>
      <c r="E514">
        <v>946572246</v>
      </c>
      <c r="F514" s="1">
        <v>45670</v>
      </c>
      <c r="G514">
        <v>61</v>
      </c>
      <c r="H514">
        <v>5</v>
      </c>
      <c r="I514" s="1">
        <f>Tabela3[[#This Row],[data_autorizacao]]+120</f>
        <v>45790</v>
      </c>
      <c r="J514" t="s">
        <v>2175</v>
      </c>
      <c r="K514">
        <v>2250005170</v>
      </c>
    </row>
    <row r="515" spans="1:11" x14ac:dyDescent="0.3">
      <c r="A515">
        <v>4409</v>
      </c>
      <c r="B515">
        <v>3</v>
      </c>
      <c r="C515">
        <f>INDEX(CODIGOS_FATURAMENTO[codigo_faturamento_id],MATCH(Tabela3[[#This Row],[CodFaturamento]],CODIGOS_FATURAMENTO[Cod_Faturamento],0))</f>
        <v>108</v>
      </c>
      <c r="D515">
        <v>59143991</v>
      </c>
      <c r="E515">
        <v>946572251</v>
      </c>
      <c r="F515" s="1">
        <v>45670</v>
      </c>
      <c r="G515">
        <v>46</v>
      </c>
      <c r="H515">
        <v>4</v>
      </c>
      <c r="I515" s="1">
        <f>Tabela3[[#This Row],[data_autorizacao]]+120</f>
        <v>45790</v>
      </c>
      <c r="J515" t="s">
        <v>2175</v>
      </c>
      <c r="K515">
        <v>2250005189</v>
      </c>
    </row>
    <row r="516" spans="1:11" x14ac:dyDescent="0.3">
      <c r="A516">
        <v>4181</v>
      </c>
      <c r="B516">
        <v>3</v>
      </c>
      <c r="C516">
        <f>INDEX(CODIGOS_FATURAMENTO[codigo_faturamento_id],MATCH(Tabela3[[#This Row],[CodFaturamento]],CODIGOS_FATURAMENTO[Cod_Faturamento],0))</f>
        <v>32</v>
      </c>
      <c r="D516">
        <v>58966741</v>
      </c>
      <c r="E516">
        <v>946407929</v>
      </c>
      <c r="F516" s="1">
        <v>45664</v>
      </c>
      <c r="G516">
        <v>30</v>
      </c>
      <c r="H516">
        <v>2</v>
      </c>
      <c r="I516" s="1">
        <f>Tabela3[[#This Row],[data_autorizacao]]+120</f>
        <v>45784</v>
      </c>
      <c r="J516" t="s">
        <v>2175</v>
      </c>
      <c r="K516">
        <v>50001213</v>
      </c>
    </row>
    <row r="517" spans="1:11" x14ac:dyDescent="0.3">
      <c r="A517">
        <v>4181</v>
      </c>
      <c r="B517">
        <v>3</v>
      </c>
      <c r="C517">
        <f>INDEX(CODIGOS_FATURAMENTO[codigo_faturamento_id],MATCH(Tabela3[[#This Row],[CodFaturamento]],CODIGOS_FATURAMENTO[Cod_Faturamento],0))</f>
        <v>108</v>
      </c>
      <c r="D517">
        <v>58963668</v>
      </c>
      <c r="E517">
        <v>946405118</v>
      </c>
      <c r="F517" s="1">
        <v>45664</v>
      </c>
      <c r="G517">
        <v>31</v>
      </c>
      <c r="H517">
        <v>2</v>
      </c>
      <c r="I517" s="1">
        <f>Tabela3[[#This Row],[data_autorizacao]]+120</f>
        <v>45784</v>
      </c>
      <c r="J517" t="s">
        <v>2175</v>
      </c>
      <c r="K517">
        <v>2250005189</v>
      </c>
    </row>
    <row r="518" spans="1:11" x14ac:dyDescent="0.3">
      <c r="A518">
        <v>4455</v>
      </c>
      <c r="B518">
        <v>3</v>
      </c>
      <c r="C518">
        <f>INDEX(CODIGOS_FATURAMENTO[codigo_faturamento_id],MATCH(Tabela3[[#This Row],[CodFaturamento]],CODIGOS_FATURAMENTO[Cod_Faturamento],0))</f>
        <v>26</v>
      </c>
      <c r="D518">
        <v>59619576</v>
      </c>
      <c r="E518">
        <v>947012819</v>
      </c>
      <c r="F518" s="1">
        <v>45687</v>
      </c>
      <c r="G518">
        <v>24</v>
      </c>
      <c r="H518">
        <v>2</v>
      </c>
      <c r="I518" s="1">
        <f>Tabela3[[#This Row],[data_autorizacao]]+120</f>
        <v>45807</v>
      </c>
      <c r="J518" t="s">
        <v>2175</v>
      </c>
      <c r="K518">
        <v>2250005103</v>
      </c>
    </row>
    <row r="519" spans="1:11" x14ac:dyDescent="0.3">
      <c r="A519">
        <v>4455</v>
      </c>
      <c r="B519">
        <v>3</v>
      </c>
      <c r="C519">
        <f>INDEX(CODIGOS_FATURAMENTO[codigo_faturamento_id],MATCH(Tabela3[[#This Row],[CodFaturamento]],CODIGOS_FATURAMENTO[Cod_Faturamento],0))</f>
        <v>28</v>
      </c>
      <c r="D519">
        <v>59619572</v>
      </c>
      <c r="E519">
        <v>947012817</v>
      </c>
      <c r="F519" s="1">
        <v>45687</v>
      </c>
      <c r="G519">
        <v>32</v>
      </c>
      <c r="H519">
        <v>2</v>
      </c>
      <c r="I519" s="1">
        <f>Tabela3[[#This Row],[data_autorizacao]]+120</f>
        <v>45807</v>
      </c>
      <c r="J519" t="s">
        <v>2175</v>
      </c>
      <c r="K519">
        <v>2250005170</v>
      </c>
    </row>
    <row r="520" spans="1:11" x14ac:dyDescent="0.3">
      <c r="A520">
        <v>4455</v>
      </c>
      <c r="B520">
        <v>3</v>
      </c>
      <c r="C520">
        <f>INDEX(CODIGOS_FATURAMENTO[codigo_faturamento_id],MATCH(Tabela3[[#This Row],[CodFaturamento]],CODIGOS_FATURAMENTO[Cod_Faturamento],0))</f>
        <v>29</v>
      </c>
      <c r="D520">
        <v>59619575</v>
      </c>
      <c r="E520">
        <v>947012818</v>
      </c>
      <c r="F520" s="1">
        <v>45687</v>
      </c>
      <c r="G520">
        <v>27</v>
      </c>
      <c r="H520">
        <v>2</v>
      </c>
      <c r="I520" s="1">
        <f>Tabela3[[#This Row],[data_autorizacao]]+120</f>
        <v>45807</v>
      </c>
      <c r="J520" t="s">
        <v>2175</v>
      </c>
      <c r="K520">
        <v>2250005278</v>
      </c>
    </row>
    <row r="521" spans="1:11" x14ac:dyDescent="0.3">
      <c r="A521">
        <v>3786</v>
      </c>
      <c r="B521">
        <v>3</v>
      </c>
      <c r="C521">
        <f>INDEX(CODIGOS_FATURAMENTO[codigo_faturamento_id],MATCH(Tabela3[[#This Row],[CodFaturamento]],CODIGOS_FATURAMENTO[Cod_Faturamento],0))</f>
        <v>26</v>
      </c>
      <c r="D521">
        <v>59416919</v>
      </c>
      <c r="E521">
        <v>946825657</v>
      </c>
      <c r="F521" s="1">
        <v>45679</v>
      </c>
      <c r="G521">
        <v>20</v>
      </c>
      <c r="H521">
        <v>2</v>
      </c>
      <c r="I521" s="1">
        <f>Tabela3[[#This Row],[data_autorizacao]]+120</f>
        <v>45799</v>
      </c>
      <c r="J521" t="s">
        <v>2175</v>
      </c>
      <c r="K521">
        <v>2250005103</v>
      </c>
    </row>
    <row r="522" spans="1:11" x14ac:dyDescent="0.3">
      <c r="A522">
        <v>3786</v>
      </c>
      <c r="B522">
        <v>3</v>
      </c>
      <c r="C522">
        <f>INDEX(CODIGOS_FATURAMENTO[codigo_faturamento_id],MATCH(Tabela3[[#This Row],[CodFaturamento]],CODIGOS_FATURAMENTO[Cod_Faturamento],0))</f>
        <v>29</v>
      </c>
      <c r="D522">
        <v>59416917</v>
      </c>
      <c r="E522">
        <v>946825656</v>
      </c>
      <c r="F522" s="1">
        <v>45679</v>
      </c>
      <c r="G522">
        <v>22</v>
      </c>
      <c r="H522">
        <v>2</v>
      </c>
      <c r="I522" s="1">
        <f>Tabela3[[#This Row],[data_autorizacao]]+120</f>
        <v>45799</v>
      </c>
      <c r="J522" t="s">
        <v>2175</v>
      </c>
      <c r="K522">
        <v>2250005278</v>
      </c>
    </row>
    <row r="523" spans="1:11" x14ac:dyDescent="0.3">
      <c r="A523">
        <v>4503</v>
      </c>
      <c r="B523">
        <v>3</v>
      </c>
      <c r="C523">
        <f>INDEX(CODIGOS_FATURAMENTO[codigo_faturamento_id],MATCH(Tabela3[[#This Row],[CodFaturamento]],CODIGOS_FATURAMENTO[Cod_Faturamento],0))</f>
        <v>31</v>
      </c>
      <c r="D523">
        <v>59709836</v>
      </c>
      <c r="E523">
        <v>947096541</v>
      </c>
      <c r="F523" s="1">
        <v>45688</v>
      </c>
      <c r="G523">
        <v>32</v>
      </c>
      <c r="H523">
        <v>2</v>
      </c>
      <c r="I523" s="1">
        <f>Tabela3[[#This Row],[data_autorizacao]]+120</f>
        <v>45808</v>
      </c>
      <c r="J523" t="s">
        <v>2175</v>
      </c>
      <c r="K523">
        <v>50000012</v>
      </c>
    </row>
    <row r="524" spans="1:11" x14ac:dyDescent="0.3">
      <c r="A524">
        <v>4503</v>
      </c>
      <c r="B524">
        <v>3</v>
      </c>
      <c r="C524">
        <f>INDEX(CODIGOS_FATURAMENTO[codigo_faturamento_id],MATCH(Tabela3[[#This Row],[CodFaturamento]],CODIGOS_FATURAMENTO[Cod_Faturamento],0))</f>
        <v>26</v>
      </c>
      <c r="D524">
        <v>59709837</v>
      </c>
      <c r="E524">
        <v>947096542</v>
      </c>
      <c r="F524" s="1">
        <v>45688</v>
      </c>
      <c r="G524">
        <v>42</v>
      </c>
      <c r="H524">
        <v>3</v>
      </c>
      <c r="I524" s="1">
        <f>Tabela3[[#This Row],[data_autorizacao]]+120</f>
        <v>45808</v>
      </c>
      <c r="J524" t="s">
        <v>2175</v>
      </c>
      <c r="K524">
        <v>2250005103</v>
      </c>
    </row>
    <row r="525" spans="1:11" x14ac:dyDescent="0.3">
      <c r="A525">
        <v>4503</v>
      </c>
      <c r="B525">
        <v>3</v>
      </c>
      <c r="C525">
        <f>INDEX(CODIGOS_FATURAMENTO[codigo_faturamento_id],MATCH(Tabela3[[#This Row],[CodFaturamento]],CODIGOS_FATURAMENTO[Cod_Faturamento],0))</f>
        <v>28</v>
      </c>
      <c r="D525">
        <v>59709835</v>
      </c>
      <c r="E525">
        <v>947096540</v>
      </c>
      <c r="F525" s="1">
        <v>45688</v>
      </c>
      <c r="G525">
        <v>32</v>
      </c>
      <c r="H525">
        <v>2</v>
      </c>
      <c r="I525" s="1">
        <f>Tabela3[[#This Row],[data_autorizacao]]+120</f>
        <v>45808</v>
      </c>
      <c r="J525" t="s">
        <v>2175</v>
      </c>
      <c r="K525">
        <v>2250005170</v>
      </c>
    </row>
    <row r="526" spans="1:11" x14ac:dyDescent="0.3">
      <c r="A526">
        <v>1796</v>
      </c>
      <c r="B526">
        <v>3</v>
      </c>
      <c r="C526">
        <f>INDEX(CODIGOS_FATURAMENTO[codigo_faturamento_id],MATCH(Tabela3[[#This Row],[CodFaturamento]],CODIGOS_FATURAMENTO[Cod_Faturamento],0))</f>
        <v>32</v>
      </c>
      <c r="D526">
        <v>60178785</v>
      </c>
      <c r="E526">
        <v>947531637</v>
      </c>
      <c r="F526" s="1">
        <v>45706</v>
      </c>
      <c r="G526">
        <v>78</v>
      </c>
      <c r="H526">
        <v>5</v>
      </c>
      <c r="I526" s="1">
        <f>Tabela3[[#This Row],[data_autorizacao]]+120</f>
        <v>45826</v>
      </c>
      <c r="J526" t="s">
        <v>2175</v>
      </c>
      <c r="K526">
        <v>50001213</v>
      </c>
    </row>
    <row r="527" spans="1:11" x14ac:dyDescent="0.3">
      <c r="A527">
        <v>1796</v>
      </c>
      <c r="B527">
        <v>3</v>
      </c>
      <c r="C527">
        <f>INDEX(CODIGOS_FATURAMENTO[codigo_faturamento_id],MATCH(Tabela3[[#This Row],[CodFaturamento]],CODIGOS_FATURAMENTO[Cod_Faturamento],0))</f>
        <v>26</v>
      </c>
      <c r="D527">
        <v>60178787</v>
      </c>
      <c r="E527">
        <v>947531639</v>
      </c>
      <c r="F527" s="1">
        <v>45706</v>
      </c>
      <c r="G527">
        <v>71</v>
      </c>
      <c r="H527">
        <v>5</v>
      </c>
      <c r="I527" s="1">
        <f>Tabela3[[#This Row],[data_autorizacao]]+120</f>
        <v>45826</v>
      </c>
      <c r="J527" t="s">
        <v>2175</v>
      </c>
      <c r="K527">
        <v>2250005103</v>
      </c>
    </row>
    <row r="528" spans="1:11" x14ac:dyDescent="0.3">
      <c r="A528">
        <v>1796</v>
      </c>
      <c r="B528">
        <v>3</v>
      </c>
      <c r="C528">
        <f>INDEX(CODIGOS_FATURAMENTO[codigo_faturamento_id],MATCH(Tabela3[[#This Row],[CodFaturamento]],CODIGOS_FATURAMENTO[Cod_Faturamento],0))</f>
        <v>27</v>
      </c>
      <c r="D528">
        <v>60178783</v>
      </c>
      <c r="E528">
        <v>947531635</v>
      </c>
      <c r="F528" s="1">
        <v>45706</v>
      </c>
      <c r="G528">
        <v>72</v>
      </c>
      <c r="H528">
        <v>5</v>
      </c>
      <c r="I528" s="1">
        <f>Tabela3[[#This Row],[data_autorizacao]]+120</f>
        <v>45826</v>
      </c>
      <c r="J528" t="s">
        <v>2175</v>
      </c>
      <c r="K528">
        <v>2250005111</v>
      </c>
    </row>
    <row r="529" spans="1:11" x14ac:dyDescent="0.3">
      <c r="A529">
        <v>1796</v>
      </c>
      <c r="B529">
        <v>3</v>
      </c>
      <c r="C529">
        <f>INDEX(CODIGOS_FATURAMENTO[codigo_faturamento_id],MATCH(Tabela3[[#This Row],[CodFaturamento]],CODIGOS_FATURAMENTO[Cod_Faturamento],0))</f>
        <v>28</v>
      </c>
      <c r="D529">
        <v>60178784</v>
      </c>
      <c r="E529">
        <v>947531636</v>
      </c>
      <c r="F529" s="1">
        <v>45706</v>
      </c>
      <c r="G529">
        <v>80</v>
      </c>
      <c r="H529">
        <v>5</v>
      </c>
      <c r="I529" s="1">
        <f>Tabela3[[#This Row],[data_autorizacao]]+120</f>
        <v>45826</v>
      </c>
      <c r="J529" t="s">
        <v>2175</v>
      </c>
      <c r="K529">
        <v>2250005170</v>
      </c>
    </row>
    <row r="530" spans="1:11" x14ac:dyDescent="0.3">
      <c r="A530">
        <v>1796</v>
      </c>
      <c r="B530">
        <v>3</v>
      </c>
      <c r="C530">
        <f>INDEX(CODIGOS_FATURAMENTO[codigo_faturamento_id],MATCH(Tabela3[[#This Row],[CodFaturamento]],CODIGOS_FATURAMENTO[Cod_Faturamento],0))</f>
        <v>108</v>
      </c>
      <c r="D530">
        <v>60178788</v>
      </c>
      <c r="E530">
        <v>947531640</v>
      </c>
      <c r="F530" s="1">
        <v>45706</v>
      </c>
      <c r="G530">
        <v>80</v>
      </c>
      <c r="H530">
        <v>5</v>
      </c>
      <c r="I530" s="1">
        <f>Tabela3[[#This Row],[data_autorizacao]]+120</f>
        <v>45826</v>
      </c>
      <c r="J530" t="s">
        <v>2175</v>
      </c>
      <c r="K530">
        <v>2250005189</v>
      </c>
    </row>
    <row r="531" spans="1:11" x14ac:dyDescent="0.3">
      <c r="A531">
        <v>1796</v>
      </c>
      <c r="B531">
        <v>3</v>
      </c>
      <c r="C531">
        <f>INDEX(CODIGOS_FATURAMENTO[codigo_faturamento_id],MATCH(Tabela3[[#This Row],[CodFaturamento]],CODIGOS_FATURAMENTO[Cod_Faturamento],0))</f>
        <v>29</v>
      </c>
      <c r="D531">
        <v>60178786</v>
      </c>
      <c r="E531">
        <v>947531638</v>
      </c>
      <c r="F531" s="1">
        <v>45706</v>
      </c>
      <c r="G531">
        <v>78</v>
      </c>
      <c r="H531">
        <v>5</v>
      </c>
      <c r="I531" s="1">
        <f>Tabela3[[#This Row],[data_autorizacao]]+120</f>
        <v>45826</v>
      </c>
      <c r="J531" t="s">
        <v>2175</v>
      </c>
      <c r="K531">
        <v>2250005278</v>
      </c>
    </row>
    <row r="532" spans="1:11" x14ac:dyDescent="0.3">
      <c r="A532">
        <v>2876</v>
      </c>
      <c r="B532">
        <v>3</v>
      </c>
      <c r="C532">
        <f>INDEX(CODIGOS_FATURAMENTO[codigo_faturamento_id],MATCH(Tabela3[[#This Row],[CodFaturamento]],CODIGOS_FATURAMENTO[Cod_Faturamento],0))</f>
        <v>26</v>
      </c>
      <c r="D532">
        <v>60660566</v>
      </c>
      <c r="E532">
        <v>947976495</v>
      </c>
      <c r="F532" s="1">
        <v>45726</v>
      </c>
      <c r="G532">
        <v>16</v>
      </c>
      <c r="H532">
        <v>1</v>
      </c>
      <c r="I532" s="1">
        <f>Tabela3[[#This Row],[data_autorizacao]]+120</f>
        <v>45846</v>
      </c>
      <c r="J532" t="s">
        <v>2175</v>
      </c>
      <c r="K532">
        <v>2250005103</v>
      </c>
    </row>
    <row r="533" spans="1:11" x14ac:dyDescent="0.3">
      <c r="A533">
        <v>2876</v>
      </c>
      <c r="B533">
        <v>3</v>
      </c>
      <c r="C533">
        <f>INDEX(CODIGOS_FATURAMENTO[codigo_faturamento_id],MATCH(Tabela3[[#This Row],[CodFaturamento]],CODIGOS_FATURAMENTO[Cod_Faturamento],0))</f>
        <v>29</v>
      </c>
      <c r="D533">
        <v>58861477</v>
      </c>
      <c r="E533">
        <v>946311436</v>
      </c>
      <c r="F533" s="1">
        <v>45660</v>
      </c>
      <c r="G533">
        <v>32</v>
      </c>
      <c r="H533">
        <v>2</v>
      </c>
      <c r="I533" s="1">
        <f>Tabela3[[#This Row],[data_autorizacao]]+120</f>
        <v>45780</v>
      </c>
      <c r="J533" t="s">
        <v>2175</v>
      </c>
      <c r="K533">
        <v>2250005278</v>
      </c>
    </row>
    <row r="534" spans="1:11" x14ac:dyDescent="0.3">
      <c r="A534">
        <v>1431</v>
      </c>
      <c r="B534">
        <v>3</v>
      </c>
      <c r="C534">
        <f>INDEX(CODIGOS_FATURAMENTO[codigo_faturamento_id],MATCH(Tabela3[[#This Row],[CodFaturamento]],CODIGOS_FATURAMENTO[Cod_Faturamento],0))</f>
        <v>31</v>
      </c>
      <c r="D534">
        <v>60182749</v>
      </c>
      <c r="E534">
        <v>947535347</v>
      </c>
      <c r="F534" s="1">
        <v>45706</v>
      </c>
      <c r="G534">
        <v>32</v>
      </c>
      <c r="H534">
        <v>2</v>
      </c>
      <c r="I534" s="1">
        <f>Tabela3[[#This Row],[data_autorizacao]]+120</f>
        <v>45826</v>
      </c>
      <c r="J534" t="s">
        <v>2175</v>
      </c>
      <c r="K534">
        <v>50000012</v>
      </c>
    </row>
    <row r="535" spans="1:11" x14ac:dyDescent="0.3">
      <c r="A535">
        <v>1431</v>
      </c>
      <c r="B535">
        <v>3</v>
      </c>
      <c r="C535">
        <f>INDEX(CODIGOS_FATURAMENTO[codigo_faturamento_id],MATCH(Tabela3[[#This Row],[CodFaturamento]],CODIGOS_FATURAMENTO[Cod_Faturamento],0))</f>
        <v>32</v>
      </c>
      <c r="D535">
        <v>60182750</v>
      </c>
      <c r="E535">
        <v>947535348</v>
      </c>
      <c r="F535" s="1">
        <v>45706</v>
      </c>
      <c r="G535">
        <v>31</v>
      </c>
      <c r="H535">
        <v>2</v>
      </c>
      <c r="I535" s="1">
        <f>Tabela3[[#This Row],[data_autorizacao]]+120</f>
        <v>45826</v>
      </c>
      <c r="J535" t="s">
        <v>2175</v>
      </c>
      <c r="K535">
        <v>50001213</v>
      </c>
    </row>
    <row r="536" spans="1:11" x14ac:dyDescent="0.3">
      <c r="A536">
        <v>1431</v>
      </c>
      <c r="B536">
        <v>3</v>
      </c>
      <c r="C536">
        <f>INDEX(CODIGOS_FATURAMENTO[codigo_faturamento_id],MATCH(Tabela3[[#This Row],[CodFaturamento]],CODIGOS_FATURAMENTO[Cod_Faturamento],0))</f>
        <v>26</v>
      </c>
      <c r="D536">
        <v>60182752</v>
      </c>
      <c r="E536">
        <v>947535350</v>
      </c>
      <c r="F536" s="1">
        <v>45706</v>
      </c>
      <c r="G536">
        <v>160</v>
      </c>
      <c r="H536">
        <v>10</v>
      </c>
      <c r="I536" s="1">
        <f>Tabela3[[#This Row],[data_autorizacao]]+120</f>
        <v>45826</v>
      </c>
      <c r="J536" t="s">
        <v>2175</v>
      </c>
      <c r="K536">
        <v>2250005103</v>
      </c>
    </row>
    <row r="537" spans="1:11" x14ac:dyDescent="0.3">
      <c r="A537">
        <v>1431</v>
      </c>
      <c r="B537">
        <v>3</v>
      </c>
      <c r="C537">
        <f>INDEX(CODIGOS_FATURAMENTO[codigo_faturamento_id],MATCH(Tabela3[[#This Row],[CodFaturamento]],CODIGOS_FATURAMENTO[Cod_Faturamento],0))</f>
        <v>27</v>
      </c>
      <c r="D537">
        <v>60182746</v>
      </c>
      <c r="E537">
        <v>947535345</v>
      </c>
      <c r="F537" s="1">
        <v>45706</v>
      </c>
      <c r="G537">
        <v>64</v>
      </c>
      <c r="H537">
        <v>4</v>
      </c>
      <c r="I537" s="1">
        <f>Tabela3[[#This Row],[data_autorizacao]]+120</f>
        <v>45826</v>
      </c>
      <c r="J537" t="s">
        <v>2175</v>
      </c>
      <c r="K537">
        <v>2250005111</v>
      </c>
    </row>
    <row r="538" spans="1:11" x14ac:dyDescent="0.3">
      <c r="A538">
        <v>1431</v>
      </c>
      <c r="B538">
        <v>3</v>
      </c>
      <c r="C538">
        <f>INDEX(CODIGOS_FATURAMENTO[codigo_faturamento_id],MATCH(Tabela3[[#This Row],[CodFaturamento]],CODIGOS_FATURAMENTO[Cod_Faturamento],0))</f>
        <v>28</v>
      </c>
      <c r="D538">
        <v>60182748</v>
      </c>
      <c r="E538">
        <v>947535346</v>
      </c>
      <c r="F538" s="1">
        <v>45706</v>
      </c>
      <c r="G538">
        <v>48</v>
      </c>
      <c r="H538">
        <v>3</v>
      </c>
      <c r="I538" s="1">
        <f>Tabela3[[#This Row],[data_autorizacao]]+120</f>
        <v>45826</v>
      </c>
      <c r="J538" t="s">
        <v>2175</v>
      </c>
      <c r="K538">
        <v>2250005170</v>
      </c>
    </row>
    <row r="539" spans="1:11" x14ac:dyDescent="0.3">
      <c r="A539">
        <v>1431</v>
      </c>
      <c r="B539">
        <v>3</v>
      </c>
      <c r="C539">
        <f>INDEX(CODIGOS_FATURAMENTO[codigo_faturamento_id],MATCH(Tabela3[[#This Row],[CodFaturamento]],CODIGOS_FATURAMENTO[Cod_Faturamento],0))</f>
        <v>108</v>
      </c>
      <c r="D539">
        <v>60182753</v>
      </c>
      <c r="E539">
        <v>947535352</v>
      </c>
      <c r="F539" s="1">
        <v>45706</v>
      </c>
      <c r="G539">
        <v>128</v>
      </c>
      <c r="H539">
        <v>8</v>
      </c>
      <c r="I539" s="1">
        <f>Tabela3[[#This Row],[data_autorizacao]]+120</f>
        <v>45826</v>
      </c>
      <c r="J539" t="s">
        <v>2175</v>
      </c>
      <c r="K539">
        <v>2250005189</v>
      </c>
    </row>
    <row r="540" spans="1:11" x14ac:dyDescent="0.3">
      <c r="A540">
        <v>1431</v>
      </c>
      <c r="B540">
        <v>3</v>
      </c>
      <c r="C540">
        <f>INDEX(CODIGOS_FATURAMENTO[codigo_faturamento_id],MATCH(Tabela3[[#This Row],[CodFaturamento]],CODIGOS_FATURAMENTO[Cod_Faturamento],0))</f>
        <v>29</v>
      </c>
      <c r="D540">
        <v>60182751</v>
      </c>
      <c r="E540">
        <v>947535349</v>
      </c>
      <c r="F540" s="1">
        <v>45706</v>
      </c>
      <c r="G540">
        <v>31</v>
      </c>
      <c r="H540">
        <v>2</v>
      </c>
      <c r="I540" s="1">
        <f>Tabela3[[#This Row],[data_autorizacao]]+120</f>
        <v>45826</v>
      </c>
      <c r="J540" t="s">
        <v>2175</v>
      </c>
      <c r="K540">
        <v>2250005278</v>
      </c>
    </row>
    <row r="541" spans="1:11" x14ac:dyDescent="0.3">
      <c r="A541">
        <v>4045</v>
      </c>
      <c r="B541">
        <v>3</v>
      </c>
      <c r="C541">
        <f>INDEX(CODIGOS_FATURAMENTO[codigo_faturamento_id],MATCH(Tabela3[[#This Row],[CodFaturamento]],CODIGOS_FATURAMENTO[Cod_Faturamento],0))</f>
        <v>32</v>
      </c>
      <c r="D541">
        <v>57497113</v>
      </c>
      <c r="E541">
        <v>945057708</v>
      </c>
      <c r="F541" s="1">
        <v>45600</v>
      </c>
      <c r="G541">
        <v>7</v>
      </c>
      <c r="H541">
        <v>2</v>
      </c>
      <c r="I541" s="1">
        <f>Tabela3[[#This Row],[data_autorizacao]]+120</f>
        <v>45720</v>
      </c>
      <c r="J541" t="s">
        <v>2175</v>
      </c>
      <c r="K541">
        <v>50001213</v>
      </c>
    </row>
    <row r="542" spans="1:11" x14ac:dyDescent="0.3">
      <c r="A542">
        <v>4045</v>
      </c>
      <c r="B542">
        <v>3</v>
      </c>
      <c r="C542">
        <f>INDEX(CODIGOS_FATURAMENTO[codigo_faturamento_id],MATCH(Tabela3[[#This Row],[CodFaturamento]],CODIGOS_FATURAMENTO[Cod_Faturamento],0))</f>
        <v>26</v>
      </c>
      <c r="D542">
        <v>57497115</v>
      </c>
      <c r="E542">
        <v>945057710</v>
      </c>
      <c r="F542" s="1">
        <v>45600</v>
      </c>
      <c r="G542">
        <v>12</v>
      </c>
      <c r="H542">
        <v>3</v>
      </c>
      <c r="I542" s="1">
        <f>Tabela3[[#This Row],[data_autorizacao]]+120</f>
        <v>45720</v>
      </c>
      <c r="J542" t="s">
        <v>2175</v>
      </c>
      <c r="K542">
        <v>2250005103</v>
      </c>
    </row>
    <row r="543" spans="1:11" x14ac:dyDescent="0.3">
      <c r="A543">
        <v>4045</v>
      </c>
      <c r="B543">
        <v>3</v>
      </c>
      <c r="C543">
        <f>INDEX(CODIGOS_FATURAMENTO[codigo_faturamento_id],MATCH(Tabela3[[#This Row],[CodFaturamento]],CODIGOS_FATURAMENTO[Cod_Faturamento],0))</f>
        <v>108</v>
      </c>
      <c r="D543">
        <v>57497116</v>
      </c>
      <c r="E543">
        <v>945057711</v>
      </c>
      <c r="F543" s="1">
        <v>45600</v>
      </c>
      <c r="G543">
        <v>30</v>
      </c>
      <c r="H543">
        <v>2</v>
      </c>
      <c r="I543" s="1">
        <f>Tabela3[[#This Row],[data_autorizacao]]+120</f>
        <v>45720</v>
      </c>
      <c r="J543" t="s">
        <v>2175</v>
      </c>
      <c r="K543">
        <v>2250005189</v>
      </c>
    </row>
    <row r="544" spans="1:11" x14ac:dyDescent="0.3">
      <c r="A544">
        <v>4045</v>
      </c>
      <c r="B544">
        <v>3</v>
      </c>
      <c r="C544">
        <f>INDEX(CODIGOS_FATURAMENTO[codigo_faturamento_id],MATCH(Tabela3[[#This Row],[CodFaturamento]],CODIGOS_FATURAMENTO[Cod_Faturamento],0))</f>
        <v>29</v>
      </c>
      <c r="D544">
        <v>57497114</v>
      </c>
      <c r="E544">
        <v>945057709</v>
      </c>
      <c r="F544" s="1">
        <v>45600</v>
      </c>
      <c r="G544">
        <v>38</v>
      </c>
      <c r="H544">
        <v>3</v>
      </c>
      <c r="I544" s="1">
        <f>Tabela3[[#This Row],[data_autorizacao]]+120</f>
        <v>45720</v>
      </c>
      <c r="J544" t="s">
        <v>2175</v>
      </c>
      <c r="K544">
        <v>2250005278</v>
      </c>
    </row>
    <row r="545" spans="1:11" x14ac:dyDescent="0.3">
      <c r="A545">
        <v>4045</v>
      </c>
      <c r="B545">
        <v>3</v>
      </c>
      <c r="C545">
        <f>INDEX(CODIGOS_FATURAMENTO[codigo_faturamento_id],MATCH(Tabela3[[#This Row],[CodFaturamento]],CODIGOS_FATURAMENTO[Cod_Faturamento],0))</f>
        <v>31</v>
      </c>
      <c r="D545">
        <v>57487681</v>
      </c>
      <c r="E545">
        <v>945049363</v>
      </c>
      <c r="F545" s="1">
        <v>45597</v>
      </c>
      <c r="G545">
        <v>22</v>
      </c>
      <c r="H545">
        <v>3</v>
      </c>
      <c r="I545" s="1">
        <f>Tabela3[[#This Row],[data_autorizacao]]+120</f>
        <v>45717</v>
      </c>
      <c r="J545" t="s">
        <v>2175</v>
      </c>
      <c r="K545">
        <v>50000012</v>
      </c>
    </row>
    <row r="546" spans="1:11" x14ac:dyDescent="0.3">
      <c r="A546">
        <v>3697</v>
      </c>
      <c r="B546">
        <v>3</v>
      </c>
      <c r="C546">
        <f>INDEX(CODIGOS_FATURAMENTO[codigo_faturamento_id],MATCH(Tabela3[[#This Row],[CodFaturamento]],CODIGOS_FATURAMENTO[Cod_Faturamento],0))</f>
        <v>26</v>
      </c>
      <c r="D546">
        <v>59002166</v>
      </c>
      <c r="E546">
        <v>946440929</v>
      </c>
      <c r="F546" s="1">
        <v>45666</v>
      </c>
      <c r="G546">
        <v>27</v>
      </c>
      <c r="H546">
        <v>2</v>
      </c>
      <c r="I546" s="1">
        <f>Tabela3[[#This Row],[data_autorizacao]]+120</f>
        <v>45786</v>
      </c>
      <c r="J546" t="s">
        <v>2175</v>
      </c>
      <c r="K546">
        <v>2250005103</v>
      </c>
    </row>
    <row r="547" spans="1:11" x14ac:dyDescent="0.3">
      <c r="A547">
        <v>3697</v>
      </c>
      <c r="B547">
        <v>3</v>
      </c>
      <c r="C547">
        <f>INDEX(CODIGOS_FATURAMENTO[codigo_faturamento_id],MATCH(Tabela3[[#This Row],[CodFaturamento]],CODIGOS_FATURAMENTO[Cod_Faturamento],0))</f>
        <v>28</v>
      </c>
      <c r="D547">
        <v>59002164</v>
      </c>
      <c r="E547">
        <v>946440927</v>
      </c>
      <c r="F547" s="1">
        <v>45666</v>
      </c>
      <c r="G547">
        <v>16</v>
      </c>
      <c r="H547">
        <v>1</v>
      </c>
      <c r="I547" s="1">
        <f>Tabela3[[#This Row],[data_autorizacao]]+120</f>
        <v>45786</v>
      </c>
      <c r="J547" t="s">
        <v>2175</v>
      </c>
      <c r="K547">
        <v>2250005170</v>
      </c>
    </row>
    <row r="548" spans="1:11" x14ac:dyDescent="0.3">
      <c r="A548">
        <v>3697</v>
      </c>
      <c r="B548">
        <v>3</v>
      </c>
      <c r="C548">
        <f>INDEX(CODIGOS_FATURAMENTO[codigo_faturamento_id],MATCH(Tabela3[[#This Row],[CodFaturamento]],CODIGOS_FATURAMENTO[Cod_Faturamento],0))</f>
        <v>108</v>
      </c>
      <c r="D548">
        <v>59002167</v>
      </c>
      <c r="E548">
        <v>946440930</v>
      </c>
      <c r="F548" s="1">
        <v>45666</v>
      </c>
      <c r="G548">
        <v>26</v>
      </c>
      <c r="H548">
        <v>2</v>
      </c>
      <c r="I548" s="1">
        <f>Tabela3[[#This Row],[data_autorizacao]]+120</f>
        <v>45786</v>
      </c>
      <c r="J548" t="s">
        <v>2175</v>
      </c>
      <c r="K548">
        <v>2250005189</v>
      </c>
    </row>
    <row r="549" spans="1:11" x14ac:dyDescent="0.3">
      <c r="A549">
        <v>3697</v>
      </c>
      <c r="B549">
        <v>3</v>
      </c>
      <c r="C549">
        <f>INDEX(CODIGOS_FATURAMENTO[codigo_faturamento_id],MATCH(Tabela3[[#This Row],[CodFaturamento]],CODIGOS_FATURAMENTO[Cod_Faturamento],0))</f>
        <v>31</v>
      </c>
      <c r="D549">
        <v>59002165</v>
      </c>
      <c r="E549">
        <v>946440928</v>
      </c>
      <c r="F549" s="1">
        <v>45665</v>
      </c>
      <c r="G549">
        <v>10</v>
      </c>
      <c r="H549">
        <v>1</v>
      </c>
      <c r="I549" s="1">
        <f>Tabela3[[#This Row],[data_autorizacao]]+120</f>
        <v>45785</v>
      </c>
      <c r="J549" t="s">
        <v>2175</v>
      </c>
      <c r="K549">
        <v>50000012</v>
      </c>
    </row>
    <row r="550" spans="1:11" x14ac:dyDescent="0.3">
      <c r="A550">
        <v>2642</v>
      </c>
      <c r="B550">
        <v>3</v>
      </c>
      <c r="C550">
        <f>INDEX(CODIGOS_FATURAMENTO[codigo_faturamento_id],MATCH(Tabela3[[#This Row],[CodFaturamento]],CODIGOS_FATURAMENTO[Cod_Faturamento],0))</f>
        <v>31</v>
      </c>
      <c r="D550">
        <v>59339134</v>
      </c>
      <c r="E550">
        <v>946753464</v>
      </c>
      <c r="F550" s="1">
        <v>45686</v>
      </c>
      <c r="G550">
        <v>60</v>
      </c>
      <c r="H550">
        <v>4</v>
      </c>
      <c r="I550" s="1">
        <f>Tabela3[[#This Row],[data_autorizacao]]+120</f>
        <v>45806</v>
      </c>
      <c r="J550" t="s">
        <v>2175</v>
      </c>
      <c r="K550">
        <v>50000012</v>
      </c>
    </row>
    <row r="551" spans="1:11" x14ac:dyDescent="0.3">
      <c r="A551">
        <v>2642</v>
      </c>
      <c r="B551">
        <v>3</v>
      </c>
      <c r="C551">
        <f>INDEX(CODIGOS_FATURAMENTO[codigo_faturamento_id],MATCH(Tabela3[[#This Row],[CodFaturamento]],CODIGOS_FATURAMENTO[Cod_Faturamento],0))</f>
        <v>26</v>
      </c>
      <c r="D551">
        <v>59339136</v>
      </c>
      <c r="E551">
        <v>946753466</v>
      </c>
      <c r="F551" s="1">
        <v>45686</v>
      </c>
      <c r="G551">
        <v>64</v>
      </c>
      <c r="H551">
        <v>4</v>
      </c>
      <c r="I551" s="1">
        <f>Tabela3[[#This Row],[data_autorizacao]]+120</f>
        <v>45806</v>
      </c>
      <c r="J551" t="s">
        <v>2175</v>
      </c>
      <c r="K551">
        <v>2250005103</v>
      </c>
    </row>
    <row r="552" spans="1:11" x14ac:dyDescent="0.3">
      <c r="A552">
        <v>2642</v>
      </c>
      <c r="B552">
        <v>3</v>
      </c>
      <c r="C552">
        <f>INDEX(CODIGOS_FATURAMENTO[codigo_faturamento_id],MATCH(Tabela3[[#This Row],[CodFaturamento]],CODIGOS_FATURAMENTO[Cod_Faturamento],0))</f>
        <v>28</v>
      </c>
      <c r="D552">
        <v>59339133</v>
      </c>
      <c r="E552">
        <v>946753463</v>
      </c>
      <c r="F552" s="1">
        <v>45686</v>
      </c>
      <c r="G552">
        <v>47</v>
      </c>
      <c r="H552">
        <v>3</v>
      </c>
      <c r="I552" s="1">
        <f>Tabela3[[#This Row],[data_autorizacao]]+120</f>
        <v>45806</v>
      </c>
      <c r="J552" t="s">
        <v>2175</v>
      </c>
      <c r="K552">
        <v>2250005170</v>
      </c>
    </row>
    <row r="553" spans="1:11" x14ac:dyDescent="0.3">
      <c r="A553">
        <v>2642</v>
      </c>
      <c r="B553">
        <v>3</v>
      </c>
      <c r="C553">
        <f>INDEX(CODIGOS_FATURAMENTO[codigo_faturamento_id],MATCH(Tabela3[[#This Row],[CodFaturamento]],CODIGOS_FATURAMENTO[Cod_Faturamento],0))</f>
        <v>108</v>
      </c>
      <c r="D553">
        <v>59339137</v>
      </c>
      <c r="E553">
        <v>946753467</v>
      </c>
      <c r="F553" s="1">
        <v>45686</v>
      </c>
      <c r="G553">
        <v>76</v>
      </c>
      <c r="H553">
        <v>5</v>
      </c>
      <c r="I553" s="1">
        <f>Tabela3[[#This Row],[data_autorizacao]]+120</f>
        <v>45806</v>
      </c>
      <c r="J553" t="s">
        <v>2175</v>
      </c>
      <c r="K553">
        <v>2250005189</v>
      </c>
    </row>
    <row r="554" spans="1:11" x14ac:dyDescent="0.3">
      <c r="A554">
        <v>2642</v>
      </c>
      <c r="B554">
        <v>3</v>
      </c>
      <c r="C554">
        <f>INDEX(CODIGOS_FATURAMENTO[codigo_faturamento_id],MATCH(Tabela3[[#This Row],[CodFaturamento]],CODIGOS_FATURAMENTO[Cod_Faturamento],0))</f>
        <v>29</v>
      </c>
      <c r="D554">
        <v>59339135</v>
      </c>
      <c r="E554">
        <v>946753465</v>
      </c>
      <c r="F554" s="1">
        <v>45686</v>
      </c>
      <c r="G554">
        <v>32</v>
      </c>
      <c r="H554">
        <v>2</v>
      </c>
      <c r="I554" s="1">
        <f>Tabela3[[#This Row],[data_autorizacao]]+120</f>
        <v>45806</v>
      </c>
      <c r="J554" t="s">
        <v>2175</v>
      </c>
      <c r="K554">
        <v>2250005278</v>
      </c>
    </row>
    <row r="555" spans="1:11" x14ac:dyDescent="0.3">
      <c r="A555">
        <v>4315</v>
      </c>
      <c r="B555">
        <v>3</v>
      </c>
      <c r="C555">
        <f>INDEX(CODIGOS_FATURAMENTO[codigo_faturamento_id],MATCH(Tabela3[[#This Row],[CodFaturamento]],CODIGOS_FATURAMENTO[Cod_Faturamento],0))</f>
        <v>31</v>
      </c>
      <c r="D555">
        <v>60157015</v>
      </c>
      <c r="E555">
        <v>947511389</v>
      </c>
      <c r="F555" s="1">
        <v>45706</v>
      </c>
      <c r="G555">
        <v>39</v>
      </c>
      <c r="H555">
        <v>3</v>
      </c>
      <c r="I555" s="1">
        <f>Tabela3[[#This Row],[data_autorizacao]]+120</f>
        <v>45826</v>
      </c>
      <c r="J555" t="s">
        <v>2175</v>
      </c>
      <c r="K555">
        <v>50000012</v>
      </c>
    </row>
    <row r="556" spans="1:11" x14ac:dyDescent="0.3">
      <c r="A556">
        <v>4315</v>
      </c>
      <c r="B556">
        <v>3</v>
      </c>
      <c r="C556">
        <f>INDEX(CODIGOS_FATURAMENTO[codigo_faturamento_id],MATCH(Tabela3[[#This Row],[CodFaturamento]],CODIGOS_FATURAMENTO[Cod_Faturamento],0))</f>
        <v>32</v>
      </c>
      <c r="D556">
        <v>60157016</v>
      </c>
      <c r="E556">
        <v>947511390</v>
      </c>
      <c r="F556" s="1">
        <v>45706</v>
      </c>
      <c r="G556">
        <v>27</v>
      </c>
      <c r="H556">
        <v>2</v>
      </c>
      <c r="I556" s="1">
        <f>Tabela3[[#This Row],[data_autorizacao]]+120</f>
        <v>45826</v>
      </c>
      <c r="J556" t="s">
        <v>2175</v>
      </c>
      <c r="K556">
        <v>50001213</v>
      </c>
    </row>
    <row r="557" spans="1:11" x14ac:dyDescent="0.3">
      <c r="A557">
        <v>4315</v>
      </c>
      <c r="B557">
        <v>3</v>
      </c>
      <c r="C557">
        <f>INDEX(CODIGOS_FATURAMENTO[codigo_faturamento_id],MATCH(Tabela3[[#This Row],[CodFaturamento]],CODIGOS_FATURAMENTO[Cod_Faturamento],0))</f>
        <v>26</v>
      </c>
      <c r="D557">
        <v>60157017</v>
      </c>
      <c r="E557">
        <v>947511391</v>
      </c>
      <c r="F557" s="1">
        <v>45706</v>
      </c>
      <c r="G557">
        <v>70</v>
      </c>
      <c r="H557">
        <v>5</v>
      </c>
      <c r="I557" s="1">
        <f>Tabela3[[#This Row],[data_autorizacao]]+120</f>
        <v>45826</v>
      </c>
      <c r="J557" t="s">
        <v>2175</v>
      </c>
      <c r="K557">
        <v>2250005103</v>
      </c>
    </row>
    <row r="558" spans="1:11" x14ac:dyDescent="0.3">
      <c r="A558">
        <v>4315</v>
      </c>
      <c r="B558">
        <v>3</v>
      </c>
      <c r="C558">
        <f>INDEX(CODIGOS_FATURAMENTO[codigo_faturamento_id],MATCH(Tabela3[[#This Row],[CodFaturamento]],CODIGOS_FATURAMENTO[Cod_Faturamento],0))</f>
        <v>28</v>
      </c>
      <c r="D558">
        <v>60157014</v>
      </c>
      <c r="E558">
        <v>947511388</v>
      </c>
      <c r="F558" s="1">
        <v>45706</v>
      </c>
      <c r="G558">
        <v>44</v>
      </c>
      <c r="H558">
        <v>3</v>
      </c>
      <c r="I558" s="1">
        <f>Tabela3[[#This Row],[data_autorizacao]]+120</f>
        <v>45826</v>
      </c>
      <c r="J558" t="s">
        <v>2175</v>
      </c>
      <c r="K558">
        <v>2250005170</v>
      </c>
    </row>
    <row r="559" spans="1:11" x14ac:dyDescent="0.3">
      <c r="A559">
        <v>4315</v>
      </c>
      <c r="B559">
        <v>3</v>
      </c>
      <c r="C559">
        <f>INDEX(CODIGOS_FATURAMENTO[codigo_faturamento_id],MATCH(Tabela3[[#This Row],[CodFaturamento]],CODIGOS_FATURAMENTO[Cod_Faturamento],0))</f>
        <v>108</v>
      </c>
      <c r="D559">
        <v>60157018</v>
      </c>
      <c r="E559">
        <v>947511392</v>
      </c>
      <c r="F559" s="1">
        <v>45706</v>
      </c>
      <c r="G559">
        <v>74</v>
      </c>
      <c r="H559">
        <v>5</v>
      </c>
      <c r="I559" s="1">
        <f>Tabela3[[#This Row],[data_autorizacao]]+120</f>
        <v>45826</v>
      </c>
      <c r="J559" t="s">
        <v>2175</v>
      </c>
      <c r="K559">
        <v>2250005189</v>
      </c>
    </row>
    <row r="560" spans="1:11" x14ac:dyDescent="0.3">
      <c r="A560">
        <v>4571</v>
      </c>
      <c r="B560">
        <v>3</v>
      </c>
      <c r="C560">
        <f>INDEX(CODIGOS_FATURAMENTO[codigo_faturamento_id],MATCH(Tabela3[[#This Row],[CodFaturamento]],CODIGOS_FATURAMENTO[Cod_Faturamento],0))</f>
        <v>29</v>
      </c>
      <c r="D560">
        <v>60256169</v>
      </c>
      <c r="E560">
        <v>947603831</v>
      </c>
      <c r="F560" s="1">
        <v>45709</v>
      </c>
      <c r="G560">
        <v>29</v>
      </c>
      <c r="H560">
        <v>2</v>
      </c>
      <c r="I560" s="1">
        <f>Tabela3[[#This Row],[data_autorizacao]]+120</f>
        <v>45829</v>
      </c>
      <c r="J560" t="s">
        <v>2175</v>
      </c>
      <c r="K560">
        <v>2250005278</v>
      </c>
    </row>
    <row r="561" spans="1:11" x14ac:dyDescent="0.3">
      <c r="A561">
        <v>3051</v>
      </c>
      <c r="B561">
        <v>3</v>
      </c>
      <c r="C561">
        <f>INDEX(CODIGOS_FATURAMENTO[codigo_faturamento_id],MATCH(Tabela3[[#This Row],[CodFaturamento]],CODIGOS_FATURAMENTO[Cod_Faturamento],0))</f>
        <v>26</v>
      </c>
      <c r="D561">
        <v>59083485</v>
      </c>
      <c r="E561">
        <v>946516472</v>
      </c>
      <c r="F561" s="1">
        <v>45667</v>
      </c>
      <c r="G561">
        <v>29</v>
      </c>
      <c r="H561">
        <v>3</v>
      </c>
      <c r="I561" s="1">
        <f>Tabela3[[#This Row],[data_autorizacao]]+120</f>
        <v>45787</v>
      </c>
      <c r="J561" t="s">
        <v>2175</v>
      </c>
      <c r="K561">
        <v>2250005103</v>
      </c>
    </row>
    <row r="562" spans="1:11" x14ac:dyDescent="0.3">
      <c r="A562">
        <v>3051</v>
      </c>
      <c r="B562">
        <v>3</v>
      </c>
      <c r="C562">
        <f>INDEX(CODIGOS_FATURAMENTO[codigo_faturamento_id],MATCH(Tabela3[[#This Row],[CodFaturamento]],CODIGOS_FATURAMENTO[Cod_Faturamento],0))</f>
        <v>29</v>
      </c>
      <c r="D562">
        <v>59083484</v>
      </c>
      <c r="E562">
        <v>946516471</v>
      </c>
      <c r="F562" s="1">
        <v>45667</v>
      </c>
      <c r="G562">
        <v>14</v>
      </c>
      <c r="H562">
        <v>1</v>
      </c>
      <c r="I562" s="1">
        <f>Tabela3[[#This Row],[data_autorizacao]]+120</f>
        <v>45787</v>
      </c>
      <c r="J562" t="s">
        <v>2175</v>
      </c>
      <c r="K562">
        <v>2250005278</v>
      </c>
    </row>
    <row r="563" spans="1:11" x14ac:dyDescent="0.3">
      <c r="A563">
        <v>4186</v>
      </c>
      <c r="B563">
        <v>3</v>
      </c>
      <c r="C563">
        <f>INDEX(CODIGOS_FATURAMENTO[codigo_faturamento_id],MATCH(Tabela3[[#This Row],[CodFaturamento]],CODIGOS_FATURAMENTO[Cod_Faturamento],0))</f>
        <v>26</v>
      </c>
      <c r="D563">
        <v>59340028</v>
      </c>
      <c r="E563">
        <v>946754270</v>
      </c>
      <c r="F563" s="1">
        <v>45677</v>
      </c>
      <c r="G563">
        <v>22</v>
      </c>
      <c r="H563">
        <v>2</v>
      </c>
      <c r="I563" s="1">
        <f>Tabela3[[#This Row],[data_autorizacao]]+120</f>
        <v>45797</v>
      </c>
      <c r="J563" t="s">
        <v>2175</v>
      </c>
      <c r="K563">
        <v>2250005103</v>
      </c>
    </row>
    <row r="564" spans="1:11" x14ac:dyDescent="0.3">
      <c r="A564">
        <v>4186</v>
      </c>
      <c r="B564">
        <v>3</v>
      </c>
      <c r="C564">
        <f>INDEX(CODIGOS_FATURAMENTO[codigo_faturamento_id],MATCH(Tabela3[[#This Row],[CodFaturamento]],CODIGOS_FATURAMENTO[Cod_Faturamento],0))</f>
        <v>29</v>
      </c>
      <c r="D564">
        <v>59340027</v>
      </c>
      <c r="E564">
        <v>946754269</v>
      </c>
      <c r="F564" s="1">
        <v>45677</v>
      </c>
      <c r="G564">
        <v>27</v>
      </c>
      <c r="H564">
        <v>2</v>
      </c>
      <c r="I564" s="1">
        <f>Tabela3[[#This Row],[data_autorizacao]]+120</f>
        <v>45797</v>
      </c>
      <c r="J564" t="s">
        <v>2175</v>
      </c>
      <c r="K564">
        <v>2250005278</v>
      </c>
    </row>
    <row r="565" spans="1:11" x14ac:dyDescent="0.3">
      <c r="A565">
        <v>3291</v>
      </c>
      <c r="B565">
        <v>3</v>
      </c>
      <c r="C565">
        <f>INDEX(CODIGOS_FATURAMENTO[codigo_faturamento_id],MATCH(Tabela3[[#This Row],[CodFaturamento]],CODIGOS_FATURAMENTO[Cod_Faturamento],0))</f>
        <v>29</v>
      </c>
      <c r="D565">
        <v>60571318</v>
      </c>
      <c r="E565">
        <v>947893959</v>
      </c>
      <c r="F565" s="1">
        <v>45722</v>
      </c>
      <c r="G565">
        <v>16</v>
      </c>
      <c r="H565">
        <v>1</v>
      </c>
      <c r="I565" s="1">
        <f>Tabela3[[#This Row],[data_autorizacao]]+120</f>
        <v>45842</v>
      </c>
      <c r="J565" t="s">
        <v>2175</v>
      </c>
      <c r="K565">
        <v>2250005278</v>
      </c>
    </row>
    <row r="566" spans="1:11" x14ac:dyDescent="0.3">
      <c r="A566">
        <v>3247</v>
      </c>
      <c r="B566">
        <v>3</v>
      </c>
      <c r="C566">
        <f>INDEX(CODIGOS_FATURAMENTO[codigo_faturamento_id],MATCH(Tabela3[[#This Row],[CodFaturamento]],CODIGOS_FATURAMENTO[Cod_Faturamento],0))</f>
        <v>26</v>
      </c>
      <c r="D566">
        <v>59499046</v>
      </c>
      <c r="E566">
        <v>946901559</v>
      </c>
      <c r="F566" s="1">
        <v>45681</v>
      </c>
      <c r="G566">
        <v>47</v>
      </c>
      <c r="H566">
        <v>3</v>
      </c>
      <c r="I566" s="1">
        <f>Tabela3[[#This Row],[data_autorizacao]]+120</f>
        <v>45801</v>
      </c>
      <c r="J566" t="s">
        <v>2175</v>
      </c>
      <c r="K566">
        <v>2250005103</v>
      </c>
    </row>
    <row r="567" spans="1:11" x14ac:dyDescent="0.3">
      <c r="A567">
        <v>4112</v>
      </c>
      <c r="B567">
        <v>3</v>
      </c>
      <c r="C567">
        <f>INDEX(CODIGOS_FATURAMENTO[codigo_faturamento_id],MATCH(Tabela3[[#This Row],[CodFaturamento]],CODIGOS_FATURAMENTO[Cod_Faturamento],0))</f>
        <v>29</v>
      </c>
      <c r="D567">
        <v>57670419</v>
      </c>
      <c r="E567">
        <v>945215284</v>
      </c>
      <c r="F567" s="1">
        <v>45614</v>
      </c>
      <c r="G567">
        <v>10</v>
      </c>
      <c r="H567">
        <v>1</v>
      </c>
      <c r="I567" s="1">
        <f>Tabela3[[#This Row],[data_autorizacao]]+120</f>
        <v>45734</v>
      </c>
      <c r="J567" t="s">
        <v>2175</v>
      </c>
      <c r="K567">
        <v>2250005278</v>
      </c>
    </row>
    <row r="568" spans="1:11" x14ac:dyDescent="0.3">
      <c r="A568" t="s">
        <v>2161</v>
      </c>
      <c r="B568">
        <v>3</v>
      </c>
      <c r="C568">
        <f>INDEX(CODIGOS_FATURAMENTO[codigo_faturamento_id],MATCH(Tabela3[[#This Row],[CodFaturamento]],CODIGOS_FATURAMENTO[Cod_Faturamento],0))</f>
        <v>32</v>
      </c>
      <c r="D568">
        <v>60562618</v>
      </c>
      <c r="E568">
        <v>947885860</v>
      </c>
      <c r="F568" s="1">
        <v>45722</v>
      </c>
      <c r="G568">
        <v>15</v>
      </c>
      <c r="H568">
        <v>1</v>
      </c>
      <c r="I568" s="1">
        <f>Tabela3[[#This Row],[data_autorizacao]]+120</f>
        <v>45842</v>
      </c>
      <c r="J568" t="s">
        <v>2175</v>
      </c>
      <c r="K568">
        <v>50001213</v>
      </c>
    </row>
    <row r="569" spans="1:11" x14ac:dyDescent="0.3">
      <c r="A569" t="s">
        <v>2161</v>
      </c>
      <c r="B569">
        <v>3</v>
      </c>
      <c r="C569">
        <f>INDEX(CODIGOS_FATURAMENTO[codigo_faturamento_id],MATCH(Tabela3[[#This Row],[CodFaturamento]],CODIGOS_FATURAMENTO[Cod_Faturamento],0))</f>
        <v>26</v>
      </c>
      <c r="D569">
        <v>60562619</v>
      </c>
      <c r="E569">
        <v>947885861</v>
      </c>
      <c r="F569" s="1">
        <v>45722</v>
      </c>
      <c r="G569">
        <v>30</v>
      </c>
      <c r="H569">
        <v>2</v>
      </c>
      <c r="I569" s="1">
        <f>Tabela3[[#This Row],[data_autorizacao]]+120</f>
        <v>45842</v>
      </c>
      <c r="J569" t="s">
        <v>2175</v>
      </c>
      <c r="K569">
        <v>2250005103</v>
      </c>
    </row>
    <row r="570" spans="1:11" x14ac:dyDescent="0.3">
      <c r="A570" t="s">
        <v>2161</v>
      </c>
      <c r="B570">
        <v>3</v>
      </c>
      <c r="C570">
        <f>INDEX(CODIGOS_FATURAMENTO[codigo_faturamento_id],MATCH(Tabela3[[#This Row],[CodFaturamento]],CODIGOS_FATURAMENTO[Cod_Faturamento],0))</f>
        <v>28</v>
      </c>
      <c r="D570">
        <v>60562613</v>
      </c>
      <c r="E570">
        <v>947885859</v>
      </c>
      <c r="F570" s="1">
        <v>45722</v>
      </c>
      <c r="G570">
        <v>30</v>
      </c>
      <c r="H570">
        <v>2</v>
      </c>
      <c r="I570" s="1">
        <f>Tabela3[[#This Row],[data_autorizacao]]+120</f>
        <v>45842</v>
      </c>
      <c r="J570" t="s">
        <v>2175</v>
      </c>
      <c r="K570">
        <v>2250005170</v>
      </c>
    </row>
    <row r="571" spans="1:11" x14ac:dyDescent="0.3">
      <c r="A571" t="s">
        <v>2161</v>
      </c>
      <c r="B571">
        <v>3</v>
      </c>
      <c r="C571">
        <f>INDEX(CODIGOS_FATURAMENTO[codigo_faturamento_id],MATCH(Tabela3[[#This Row],[CodFaturamento]],CODIGOS_FATURAMENTO[Cod_Faturamento],0))</f>
        <v>108</v>
      </c>
      <c r="D571">
        <v>60562620</v>
      </c>
      <c r="E571">
        <v>947885862</v>
      </c>
      <c r="F571" s="1">
        <v>45722</v>
      </c>
      <c r="G571">
        <v>32</v>
      </c>
      <c r="H571">
        <v>2</v>
      </c>
      <c r="I571" s="1">
        <f>Tabela3[[#This Row],[data_autorizacao]]+120</f>
        <v>45842</v>
      </c>
      <c r="J571" t="s">
        <v>2175</v>
      </c>
      <c r="K571">
        <v>2250005189</v>
      </c>
    </row>
    <row r="572" spans="1:11" x14ac:dyDescent="0.3">
      <c r="A572" t="s">
        <v>2161</v>
      </c>
      <c r="B572">
        <v>3</v>
      </c>
      <c r="C572">
        <f>INDEX(CODIGOS_FATURAMENTO[codigo_faturamento_id],MATCH(Tabela3[[#This Row],[CodFaturamento]],CODIGOS_FATURAMENTO[Cod_Faturamento],0))</f>
        <v>31</v>
      </c>
      <c r="D572">
        <v>59727228</v>
      </c>
      <c r="E572">
        <v>947112480</v>
      </c>
      <c r="F572" s="1">
        <v>45691</v>
      </c>
      <c r="G572">
        <v>28</v>
      </c>
      <c r="H572">
        <v>2</v>
      </c>
      <c r="I572" s="1">
        <f>Tabela3[[#This Row],[data_autorizacao]]+120</f>
        <v>45811</v>
      </c>
      <c r="J572" t="s">
        <v>2175</v>
      </c>
      <c r="K572">
        <v>50000012</v>
      </c>
    </row>
    <row r="573" spans="1:11" x14ac:dyDescent="0.3">
      <c r="A573">
        <v>4332</v>
      </c>
      <c r="B573">
        <v>3</v>
      </c>
      <c r="C573">
        <f>INDEX(CODIGOS_FATURAMENTO[codigo_faturamento_id],MATCH(Tabela3[[#This Row],[CodFaturamento]],CODIGOS_FATURAMENTO[Cod_Faturamento],0))</f>
        <v>32</v>
      </c>
      <c r="D573">
        <v>58923638</v>
      </c>
      <c r="E573">
        <v>946367942</v>
      </c>
      <c r="F573" s="1">
        <v>45663</v>
      </c>
      <c r="G573">
        <v>23</v>
      </c>
      <c r="H573">
        <v>2</v>
      </c>
      <c r="I573" s="1">
        <f>Tabela3[[#This Row],[data_autorizacao]]+120</f>
        <v>45783</v>
      </c>
      <c r="J573" t="s">
        <v>2175</v>
      </c>
      <c r="K573">
        <v>50001213</v>
      </c>
    </row>
    <row r="574" spans="1:11" x14ac:dyDescent="0.3">
      <c r="A574">
        <v>4332</v>
      </c>
      <c r="B574">
        <v>3</v>
      </c>
      <c r="C574">
        <f>INDEX(CODIGOS_FATURAMENTO[codigo_faturamento_id],MATCH(Tabela3[[#This Row],[CodFaturamento]],CODIGOS_FATURAMENTO[Cod_Faturamento],0))</f>
        <v>26</v>
      </c>
      <c r="D574">
        <v>58923641</v>
      </c>
      <c r="E574">
        <v>946367945</v>
      </c>
      <c r="F574" s="1">
        <v>45663</v>
      </c>
      <c r="G574">
        <v>15</v>
      </c>
      <c r="H574">
        <v>2</v>
      </c>
      <c r="I574" s="1">
        <f>Tabela3[[#This Row],[data_autorizacao]]+120</f>
        <v>45783</v>
      </c>
      <c r="J574" t="s">
        <v>2175</v>
      </c>
      <c r="K574">
        <v>2250005103</v>
      </c>
    </row>
    <row r="575" spans="1:11" x14ac:dyDescent="0.3">
      <c r="A575">
        <v>4332</v>
      </c>
      <c r="B575">
        <v>3</v>
      </c>
      <c r="C575">
        <f>INDEX(CODIGOS_FATURAMENTO[codigo_faturamento_id],MATCH(Tabela3[[#This Row],[CodFaturamento]],CODIGOS_FATURAMENTO[Cod_Faturamento],0))</f>
        <v>29</v>
      </c>
      <c r="D575">
        <v>58923640</v>
      </c>
      <c r="E575">
        <v>946367944</v>
      </c>
      <c r="F575" s="1">
        <v>45663</v>
      </c>
      <c r="G575">
        <v>22</v>
      </c>
      <c r="H575">
        <v>2</v>
      </c>
      <c r="I575" s="1">
        <f>Tabela3[[#This Row],[data_autorizacao]]+120</f>
        <v>45783</v>
      </c>
      <c r="J575" t="s">
        <v>2175</v>
      </c>
      <c r="K575">
        <v>2250005278</v>
      </c>
    </row>
    <row r="576" spans="1:11" x14ac:dyDescent="0.3">
      <c r="A576">
        <v>3215</v>
      </c>
      <c r="B576">
        <v>3</v>
      </c>
      <c r="C576">
        <f>INDEX(CODIGOS_FATURAMENTO[codigo_faturamento_id],MATCH(Tabela3[[#This Row],[CodFaturamento]],CODIGOS_FATURAMENTO[Cod_Faturamento],0))</f>
        <v>108</v>
      </c>
      <c r="D576">
        <v>58864528</v>
      </c>
      <c r="E576">
        <v>946314169</v>
      </c>
      <c r="F576" s="1">
        <v>45659</v>
      </c>
      <c r="G576">
        <v>18</v>
      </c>
      <c r="H576">
        <v>2</v>
      </c>
      <c r="I576" s="1">
        <f>Tabela3[[#This Row],[data_autorizacao]]+120</f>
        <v>45779</v>
      </c>
      <c r="J576" t="s">
        <v>2175</v>
      </c>
      <c r="K576">
        <v>2250005189</v>
      </c>
    </row>
    <row r="577" spans="1:11" x14ac:dyDescent="0.3">
      <c r="A577">
        <v>802</v>
      </c>
      <c r="B577">
        <v>3</v>
      </c>
      <c r="C577">
        <f>INDEX(CODIGOS_FATURAMENTO[codigo_faturamento_id],MATCH(Tabela3[[#This Row],[CodFaturamento]],CODIGOS_FATURAMENTO[Cod_Faturamento],0))</f>
        <v>26</v>
      </c>
      <c r="D577">
        <v>57771900</v>
      </c>
      <c r="E577">
        <v>945308654</v>
      </c>
      <c r="F577" s="1">
        <v>45610</v>
      </c>
      <c r="G577">
        <v>21</v>
      </c>
      <c r="H577">
        <v>2</v>
      </c>
      <c r="I577" s="1">
        <f>Tabela3[[#This Row],[data_autorizacao]]+120</f>
        <v>45730</v>
      </c>
      <c r="J577" t="s">
        <v>2175</v>
      </c>
      <c r="K577">
        <v>2250005103</v>
      </c>
    </row>
    <row r="578" spans="1:11" x14ac:dyDescent="0.3">
      <c r="A578">
        <v>802</v>
      </c>
      <c r="B578">
        <v>3</v>
      </c>
      <c r="C578">
        <f>INDEX(CODIGOS_FATURAMENTO[codigo_faturamento_id],MATCH(Tabela3[[#This Row],[CodFaturamento]],CODIGOS_FATURAMENTO[Cod_Faturamento],0))</f>
        <v>28</v>
      </c>
      <c r="D578">
        <v>57771897</v>
      </c>
      <c r="E578">
        <v>945308652</v>
      </c>
      <c r="F578" s="1">
        <v>45610</v>
      </c>
      <c r="G578">
        <v>20</v>
      </c>
      <c r="H578">
        <v>2</v>
      </c>
      <c r="I578" s="1">
        <f>Tabela3[[#This Row],[data_autorizacao]]+120</f>
        <v>45730</v>
      </c>
      <c r="J578" t="s">
        <v>2175</v>
      </c>
      <c r="K578">
        <v>2250005170</v>
      </c>
    </row>
    <row r="579" spans="1:11" x14ac:dyDescent="0.3">
      <c r="A579">
        <v>4335</v>
      </c>
      <c r="B579">
        <v>3</v>
      </c>
      <c r="C579">
        <f>INDEX(CODIGOS_FATURAMENTO[codigo_faturamento_id],MATCH(Tabela3[[#This Row],[CodFaturamento]],CODIGOS_FATURAMENTO[Cod_Faturamento],0))</f>
        <v>26</v>
      </c>
      <c r="D579">
        <v>57748873</v>
      </c>
      <c r="E579">
        <v>945287392</v>
      </c>
      <c r="F579" s="1">
        <v>45608</v>
      </c>
      <c r="G579">
        <v>5</v>
      </c>
      <c r="H579">
        <v>1</v>
      </c>
      <c r="I579" s="1">
        <f>Tabela3[[#This Row],[data_autorizacao]]+120</f>
        <v>45728</v>
      </c>
      <c r="J579" t="s">
        <v>2175</v>
      </c>
      <c r="K579">
        <v>2250005103</v>
      </c>
    </row>
    <row r="580" spans="1:11" x14ac:dyDescent="0.3">
      <c r="A580">
        <v>3702</v>
      </c>
      <c r="B580">
        <v>3</v>
      </c>
      <c r="C580">
        <f>INDEX(CODIGOS_FATURAMENTO[codigo_faturamento_id],MATCH(Tabela3[[#This Row],[CodFaturamento]],CODIGOS_FATURAMENTO[Cod_Faturamento],0))</f>
        <v>29</v>
      </c>
      <c r="D580">
        <v>58801577</v>
      </c>
      <c r="E580">
        <v>946257802</v>
      </c>
      <c r="F580" s="1">
        <v>45656</v>
      </c>
      <c r="G580">
        <v>19</v>
      </c>
      <c r="H580">
        <v>2</v>
      </c>
      <c r="I580" s="1">
        <f>Tabela3[[#This Row],[data_autorizacao]]+120</f>
        <v>45776</v>
      </c>
      <c r="J580" t="s">
        <v>2175</v>
      </c>
      <c r="K580">
        <v>2250005278</v>
      </c>
    </row>
    <row r="581" spans="1:11" x14ac:dyDescent="0.3">
      <c r="A581">
        <v>4395</v>
      </c>
      <c r="B581">
        <v>3</v>
      </c>
      <c r="C581">
        <f>INDEX(CODIGOS_FATURAMENTO[codigo_faturamento_id],MATCH(Tabela3[[#This Row],[CodFaturamento]],CODIGOS_FATURAMENTO[Cod_Faturamento],0))</f>
        <v>27</v>
      </c>
      <c r="D581">
        <v>58776346</v>
      </c>
      <c r="E581">
        <v>946235388</v>
      </c>
      <c r="F581" s="1">
        <v>45652</v>
      </c>
      <c r="G581">
        <v>38</v>
      </c>
      <c r="H581">
        <v>3</v>
      </c>
      <c r="I581" s="1">
        <f>Tabela3[[#This Row],[data_autorizacao]]+120</f>
        <v>45772</v>
      </c>
      <c r="J581" t="s">
        <v>2175</v>
      </c>
      <c r="K581">
        <v>2250005111</v>
      </c>
    </row>
    <row r="582" spans="1:11" x14ac:dyDescent="0.3">
      <c r="A582">
        <v>4405</v>
      </c>
      <c r="B582">
        <v>3</v>
      </c>
      <c r="C582">
        <f>INDEX(CODIGOS_FATURAMENTO[codigo_faturamento_id],MATCH(Tabela3[[#This Row],[CodFaturamento]],CODIGOS_FATURAMENTO[Cod_Faturamento],0))</f>
        <v>29</v>
      </c>
      <c r="D582">
        <v>58505802</v>
      </c>
      <c r="E582">
        <v>945986628</v>
      </c>
      <c r="F582" s="1">
        <v>45637</v>
      </c>
      <c r="G582">
        <v>17</v>
      </c>
      <c r="H582">
        <v>2</v>
      </c>
      <c r="I582" s="1">
        <f>Tabela3[[#This Row],[data_autorizacao]]+120</f>
        <v>45757</v>
      </c>
      <c r="J582" t="s">
        <v>2175</v>
      </c>
      <c r="K582">
        <v>2250005278</v>
      </c>
    </row>
    <row r="583" spans="1:11" x14ac:dyDescent="0.3">
      <c r="A583">
        <v>1506</v>
      </c>
      <c r="B583">
        <v>3</v>
      </c>
      <c r="C583">
        <f>INDEX(CODIGOS_FATURAMENTO[codigo_faturamento_id],MATCH(Tabela3[[#This Row],[CodFaturamento]],CODIGOS_FATURAMENTO[Cod_Faturamento],0))</f>
        <v>26</v>
      </c>
      <c r="D583">
        <v>57332891</v>
      </c>
      <c r="E583">
        <v>944905898</v>
      </c>
      <c r="F583" s="1">
        <v>45593</v>
      </c>
      <c r="G583">
        <v>42</v>
      </c>
      <c r="H583">
        <v>4</v>
      </c>
      <c r="I583" s="1">
        <f>Tabela3[[#This Row],[data_autorizacao]]+120</f>
        <v>45713</v>
      </c>
      <c r="J583" t="s">
        <v>2175</v>
      </c>
      <c r="K583">
        <v>2250005103</v>
      </c>
    </row>
    <row r="584" spans="1:11" x14ac:dyDescent="0.3">
      <c r="A584">
        <v>1506</v>
      </c>
      <c r="B584">
        <v>3</v>
      </c>
      <c r="C584">
        <f>INDEX(CODIGOS_FATURAMENTO[codigo_faturamento_id],MATCH(Tabela3[[#This Row],[CodFaturamento]],CODIGOS_FATURAMENTO[Cod_Faturamento],0))</f>
        <v>29</v>
      </c>
      <c r="D584">
        <v>57332890</v>
      </c>
      <c r="E584">
        <v>944905897</v>
      </c>
      <c r="F584" s="1">
        <v>45593</v>
      </c>
      <c r="G584">
        <v>19</v>
      </c>
      <c r="H584">
        <v>2</v>
      </c>
      <c r="I584" s="1">
        <f>Tabela3[[#This Row],[data_autorizacao]]+120</f>
        <v>45713</v>
      </c>
      <c r="J584" t="s">
        <v>2175</v>
      </c>
      <c r="K584">
        <v>2250005278</v>
      </c>
    </row>
    <row r="585" spans="1:11" x14ac:dyDescent="0.3">
      <c r="A585">
        <v>2021</v>
      </c>
      <c r="B585">
        <v>3</v>
      </c>
      <c r="C585">
        <f>INDEX(CODIGOS_FATURAMENTO[codigo_faturamento_id],MATCH(Tabela3[[#This Row],[CodFaturamento]],CODIGOS_FATURAMENTO[Cod_Faturamento],0))</f>
        <v>31</v>
      </c>
      <c r="D585">
        <v>58867909</v>
      </c>
      <c r="E585">
        <v>946317175</v>
      </c>
      <c r="F585" s="1">
        <v>45659</v>
      </c>
      <c r="G585">
        <v>10</v>
      </c>
      <c r="H585">
        <v>1</v>
      </c>
      <c r="I585" s="1">
        <f>Tabela3[[#This Row],[data_autorizacao]]+120</f>
        <v>45779</v>
      </c>
      <c r="J585" t="s">
        <v>2175</v>
      </c>
      <c r="K585">
        <v>50000012</v>
      </c>
    </row>
    <row r="586" spans="1:11" x14ac:dyDescent="0.3">
      <c r="A586">
        <v>2021</v>
      </c>
      <c r="B586">
        <v>3</v>
      </c>
      <c r="C586">
        <f>INDEX(CODIGOS_FATURAMENTO[codigo_faturamento_id],MATCH(Tabela3[[#This Row],[CodFaturamento]],CODIGOS_FATURAMENTO[Cod_Faturamento],0))</f>
        <v>26</v>
      </c>
      <c r="D586">
        <v>58867912</v>
      </c>
      <c r="E586">
        <v>946317178</v>
      </c>
      <c r="F586" s="1">
        <v>45659</v>
      </c>
      <c r="G586">
        <v>16</v>
      </c>
      <c r="H586">
        <v>2</v>
      </c>
      <c r="I586" s="1">
        <f>Tabela3[[#This Row],[data_autorizacao]]+120</f>
        <v>45779</v>
      </c>
      <c r="J586" t="s">
        <v>2175</v>
      </c>
      <c r="K586">
        <v>2250005103</v>
      </c>
    </row>
    <row r="587" spans="1:11" x14ac:dyDescent="0.3">
      <c r="A587">
        <v>2021</v>
      </c>
      <c r="B587">
        <v>3</v>
      </c>
      <c r="C587">
        <f>INDEX(CODIGOS_FATURAMENTO[codigo_faturamento_id],MATCH(Tabela3[[#This Row],[CodFaturamento]],CODIGOS_FATURAMENTO[Cod_Faturamento],0))</f>
        <v>28</v>
      </c>
      <c r="D587">
        <v>58867908</v>
      </c>
      <c r="E587">
        <v>946317174</v>
      </c>
      <c r="F587" s="1">
        <v>45659</v>
      </c>
      <c r="G587">
        <v>9</v>
      </c>
      <c r="H587">
        <v>1</v>
      </c>
      <c r="I587" s="1">
        <f>Tabela3[[#This Row],[data_autorizacao]]+120</f>
        <v>45779</v>
      </c>
      <c r="J587" t="s">
        <v>2175</v>
      </c>
      <c r="K587">
        <v>2250005170</v>
      </c>
    </row>
    <row r="588" spans="1:11" x14ac:dyDescent="0.3">
      <c r="A588">
        <v>2021</v>
      </c>
      <c r="B588">
        <v>3</v>
      </c>
      <c r="C588">
        <f>INDEX(CODIGOS_FATURAMENTO[codigo_faturamento_id],MATCH(Tabela3[[#This Row],[CodFaturamento]],CODIGOS_FATURAMENTO[Cod_Faturamento],0))</f>
        <v>108</v>
      </c>
      <c r="D588">
        <v>58867913</v>
      </c>
      <c r="E588">
        <v>946317179</v>
      </c>
      <c r="F588" s="1">
        <v>45659</v>
      </c>
      <c r="G588">
        <v>40</v>
      </c>
      <c r="H588">
        <v>3</v>
      </c>
      <c r="I588" s="1">
        <f>Tabela3[[#This Row],[data_autorizacao]]+120</f>
        <v>45779</v>
      </c>
      <c r="J588" t="s">
        <v>2175</v>
      </c>
      <c r="K588">
        <v>2250005189</v>
      </c>
    </row>
    <row r="589" spans="1:11" x14ac:dyDescent="0.3">
      <c r="A589">
        <v>2021</v>
      </c>
      <c r="B589">
        <v>3</v>
      </c>
      <c r="C589">
        <f>INDEX(CODIGOS_FATURAMENTO[codigo_faturamento_id],MATCH(Tabela3[[#This Row],[CodFaturamento]],CODIGOS_FATURAMENTO[Cod_Faturamento],0))</f>
        <v>29</v>
      </c>
      <c r="D589">
        <v>58867911</v>
      </c>
      <c r="E589">
        <v>946317177</v>
      </c>
      <c r="F589" s="1">
        <v>45659</v>
      </c>
      <c r="G589">
        <v>26</v>
      </c>
      <c r="H589">
        <v>3</v>
      </c>
      <c r="I589" s="1">
        <f>Tabela3[[#This Row],[data_autorizacao]]+120</f>
        <v>45779</v>
      </c>
      <c r="J589" t="s">
        <v>2175</v>
      </c>
      <c r="K589">
        <v>2250005278</v>
      </c>
    </row>
    <row r="590" spans="1:11" x14ac:dyDescent="0.3">
      <c r="A590">
        <v>3214</v>
      </c>
      <c r="B590">
        <v>3</v>
      </c>
      <c r="C590">
        <f>INDEX(CODIGOS_FATURAMENTO[codigo_faturamento_id],MATCH(Tabela3[[#This Row],[CodFaturamento]],CODIGOS_FATURAMENTO[Cod_Faturamento],0))</f>
        <v>26</v>
      </c>
      <c r="D590">
        <v>60494349</v>
      </c>
      <c r="E590">
        <v>947823806</v>
      </c>
      <c r="F590" s="1">
        <v>45716</v>
      </c>
      <c r="G590">
        <v>105</v>
      </c>
      <c r="H590">
        <v>7</v>
      </c>
      <c r="I590" s="1">
        <f>Tabela3[[#This Row],[data_autorizacao]]+120</f>
        <v>45836</v>
      </c>
      <c r="J590" t="s">
        <v>2175</v>
      </c>
      <c r="K590">
        <v>2250005103</v>
      </c>
    </row>
    <row r="591" spans="1:11" x14ac:dyDescent="0.3">
      <c r="A591">
        <v>3214</v>
      </c>
      <c r="B591">
        <v>3</v>
      </c>
      <c r="C591">
        <f>INDEX(CODIGOS_FATURAMENTO[codigo_faturamento_id],MATCH(Tabela3[[#This Row],[CodFaturamento]],CODIGOS_FATURAMENTO[Cod_Faturamento],0))</f>
        <v>28</v>
      </c>
      <c r="D591">
        <v>60494347</v>
      </c>
      <c r="E591">
        <v>947823804</v>
      </c>
      <c r="F591" s="1">
        <v>45716</v>
      </c>
      <c r="G591">
        <v>29</v>
      </c>
      <c r="H591">
        <v>2</v>
      </c>
      <c r="I591" s="1">
        <f>Tabela3[[#This Row],[data_autorizacao]]+120</f>
        <v>45836</v>
      </c>
      <c r="J591" t="s">
        <v>2175</v>
      </c>
      <c r="K591">
        <v>2250005170</v>
      </c>
    </row>
    <row r="592" spans="1:11" x14ac:dyDescent="0.3">
      <c r="A592">
        <v>3214</v>
      </c>
      <c r="B592">
        <v>3</v>
      </c>
      <c r="C592">
        <f>INDEX(CODIGOS_FATURAMENTO[codigo_faturamento_id],MATCH(Tabela3[[#This Row],[CodFaturamento]],CODIGOS_FATURAMENTO[Cod_Faturamento],0))</f>
        <v>108</v>
      </c>
      <c r="D592">
        <v>60494350</v>
      </c>
      <c r="E592">
        <v>947823807</v>
      </c>
      <c r="F592" s="1">
        <v>45716</v>
      </c>
      <c r="G592">
        <v>109</v>
      </c>
      <c r="H592">
        <v>7</v>
      </c>
      <c r="I592" s="1">
        <f>Tabela3[[#This Row],[data_autorizacao]]+120</f>
        <v>45836</v>
      </c>
      <c r="J592" t="s">
        <v>2175</v>
      </c>
      <c r="K592">
        <v>2250005189</v>
      </c>
    </row>
    <row r="593" spans="1:11" x14ac:dyDescent="0.3">
      <c r="A593">
        <v>3214</v>
      </c>
      <c r="B593">
        <v>3</v>
      </c>
      <c r="C593">
        <f>INDEX(CODIGOS_FATURAMENTO[codigo_faturamento_id],MATCH(Tabela3[[#This Row],[CodFaturamento]],CODIGOS_FATURAMENTO[Cod_Faturamento],0))</f>
        <v>29</v>
      </c>
      <c r="D593">
        <v>60494348</v>
      </c>
      <c r="E593">
        <v>947823805</v>
      </c>
      <c r="F593" s="1">
        <v>45716</v>
      </c>
      <c r="G593">
        <v>14</v>
      </c>
      <c r="H593">
        <v>1</v>
      </c>
      <c r="I593" s="1">
        <f>Tabela3[[#This Row],[data_autorizacao]]+120</f>
        <v>45836</v>
      </c>
      <c r="J593" t="s">
        <v>2175</v>
      </c>
      <c r="K593">
        <v>2250005278</v>
      </c>
    </row>
    <row r="594" spans="1:11" x14ac:dyDescent="0.3">
      <c r="A594">
        <v>4561</v>
      </c>
      <c r="B594">
        <v>3</v>
      </c>
      <c r="C594">
        <f>INDEX(CODIGOS_FATURAMENTO[codigo_faturamento_id],MATCH(Tabela3[[#This Row],[CodFaturamento]],CODIGOS_FATURAMENTO[Cod_Faturamento],0))</f>
        <v>31</v>
      </c>
      <c r="D594">
        <v>60322975</v>
      </c>
      <c r="E594">
        <v>947665652</v>
      </c>
      <c r="F594" s="1">
        <v>45712</v>
      </c>
      <c r="G594">
        <v>31</v>
      </c>
      <c r="H594">
        <v>2</v>
      </c>
      <c r="I594" s="1">
        <f>Tabela3[[#This Row],[data_autorizacao]]+120</f>
        <v>45832</v>
      </c>
      <c r="J594" t="s">
        <v>2175</v>
      </c>
      <c r="K594">
        <v>50000012</v>
      </c>
    </row>
    <row r="595" spans="1:11" x14ac:dyDescent="0.3">
      <c r="A595">
        <v>4561</v>
      </c>
      <c r="B595">
        <v>3</v>
      </c>
      <c r="C595">
        <f>INDEX(CODIGOS_FATURAMENTO[codigo_faturamento_id],MATCH(Tabela3[[#This Row],[CodFaturamento]],CODIGOS_FATURAMENTO[Cod_Faturamento],0))</f>
        <v>32</v>
      </c>
      <c r="D595">
        <v>60322976</v>
      </c>
      <c r="E595">
        <v>947665653</v>
      </c>
      <c r="F595" s="1">
        <v>45712</v>
      </c>
      <c r="G595">
        <v>15</v>
      </c>
      <c r="H595">
        <v>1</v>
      </c>
      <c r="I595" s="1">
        <f>Tabela3[[#This Row],[data_autorizacao]]+120</f>
        <v>45832</v>
      </c>
      <c r="J595" t="s">
        <v>2175</v>
      </c>
      <c r="K595">
        <v>50001213</v>
      </c>
    </row>
    <row r="596" spans="1:11" x14ac:dyDescent="0.3">
      <c r="A596">
        <v>4561</v>
      </c>
      <c r="B596">
        <v>3</v>
      </c>
      <c r="C596">
        <f>INDEX(CODIGOS_FATURAMENTO[codigo_faturamento_id],MATCH(Tabela3[[#This Row],[CodFaturamento]],CODIGOS_FATURAMENTO[Cod_Faturamento],0))</f>
        <v>26</v>
      </c>
      <c r="D596">
        <v>60322977</v>
      </c>
      <c r="E596">
        <v>947665654</v>
      </c>
      <c r="F596" s="1">
        <v>45712</v>
      </c>
      <c r="G596">
        <v>80</v>
      </c>
      <c r="H596">
        <v>5</v>
      </c>
      <c r="I596" s="1">
        <f>Tabela3[[#This Row],[data_autorizacao]]+120</f>
        <v>45832</v>
      </c>
      <c r="J596" t="s">
        <v>2175</v>
      </c>
      <c r="K596">
        <v>2250005103</v>
      </c>
    </row>
    <row r="597" spans="1:11" x14ac:dyDescent="0.3">
      <c r="A597">
        <v>4561</v>
      </c>
      <c r="B597">
        <v>3</v>
      </c>
      <c r="C597">
        <f>INDEX(CODIGOS_FATURAMENTO[codigo_faturamento_id],MATCH(Tabela3[[#This Row],[CodFaturamento]],CODIGOS_FATURAMENTO[Cod_Faturamento],0))</f>
        <v>28</v>
      </c>
      <c r="D597">
        <v>60322973</v>
      </c>
      <c r="E597">
        <v>947665650</v>
      </c>
      <c r="F597" s="1">
        <v>45712</v>
      </c>
      <c r="G597">
        <v>48</v>
      </c>
      <c r="H597">
        <v>3</v>
      </c>
      <c r="I597" s="1">
        <f>Tabela3[[#This Row],[data_autorizacao]]+120</f>
        <v>45832</v>
      </c>
      <c r="J597" t="s">
        <v>2175</v>
      </c>
      <c r="K597">
        <v>2250005170</v>
      </c>
    </row>
    <row r="598" spans="1:11" x14ac:dyDescent="0.3">
      <c r="A598">
        <v>4561</v>
      </c>
      <c r="B598">
        <v>3</v>
      </c>
      <c r="C598">
        <f>INDEX(CODIGOS_FATURAMENTO[codigo_faturamento_id],MATCH(Tabela3[[#This Row],[CodFaturamento]],CODIGOS_FATURAMENTO[Cod_Faturamento],0))</f>
        <v>108</v>
      </c>
      <c r="D598">
        <v>60322978</v>
      </c>
      <c r="E598">
        <v>947665655</v>
      </c>
      <c r="F598" s="1">
        <v>45712</v>
      </c>
      <c r="G598">
        <v>64</v>
      </c>
      <c r="H598">
        <v>4</v>
      </c>
      <c r="I598" s="1">
        <f>Tabela3[[#This Row],[data_autorizacao]]+120</f>
        <v>45832</v>
      </c>
      <c r="J598" t="s">
        <v>2175</v>
      </c>
      <c r="K598">
        <v>2250005189</v>
      </c>
    </row>
    <row r="599" spans="1:11" x14ac:dyDescent="0.3">
      <c r="A599">
        <v>3628</v>
      </c>
      <c r="B599">
        <v>3</v>
      </c>
      <c r="C599">
        <f>INDEX(CODIGOS_FATURAMENTO[codigo_faturamento_id],MATCH(Tabela3[[#This Row],[CodFaturamento]],CODIGOS_FATURAMENTO[Cod_Faturamento],0))</f>
        <v>26</v>
      </c>
      <c r="D599">
        <v>57739345</v>
      </c>
      <c r="E599">
        <v>945278613</v>
      </c>
      <c r="F599" s="1">
        <v>45608</v>
      </c>
      <c r="G599">
        <v>51</v>
      </c>
      <c r="H599">
        <v>5</v>
      </c>
      <c r="I599" s="1">
        <f>Tabela3[[#This Row],[data_autorizacao]]+120</f>
        <v>45728</v>
      </c>
      <c r="J599" t="s">
        <v>2175</v>
      </c>
      <c r="K599">
        <v>2250005103</v>
      </c>
    </row>
    <row r="600" spans="1:11" x14ac:dyDescent="0.3">
      <c r="A600">
        <v>3628</v>
      </c>
      <c r="B600">
        <v>3</v>
      </c>
      <c r="C600">
        <f>INDEX(CODIGOS_FATURAMENTO[codigo_faturamento_id],MATCH(Tabela3[[#This Row],[CodFaturamento]],CODIGOS_FATURAMENTO[Cod_Faturamento],0))</f>
        <v>108</v>
      </c>
      <c r="D600">
        <v>57739346</v>
      </c>
      <c r="E600">
        <v>945278614</v>
      </c>
      <c r="F600" s="1">
        <v>45608</v>
      </c>
      <c r="G600">
        <v>55</v>
      </c>
      <c r="H600">
        <v>6</v>
      </c>
      <c r="I600" s="1">
        <f>Tabela3[[#This Row],[data_autorizacao]]+120</f>
        <v>45728</v>
      </c>
      <c r="J600" t="s">
        <v>2175</v>
      </c>
      <c r="K600">
        <v>2250005189</v>
      </c>
    </row>
    <row r="601" spans="1:11" x14ac:dyDescent="0.3">
      <c r="A601">
        <v>4149</v>
      </c>
      <c r="B601">
        <v>3</v>
      </c>
      <c r="C601">
        <f>INDEX(CODIGOS_FATURAMENTO[codigo_faturamento_id],MATCH(Tabela3[[#This Row],[CodFaturamento]],CODIGOS_FATURAMENTO[Cod_Faturamento],0))</f>
        <v>26</v>
      </c>
      <c r="D601">
        <v>58491025</v>
      </c>
      <c r="E601">
        <v>945972936</v>
      </c>
      <c r="F601" s="1">
        <v>45636</v>
      </c>
      <c r="G601">
        <v>39</v>
      </c>
      <c r="H601">
        <v>4</v>
      </c>
      <c r="I601" s="1">
        <f>Tabela3[[#This Row],[data_autorizacao]]+120</f>
        <v>45756</v>
      </c>
      <c r="J601" t="s">
        <v>2175</v>
      </c>
      <c r="K601">
        <v>2250005103</v>
      </c>
    </row>
    <row r="602" spans="1:11" x14ac:dyDescent="0.3">
      <c r="A602">
        <v>4149</v>
      </c>
      <c r="B602">
        <v>3</v>
      </c>
      <c r="C602">
        <f>INDEX(CODIGOS_FATURAMENTO[codigo_faturamento_id],MATCH(Tabela3[[#This Row],[CodFaturamento]],CODIGOS_FATURAMENTO[Cod_Faturamento],0))</f>
        <v>29</v>
      </c>
      <c r="D602">
        <v>58491024</v>
      </c>
      <c r="E602">
        <v>945972935</v>
      </c>
      <c r="F602" s="1">
        <v>45636</v>
      </c>
      <c r="G602">
        <v>21</v>
      </c>
      <c r="H602">
        <v>2</v>
      </c>
      <c r="I602" s="1">
        <f>Tabela3[[#This Row],[data_autorizacao]]+120</f>
        <v>45756</v>
      </c>
      <c r="J602" t="s">
        <v>2175</v>
      </c>
      <c r="K602">
        <v>2250005278</v>
      </c>
    </row>
    <row r="603" spans="1:11" x14ac:dyDescent="0.3">
      <c r="A603">
        <v>3700</v>
      </c>
      <c r="B603">
        <v>3</v>
      </c>
      <c r="C603">
        <f>INDEX(CODIGOS_FATURAMENTO[codigo_faturamento_id],MATCH(Tabela3[[#This Row],[CodFaturamento]],CODIGOS_FATURAMENTO[Cod_Faturamento],0))</f>
        <v>26</v>
      </c>
      <c r="D603">
        <v>59691554</v>
      </c>
      <c r="E603">
        <v>947079693</v>
      </c>
      <c r="F603" s="1">
        <v>45688</v>
      </c>
      <c r="G603">
        <v>29</v>
      </c>
      <c r="H603">
        <v>2</v>
      </c>
      <c r="I603" s="1">
        <f>Tabela3[[#This Row],[data_autorizacao]]+120</f>
        <v>45808</v>
      </c>
      <c r="J603" t="s">
        <v>2175</v>
      </c>
      <c r="K603">
        <v>2250005103</v>
      </c>
    </row>
    <row r="604" spans="1:11" x14ac:dyDescent="0.3">
      <c r="A604">
        <v>4130</v>
      </c>
      <c r="B604">
        <v>3</v>
      </c>
      <c r="C604">
        <f>INDEX(CODIGOS_FATURAMENTO[codigo_faturamento_id],MATCH(Tabela3[[#This Row],[CodFaturamento]],CODIGOS_FATURAMENTO[Cod_Faturamento],0))</f>
        <v>29</v>
      </c>
      <c r="D604">
        <v>57572105</v>
      </c>
      <c r="E604">
        <v>945124950</v>
      </c>
      <c r="F604" s="1">
        <v>45602</v>
      </c>
      <c r="G604">
        <v>14</v>
      </c>
      <c r="H604">
        <v>2</v>
      </c>
      <c r="I604" s="1">
        <f>Tabela3[[#This Row],[data_autorizacao]]+120</f>
        <v>45722</v>
      </c>
      <c r="J604" t="s">
        <v>2175</v>
      </c>
      <c r="K604">
        <v>2250005278</v>
      </c>
    </row>
    <row r="605" spans="1:11" x14ac:dyDescent="0.3">
      <c r="A605">
        <v>530</v>
      </c>
      <c r="B605">
        <v>3</v>
      </c>
      <c r="C605">
        <f>INDEX(CODIGOS_FATURAMENTO[codigo_faturamento_id],MATCH(Tabela3[[#This Row],[CodFaturamento]],CODIGOS_FATURAMENTO[Cod_Faturamento],0))</f>
        <v>31</v>
      </c>
      <c r="D605">
        <v>58007807</v>
      </c>
      <c r="E605">
        <v>945525904</v>
      </c>
      <c r="F605" s="1">
        <v>45621</v>
      </c>
      <c r="G605">
        <v>37</v>
      </c>
      <c r="H605">
        <v>3</v>
      </c>
      <c r="I605" s="1">
        <f>Tabela3[[#This Row],[data_autorizacao]]+120</f>
        <v>45741</v>
      </c>
      <c r="J605" t="s">
        <v>2175</v>
      </c>
      <c r="K605">
        <v>50000012</v>
      </c>
    </row>
    <row r="606" spans="1:11" x14ac:dyDescent="0.3">
      <c r="A606">
        <v>530</v>
      </c>
      <c r="B606">
        <v>3</v>
      </c>
      <c r="C606">
        <f>INDEX(CODIGOS_FATURAMENTO[codigo_faturamento_id],MATCH(Tabela3[[#This Row],[CodFaturamento]],CODIGOS_FATURAMENTO[Cod_Faturamento],0))</f>
        <v>26</v>
      </c>
      <c r="D606">
        <v>58007809</v>
      </c>
      <c r="E606">
        <v>945525906</v>
      </c>
      <c r="F606" s="1">
        <v>45621</v>
      </c>
      <c r="G606">
        <v>40</v>
      </c>
      <c r="H606">
        <v>4</v>
      </c>
      <c r="I606" s="1">
        <f>Tabela3[[#This Row],[data_autorizacao]]+120</f>
        <v>45741</v>
      </c>
      <c r="J606" t="s">
        <v>2175</v>
      </c>
      <c r="K606">
        <v>2250005103</v>
      </c>
    </row>
    <row r="607" spans="1:11" x14ac:dyDescent="0.3">
      <c r="A607">
        <v>530</v>
      </c>
      <c r="B607">
        <v>3</v>
      </c>
      <c r="C607">
        <f>INDEX(CODIGOS_FATURAMENTO[codigo_faturamento_id],MATCH(Tabela3[[#This Row],[CodFaturamento]],CODIGOS_FATURAMENTO[Cod_Faturamento],0))</f>
        <v>108</v>
      </c>
      <c r="D607">
        <v>58007810</v>
      </c>
      <c r="E607">
        <v>945525907</v>
      </c>
      <c r="F607" s="1">
        <v>45621</v>
      </c>
      <c r="G607">
        <v>63</v>
      </c>
      <c r="H607">
        <v>4</v>
      </c>
      <c r="I607" s="1">
        <f>Tabela3[[#This Row],[data_autorizacao]]+120</f>
        <v>45741</v>
      </c>
      <c r="J607" t="s">
        <v>2175</v>
      </c>
      <c r="K607">
        <v>2250005189</v>
      </c>
    </row>
    <row r="608" spans="1:11" x14ac:dyDescent="0.3">
      <c r="A608">
        <v>530</v>
      </c>
      <c r="B608">
        <v>3</v>
      </c>
      <c r="C608">
        <f>INDEX(CODIGOS_FATURAMENTO[codigo_faturamento_id],MATCH(Tabela3[[#This Row],[CodFaturamento]],CODIGOS_FATURAMENTO[Cod_Faturamento],0))</f>
        <v>29</v>
      </c>
      <c r="D608">
        <v>58007808</v>
      </c>
      <c r="E608">
        <v>945525905</v>
      </c>
      <c r="F608" s="1">
        <v>45621</v>
      </c>
      <c r="G608">
        <v>52</v>
      </c>
      <c r="H608">
        <v>4</v>
      </c>
      <c r="I608" s="1">
        <f>Tabela3[[#This Row],[data_autorizacao]]+120</f>
        <v>45741</v>
      </c>
      <c r="J608" t="s">
        <v>2175</v>
      </c>
      <c r="K608">
        <v>2250005278</v>
      </c>
    </row>
    <row r="609" spans="1:11" x14ac:dyDescent="0.3">
      <c r="A609">
        <v>2784</v>
      </c>
      <c r="B609">
        <v>3</v>
      </c>
      <c r="C609">
        <f>INDEX(CODIGOS_FATURAMENTO[codigo_faturamento_id],MATCH(Tabela3[[#This Row],[CodFaturamento]],CODIGOS_FATURAMENTO[Cod_Faturamento],0))</f>
        <v>31</v>
      </c>
      <c r="D609">
        <v>60522901</v>
      </c>
      <c r="E609">
        <v>83048727</v>
      </c>
      <c r="F609" s="1">
        <v>45721</v>
      </c>
      <c r="G609">
        <v>7</v>
      </c>
      <c r="H609">
        <v>2</v>
      </c>
      <c r="I609" s="1">
        <f>Tabela3[[#This Row],[data_autorizacao]]+120</f>
        <v>45841</v>
      </c>
      <c r="J609" t="s">
        <v>2175</v>
      </c>
      <c r="K609">
        <v>50000012</v>
      </c>
    </row>
    <row r="610" spans="1:11" x14ac:dyDescent="0.3">
      <c r="A610">
        <v>2784</v>
      </c>
      <c r="B610">
        <v>3</v>
      </c>
      <c r="C610">
        <f>INDEX(CODIGOS_FATURAMENTO[codigo_faturamento_id],MATCH(Tabela3[[#This Row],[CodFaturamento]],CODIGOS_FATURAMENTO[Cod_Faturamento],0))</f>
        <v>26</v>
      </c>
      <c r="D610">
        <v>60522903</v>
      </c>
      <c r="E610">
        <v>83048885</v>
      </c>
      <c r="F610" s="1">
        <v>45721</v>
      </c>
      <c r="G610">
        <v>15</v>
      </c>
      <c r="H610">
        <v>4</v>
      </c>
      <c r="I610" s="1">
        <f>Tabela3[[#This Row],[data_autorizacao]]+120</f>
        <v>45841</v>
      </c>
      <c r="J610" t="s">
        <v>2175</v>
      </c>
      <c r="K610">
        <v>2250005103</v>
      </c>
    </row>
    <row r="611" spans="1:11" x14ac:dyDescent="0.3">
      <c r="A611">
        <v>2784</v>
      </c>
      <c r="B611">
        <v>3</v>
      </c>
      <c r="C611">
        <f>INDEX(CODIGOS_FATURAMENTO[codigo_faturamento_id],MATCH(Tabela3[[#This Row],[CodFaturamento]],CODIGOS_FATURAMENTO[Cod_Faturamento],0))</f>
        <v>28</v>
      </c>
      <c r="D611">
        <v>60522900</v>
      </c>
      <c r="E611">
        <v>83048803</v>
      </c>
      <c r="F611" s="1">
        <v>45721</v>
      </c>
      <c r="G611">
        <v>8</v>
      </c>
      <c r="H611">
        <v>2</v>
      </c>
      <c r="I611" s="1">
        <f>Tabela3[[#This Row],[data_autorizacao]]+120</f>
        <v>45841</v>
      </c>
      <c r="J611" t="s">
        <v>2175</v>
      </c>
      <c r="K611">
        <v>2250005170</v>
      </c>
    </row>
    <row r="612" spans="1:11" x14ac:dyDescent="0.3">
      <c r="A612">
        <v>2784</v>
      </c>
      <c r="B612">
        <v>3</v>
      </c>
      <c r="C612">
        <f>INDEX(CODIGOS_FATURAMENTO[codigo_faturamento_id],MATCH(Tabela3[[#This Row],[CodFaturamento]],CODIGOS_FATURAMENTO[Cod_Faturamento],0))</f>
        <v>108</v>
      </c>
      <c r="D612">
        <v>60522904</v>
      </c>
      <c r="E612">
        <v>83048909</v>
      </c>
      <c r="F612" s="1">
        <v>45721</v>
      </c>
      <c r="G612">
        <v>16</v>
      </c>
      <c r="H612">
        <v>4</v>
      </c>
      <c r="I612" s="1">
        <f>Tabela3[[#This Row],[data_autorizacao]]+120</f>
        <v>45841</v>
      </c>
      <c r="J612" t="s">
        <v>2175</v>
      </c>
      <c r="K612">
        <v>2250005189</v>
      </c>
    </row>
    <row r="613" spans="1:11" x14ac:dyDescent="0.3">
      <c r="A613">
        <v>2784</v>
      </c>
      <c r="B613">
        <v>3</v>
      </c>
      <c r="C613">
        <f>INDEX(CODIGOS_FATURAMENTO[codigo_faturamento_id],MATCH(Tabela3[[#This Row],[CodFaturamento]],CODIGOS_FATURAMENTO[Cod_Faturamento],0))</f>
        <v>29</v>
      </c>
      <c r="D613">
        <v>60522902</v>
      </c>
      <c r="E613">
        <v>83048862</v>
      </c>
      <c r="F613" s="1">
        <v>45721</v>
      </c>
      <c r="G613">
        <v>8</v>
      </c>
      <c r="H613">
        <v>3</v>
      </c>
      <c r="I613" s="1">
        <f>Tabela3[[#This Row],[data_autorizacao]]+120</f>
        <v>45841</v>
      </c>
      <c r="J613" t="s">
        <v>2175</v>
      </c>
      <c r="K613">
        <v>2250005278</v>
      </c>
    </row>
    <row r="614" spans="1:11" x14ac:dyDescent="0.3">
      <c r="A614">
        <v>4359</v>
      </c>
      <c r="B614">
        <v>3</v>
      </c>
      <c r="C614">
        <f>INDEX(CODIGOS_FATURAMENTO[codigo_faturamento_id],MATCH(Tabela3[[#This Row],[CodFaturamento]],CODIGOS_FATURAMENTO[Cod_Faturamento],0))</f>
        <v>29</v>
      </c>
      <c r="D614">
        <v>60605696</v>
      </c>
      <c r="E614">
        <v>947925974</v>
      </c>
      <c r="F614" s="1">
        <v>45723</v>
      </c>
      <c r="G614">
        <v>31</v>
      </c>
      <c r="H614">
        <v>2</v>
      </c>
      <c r="I614" s="1">
        <f>Tabela3[[#This Row],[data_autorizacao]]+120</f>
        <v>45843</v>
      </c>
      <c r="J614" t="s">
        <v>2175</v>
      </c>
      <c r="K614">
        <v>2250005278</v>
      </c>
    </row>
    <row r="615" spans="1:11" x14ac:dyDescent="0.3">
      <c r="A615">
        <v>4325</v>
      </c>
      <c r="B615">
        <v>3</v>
      </c>
      <c r="C615">
        <f>INDEX(CODIGOS_FATURAMENTO[codigo_faturamento_id],MATCH(Tabela3[[#This Row],[CodFaturamento]],CODIGOS_FATURAMENTO[Cod_Faturamento],0))</f>
        <v>31</v>
      </c>
      <c r="D615">
        <v>58339829</v>
      </c>
      <c r="E615">
        <v>945833365</v>
      </c>
      <c r="F615" s="1">
        <v>45631</v>
      </c>
      <c r="G615">
        <v>21</v>
      </c>
      <c r="H615">
        <v>4</v>
      </c>
      <c r="I615" s="1">
        <f>Tabela3[[#This Row],[data_autorizacao]]+120</f>
        <v>45751</v>
      </c>
      <c r="J615" t="s">
        <v>2175</v>
      </c>
      <c r="K615">
        <v>50000012</v>
      </c>
    </row>
    <row r="616" spans="1:11" x14ac:dyDescent="0.3">
      <c r="A616">
        <v>4325</v>
      </c>
      <c r="B616">
        <v>3</v>
      </c>
      <c r="C616">
        <f>INDEX(CODIGOS_FATURAMENTO[codigo_faturamento_id],MATCH(Tabela3[[#This Row],[CodFaturamento]],CODIGOS_FATURAMENTO[Cod_Faturamento],0))</f>
        <v>26</v>
      </c>
      <c r="D616">
        <v>58339831</v>
      </c>
      <c r="E616">
        <v>945833367</v>
      </c>
      <c r="F616" s="1">
        <v>45631</v>
      </c>
      <c r="G616">
        <v>25</v>
      </c>
      <c r="H616">
        <v>4</v>
      </c>
      <c r="I616" s="1">
        <f>Tabela3[[#This Row],[data_autorizacao]]+120</f>
        <v>45751</v>
      </c>
      <c r="J616" t="s">
        <v>2175</v>
      </c>
      <c r="K616">
        <v>2250005103</v>
      </c>
    </row>
    <row r="617" spans="1:11" x14ac:dyDescent="0.3">
      <c r="A617">
        <v>4325</v>
      </c>
      <c r="B617">
        <v>3</v>
      </c>
      <c r="C617">
        <f>INDEX(CODIGOS_FATURAMENTO[codigo_faturamento_id],MATCH(Tabela3[[#This Row],[CodFaturamento]],CODIGOS_FATURAMENTO[Cod_Faturamento],0))</f>
        <v>108</v>
      </c>
      <c r="D617">
        <v>58339832</v>
      </c>
      <c r="E617">
        <v>945833368</v>
      </c>
      <c r="F617" s="1">
        <v>45631</v>
      </c>
      <c r="G617">
        <v>13</v>
      </c>
      <c r="H617">
        <v>2</v>
      </c>
      <c r="I617" s="1">
        <f>Tabela3[[#This Row],[data_autorizacao]]+120</f>
        <v>45751</v>
      </c>
      <c r="J617" t="s">
        <v>2175</v>
      </c>
      <c r="K617">
        <v>2250005189</v>
      </c>
    </row>
    <row r="618" spans="1:11" x14ac:dyDescent="0.3">
      <c r="A618">
        <v>4325</v>
      </c>
      <c r="B618">
        <v>3</v>
      </c>
      <c r="C618">
        <f>INDEX(CODIGOS_FATURAMENTO[codigo_faturamento_id],MATCH(Tabela3[[#This Row],[CodFaturamento]],CODIGOS_FATURAMENTO[Cod_Faturamento],0))</f>
        <v>29</v>
      </c>
      <c r="D618">
        <v>58339830</v>
      </c>
      <c r="E618">
        <v>945833366</v>
      </c>
      <c r="F618" s="1">
        <v>45631</v>
      </c>
      <c r="G618">
        <v>13</v>
      </c>
      <c r="H618">
        <v>2</v>
      </c>
      <c r="I618" s="1">
        <f>Tabela3[[#This Row],[data_autorizacao]]+120</f>
        <v>45751</v>
      </c>
      <c r="J618" t="s">
        <v>2175</v>
      </c>
      <c r="K618">
        <v>2250005278</v>
      </c>
    </row>
    <row r="619" spans="1:11" x14ac:dyDescent="0.3">
      <c r="A619">
        <v>2094</v>
      </c>
      <c r="B619">
        <v>3</v>
      </c>
      <c r="C619">
        <f>INDEX(CODIGOS_FATURAMENTO[codigo_faturamento_id],MATCH(Tabela3[[#This Row],[CodFaturamento]],CODIGOS_FATURAMENTO[Cod_Faturamento],0))</f>
        <v>31</v>
      </c>
      <c r="D619">
        <v>57272454</v>
      </c>
      <c r="E619">
        <v>944850251</v>
      </c>
      <c r="F619" s="1">
        <v>45588</v>
      </c>
      <c r="G619">
        <v>9</v>
      </c>
      <c r="H619">
        <v>1</v>
      </c>
      <c r="I619" s="1">
        <f>Tabela3[[#This Row],[data_autorizacao]]+120</f>
        <v>45708</v>
      </c>
      <c r="J619" t="s">
        <v>2175</v>
      </c>
      <c r="K619">
        <v>50000012</v>
      </c>
    </row>
    <row r="620" spans="1:11" x14ac:dyDescent="0.3">
      <c r="A620">
        <v>2094</v>
      </c>
      <c r="B620">
        <v>3</v>
      </c>
      <c r="C620">
        <f>INDEX(CODIGOS_FATURAMENTO[codigo_faturamento_id],MATCH(Tabela3[[#This Row],[CodFaturamento]],CODIGOS_FATURAMENTO[Cod_Faturamento],0))</f>
        <v>32</v>
      </c>
      <c r="D620">
        <v>57272455</v>
      </c>
      <c r="E620">
        <v>944850252</v>
      </c>
      <c r="F620" s="1">
        <v>45588</v>
      </c>
      <c r="G620">
        <v>10</v>
      </c>
      <c r="H620">
        <v>1</v>
      </c>
      <c r="I620" s="1">
        <f>Tabela3[[#This Row],[data_autorizacao]]+120</f>
        <v>45708</v>
      </c>
      <c r="J620" t="s">
        <v>2175</v>
      </c>
      <c r="K620">
        <v>50001213</v>
      </c>
    </row>
    <row r="621" spans="1:11" x14ac:dyDescent="0.3">
      <c r="A621">
        <v>2094</v>
      </c>
      <c r="B621">
        <v>3</v>
      </c>
      <c r="C621">
        <f>INDEX(CODIGOS_FATURAMENTO[codigo_faturamento_id],MATCH(Tabela3[[#This Row],[CodFaturamento]],CODIGOS_FATURAMENTO[Cod_Faturamento],0))</f>
        <v>26</v>
      </c>
      <c r="D621">
        <v>57272457</v>
      </c>
      <c r="E621">
        <v>944850254</v>
      </c>
      <c r="F621" s="1">
        <v>45588</v>
      </c>
      <c r="G621">
        <v>30</v>
      </c>
      <c r="H621">
        <v>4</v>
      </c>
      <c r="I621" s="1">
        <f>Tabela3[[#This Row],[data_autorizacao]]+120</f>
        <v>45708</v>
      </c>
      <c r="J621" t="s">
        <v>2175</v>
      </c>
      <c r="K621">
        <v>2250005103</v>
      </c>
    </row>
    <row r="622" spans="1:11" x14ac:dyDescent="0.3">
      <c r="A622">
        <v>2094</v>
      </c>
      <c r="B622">
        <v>3</v>
      </c>
      <c r="C622">
        <f>INDEX(CODIGOS_FATURAMENTO[codigo_faturamento_id],MATCH(Tabela3[[#This Row],[CodFaturamento]],CODIGOS_FATURAMENTO[Cod_Faturamento],0))</f>
        <v>28</v>
      </c>
      <c r="D622">
        <v>57272453</v>
      </c>
      <c r="E622">
        <v>944850249</v>
      </c>
      <c r="F622" s="1">
        <v>45588</v>
      </c>
      <c r="G622">
        <v>11</v>
      </c>
      <c r="H622">
        <v>2</v>
      </c>
      <c r="I622" s="1">
        <f>Tabela3[[#This Row],[data_autorizacao]]+120</f>
        <v>45708</v>
      </c>
      <c r="J622" t="s">
        <v>2175</v>
      </c>
      <c r="K622">
        <v>2250005170</v>
      </c>
    </row>
    <row r="623" spans="1:11" x14ac:dyDescent="0.3">
      <c r="A623">
        <v>2094</v>
      </c>
      <c r="B623">
        <v>3</v>
      </c>
      <c r="C623">
        <f>INDEX(CODIGOS_FATURAMENTO[codigo_faturamento_id],MATCH(Tabela3[[#This Row],[CodFaturamento]],CODIGOS_FATURAMENTO[Cod_Faturamento],0))</f>
        <v>108</v>
      </c>
      <c r="D623">
        <v>57272458</v>
      </c>
      <c r="E623">
        <v>944850255</v>
      </c>
      <c r="F623" s="1">
        <v>45588</v>
      </c>
      <c r="G623">
        <v>14</v>
      </c>
      <c r="H623">
        <v>2</v>
      </c>
      <c r="I623" s="1">
        <f>Tabela3[[#This Row],[data_autorizacao]]+120</f>
        <v>45708</v>
      </c>
      <c r="J623" t="s">
        <v>2175</v>
      </c>
      <c r="K623">
        <v>2250005189</v>
      </c>
    </row>
    <row r="624" spans="1:11" x14ac:dyDescent="0.3">
      <c r="A624">
        <v>2094</v>
      </c>
      <c r="B624">
        <v>3</v>
      </c>
      <c r="C624">
        <f>INDEX(CODIGOS_FATURAMENTO[codigo_faturamento_id],MATCH(Tabela3[[#This Row],[CodFaturamento]],CODIGOS_FATURAMENTO[Cod_Faturamento],0))</f>
        <v>29</v>
      </c>
      <c r="D624">
        <v>57272456</v>
      </c>
      <c r="E624">
        <v>944850253</v>
      </c>
      <c r="F624" s="1">
        <v>45588</v>
      </c>
      <c r="G624">
        <v>9</v>
      </c>
      <c r="H624">
        <v>2</v>
      </c>
      <c r="I624" s="1">
        <f>Tabela3[[#This Row],[data_autorizacao]]+120</f>
        <v>45708</v>
      </c>
      <c r="J624" t="s">
        <v>2175</v>
      </c>
      <c r="K624">
        <v>2250005278</v>
      </c>
    </row>
    <row r="625" spans="1:11" x14ac:dyDescent="0.3">
      <c r="A625">
        <v>3504</v>
      </c>
      <c r="B625">
        <v>3</v>
      </c>
      <c r="C625">
        <f>INDEX(CODIGOS_FATURAMENTO[codigo_faturamento_id],MATCH(Tabela3[[#This Row],[CodFaturamento]],CODIGOS_FATURAMENTO[Cod_Faturamento],0))</f>
        <v>26</v>
      </c>
      <c r="D625">
        <v>57893620</v>
      </c>
      <c r="E625">
        <v>945420600</v>
      </c>
      <c r="F625" s="1">
        <v>45614</v>
      </c>
      <c r="G625">
        <v>16</v>
      </c>
      <c r="H625">
        <v>2</v>
      </c>
      <c r="I625" s="1">
        <f>Tabela3[[#This Row],[data_autorizacao]]+120</f>
        <v>45734</v>
      </c>
      <c r="J625" t="s">
        <v>2175</v>
      </c>
      <c r="K625">
        <v>2250005103</v>
      </c>
    </row>
    <row r="626" spans="1:11" x14ac:dyDescent="0.3">
      <c r="A626">
        <v>3504</v>
      </c>
      <c r="B626">
        <v>3</v>
      </c>
      <c r="C626">
        <f>INDEX(CODIGOS_FATURAMENTO[codigo_faturamento_id],MATCH(Tabela3[[#This Row],[CodFaturamento]],CODIGOS_FATURAMENTO[Cod_Faturamento],0))</f>
        <v>28</v>
      </c>
      <c r="D626">
        <v>57893617</v>
      </c>
      <c r="E626">
        <v>945420599</v>
      </c>
      <c r="F626" s="1">
        <v>45614</v>
      </c>
      <c r="G626">
        <v>25</v>
      </c>
      <c r="H626">
        <v>2</v>
      </c>
      <c r="I626" s="1">
        <f>Tabela3[[#This Row],[data_autorizacao]]+120</f>
        <v>45734</v>
      </c>
      <c r="J626" t="s">
        <v>2175</v>
      </c>
      <c r="K626">
        <v>2250005170</v>
      </c>
    </row>
    <row r="627" spans="1:11" x14ac:dyDescent="0.3">
      <c r="A627">
        <v>3504</v>
      </c>
      <c r="B627">
        <v>3</v>
      </c>
      <c r="C627">
        <f>INDEX(CODIGOS_FATURAMENTO[codigo_faturamento_id],MATCH(Tabela3[[#This Row],[CodFaturamento]],CODIGOS_FATURAMENTO[Cod_Faturamento],0))</f>
        <v>108</v>
      </c>
      <c r="D627">
        <v>57893621</v>
      </c>
      <c r="E627">
        <v>945420601</v>
      </c>
      <c r="F627" s="1">
        <v>45614</v>
      </c>
      <c r="G627">
        <v>24</v>
      </c>
      <c r="H627">
        <v>2</v>
      </c>
      <c r="I627" s="1">
        <f>Tabela3[[#This Row],[data_autorizacao]]+120</f>
        <v>45734</v>
      </c>
      <c r="J627" t="s">
        <v>2175</v>
      </c>
      <c r="K627">
        <v>2250005189</v>
      </c>
    </row>
    <row r="628" spans="1:11" x14ac:dyDescent="0.3">
      <c r="A628">
        <v>3423</v>
      </c>
      <c r="B628">
        <v>3</v>
      </c>
      <c r="C628">
        <f>INDEX(CODIGOS_FATURAMENTO[codigo_faturamento_id],MATCH(Tabela3[[#This Row],[CodFaturamento]],CODIGOS_FATURAMENTO[Cod_Faturamento],0))</f>
        <v>31</v>
      </c>
      <c r="D628">
        <v>60370973</v>
      </c>
      <c r="E628">
        <v>947710052</v>
      </c>
      <c r="F628" s="1">
        <v>45713</v>
      </c>
      <c r="G628">
        <v>31</v>
      </c>
      <c r="H628">
        <v>2</v>
      </c>
      <c r="I628" s="1">
        <f>Tabela3[[#This Row],[data_autorizacao]]+120</f>
        <v>45833</v>
      </c>
      <c r="J628" t="s">
        <v>2175</v>
      </c>
      <c r="K628">
        <v>50000012</v>
      </c>
    </row>
    <row r="629" spans="1:11" x14ac:dyDescent="0.3">
      <c r="A629">
        <v>3423</v>
      </c>
      <c r="B629">
        <v>3</v>
      </c>
      <c r="C629">
        <f>INDEX(CODIGOS_FATURAMENTO[codigo_faturamento_id],MATCH(Tabela3[[#This Row],[CodFaturamento]],CODIGOS_FATURAMENTO[Cod_Faturamento],0))</f>
        <v>32</v>
      </c>
      <c r="D629">
        <v>60370972</v>
      </c>
      <c r="E629">
        <v>947710051</v>
      </c>
      <c r="F629" s="1">
        <v>45713</v>
      </c>
      <c r="G629">
        <v>31</v>
      </c>
      <c r="H629">
        <v>2</v>
      </c>
      <c r="I629" s="1">
        <f>Tabela3[[#This Row],[data_autorizacao]]+120</f>
        <v>45833</v>
      </c>
      <c r="J629" t="s">
        <v>2175</v>
      </c>
      <c r="K629">
        <v>50001213</v>
      </c>
    </row>
    <row r="630" spans="1:11" x14ac:dyDescent="0.3">
      <c r="A630">
        <v>3423</v>
      </c>
      <c r="B630">
        <v>3</v>
      </c>
      <c r="C630">
        <f>INDEX(CODIGOS_FATURAMENTO[codigo_faturamento_id],MATCH(Tabela3[[#This Row],[CodFaturamento]],CODIGOS_FATURAMENTO[Cod_Faturamento],0))</f>
        <v>26</v>
      </c>
      <c r="D630">
        <v>60370974</v>
      </c>
      <c r="E630">
        <v>947710053</v>
      </c>
      <c r="F630" s="1">
        <v>45713</v>
      </c>
      <c r="G630">
        <v>121</v>
      </c>
      <c r="H630">
        <v>8</v>
      </c>
      <c r="I630" s="1">
        <f>Tabela3[[#This Row],[data_autorizacao]]+120</f>
        <v>45833</v>
      </c>
      <c r="J630" t="s">
        <v>2175</v>
      </c>
      <c r="K630">
        <v>2250005103</v>
      </c>
    </row>
    <row r="631" spans="1:11" x14ac:dyDescent="0.3">
      <c r="A631">
        <v>3423</v>
      </c>
      <c r="B631">
        <v>3</v>
      </c>
      <c r="C631">
        <f>INDEX(CODIGOS_FATURAMENTO[codigo_faturamento_id],MATCH(Tabela3[[#This Row],[CodFaturamento]],CODIGOS_FATURAMENTO[Cod_Faturamento],0))</f>
        <v>28</v>
      </c>
      <c r="D631">
        <v>60370969</v>
      </c>
      <c r="E631">
        <v>947710049</v>
      </c>
      <c r="F631" s="1">
        <v>45713</v>
      </c>
      <c r="G631">
        <v>30</v>
      </c>
      <c r="H631">
        <v>2</v>
      </c>
      <c r="I631" s="1">
        <f>Tabela3[[#This Row],[data_autorizacao]]+120</f>
        <v>45833</v>
      </c>
      <c r="J631" t="s">
        <v>2175</v>
      </c>
      <c r="K631">
        <v>2250005170</v>
      </c>
    </row>
    <row r="632" spans="1:11" x14ac:dyDescent="0.3">
      <c r="A632">
        <v>3423</v>
      </c>
      <c r="B632">
        <v>3</v>
      </c>
      <c r="C632">
        <f>INDEX(CODIGOS_FATURAMENTO[codigo_faturamento_id],MATCH(Tabela3[[#This Row],[CodFaturamento]],CODIGOS_FATURAMENTO[Cod_Faturamento],0))</f>
        <v>108</v>
      </c>
      <c r="D632">
        <v>60370975</v>
      </c>
      <c r="E632">
        <v>947710054</v>
      </c>
      <c r="F632" s="1">
        <v>45713</v>
      </c>
      <c r="G632">
        <v>30</v>
      </c>
      <c r="H632">
        <v>2</v>
      </c>
      <c r="I632" s="1">
        <f>Tabela3[[#This Row],[data_autorizacao]]+120</f>
        <v>45833</v>
      </c>
      <c r="J632" t="s">
        <v>2175</v>
      </c>
      <c r="K632">
        <v>2250005189</v>
      </c>
    </row>
    <row r="633" spans="1:11" x14ac:dyDescent="0.3">
      <c r="A633">
        <v>1453</v>
      </c>
      <c r="B633">
        <v>3</v>
      </c>
      <c r="C633">
        <f>INDEX(CODIGOS_FATURAMENTO[codigo_faturamento_id],MATCH(Tabela3[[#This Row],[CodFaturamento]],CODIGOS_FATURAMENTO[Cod_Faturamento],0))</f>
        <v>32</v>
      </c>
      <c r="D633">
        <v>60166381</v>
      </c>
      <c r="E633">
        <v>947520109</v>
      </c>
      <c r="F633" s="1">
        <v>45706</v>
      </c>
      <c r="G633">
        <v>30</v>
      </c>
      <c r="H633">
        <v>2</v>
      </c>
      <c r="I633" s="1">
        <f>Tabela3[[#This Row],[data_autorizacao]]+120</f>
        <v>45826</v>
      </c>
      <c r="J633" t="s">
        <v>2175</v>
      </c>
      <c r="K633">
        <v>50001213</v>
      </c>
    </row>
    <row r="634" spans="1:11" x14ac:dyDescent="0.3">
      <c r="A634">
        <v>1453</v>
      </c>
      <c r="B634">
        <v>3</v>
      </c>
      <c r="C634">
        <f>INDEX(CODIGOS_FATURAMENTO[codigo_faturamento_id],MATCH(Tabela3[[#This Row],[CodFaturamento]],CODIGOS_FATURAMENTO[Cod_Faturamento],0))</f>
        <v>29</v>
      </c>
      <c r="D634">
        <v>60166382</v>
      </c>
      <c r="E634">
        <v>947520110</v>
      </c>
      <c r="F634" s="1">
        <v>45706</v>
      </c>
      <c r="G634">
        <v>91</v>
      </c>
      <c r="H634">
        <v>6</v>
      </c>
      <c r="I634" s="1">
        <f>Tabela3[[#This Row],[data_autorizacao]]+120</f>
        <v>45826</v>
      </c>
      <c r="J634" t="s">
        <v>2175</v>
      </c>
      <c r="K634">
        <v>2250005278</v>
      </c>
    </row>
    <row r="635" spans="1:11" x14ac:dyDescent="0.3">
      <c r="A635">
        <v>3443</v>
      </c>
      <c r="B635">
        <v>3</v>
      </c>
      <c r="C635">
        <f>INDEX(CODIGOS_FATURAMENTO[codigo_faturamento_id],MATCH(Tabela3[[#This Row],[CodFaturamento]],CODIGOS_FATURAMENTO[Cod_Faturamento],0))</f>
        <v>108</v>
      </c>
      <c r="D635">
        <v>59595109</v>
      </c>
      <c r="E635">
        <v>81948155</v>
      </c>
      <c r="F635" s="1">
        <v>45686</v>
      </c>
      <c r="G635">
        <v>8</v>
      </c>
      <c r="H635">
        <v>2</v>
      </c>
      <c r="I635" s="1">
        <f>Tabela3[[#This Row],[data_autorizacao]]+120</f>
        <v>45806</v>
      </c>
      <c r="J635" t="s">
        <v>2175</v>
      </c>
      <c r="K635">
        <v>2250005189</v>
      </c>
    </row>
    <row r="636" spans="1:11" x14ac:dyDescent="0.3">
      <c r="A636">
        <v>3443</v>
      </c>
      <c r="B636">
        <v>3</v>
      </c>
      <c r="C636">
        <f>INDEX(CODIGOS_FATURAMENTO[codigo_faturamento_id],MATCH(Tabela3[[#This Row],[CodFaturamento]],CODIGOS_FATURAMENTO[Cod_Faturamento],0))</f>
        <v>31</v>
      </c>
      <c r="D636">
        <v>59595105</v>
      </c>
      <c r="E636">
        <v>81947922</v>
      </c>
      <c r="F636" s="1">
        <v>45685</v>
      </c>
      <c r="G636">
        <v>2</v>
      </c>
      <c r="H636">
        <v>2</v>
      </c>
      <c r="I636" s="1">
        <f>Tabela3[[#This Row],[data_autorizacao]]+120</f>
        <v>45805</v>
      </c>
      <c r="J636" t="s">
        <v>2175</v>
      </c>
      <c r="K636">
        <v>50000012</v>
      </c>
    </row>
    <row r="637" spans="1:11" x14ac:dyDescent="0.3">
      <c r="A637">
        <v>3443</v>
      </c>
      <c r="B637">
        <v>3</v>
      </c>
      <c r="C637">
        <f>INDEX(CODIGOS_FATURAMENTO[codigo_faturamento_id],MATCH(Tabela3[[#This Row],[CodFaturamento]],CODIGOS_FATURAMENTO[Cod_Faturamento],0))</f>
        <v>32</v>
      </c>
      <c r="D637">
        <v>59595106</v>
      </c>
      <c r="E637">
        <v>81948004</v>
      </c>
      <c r="F637" s="1">
        <v>45685</v>
      </c>
      <c r="G637">
        <v>8</v>
      </c>
      <c r="H637">
        <v>4</v>
      </c>
      <c r="I637" s="1">
        <f>Tabela3[[#This Row],[data_autorizacao]]+120</f>
        <v>45805</v>
      </c>
      <c r="J637" t="s">
        <v>2175</v>
      </c>
      <c r="K637">
        <v>50001213</v>
      </c>
    </row>
    <row r="638" spans="1:11" x14ac:dyDescent="0.3">
      <c r="A638">
        <v>3443</v>
      </c>
      <c r="B638">
        <v>3</v>
      </c>
      <c r="C638">
        <f>INDEX(CODIGOS_FATURAMENTO[codigo_faturamento_id],MATCH(Tabela3[[#This Row],[CodFaturamento]],CODIGOS_FATURAMENTO[Cod_Faturamento],0))</f>
        <v>26</v>
      </c>
      <c r="D638">
        <v>59595108</v>
      </c>
      <c r="E638">
        <v>81948087</v>
      </c>
      <c r="F638" s="1">
        <v>45685</v>
      </c>
      <c r="G638">
        <v>8</v>
      </c>
      <c r="H638">
        <v>2</v>
      </c>
      <c r="I638" s="1">
        <f>Tabela3[[#This Row],[data_autorizacao]]+120</f>
        <v>45805</v>
      </c>
      <c r="J638" t="s">
        <v>2175</v>
      </c>
      <c r="K638">
        <v>2250005103</v>
      </c>
    </row>
    <row r="639" spans="1:11" x14ac:dyDescent="0.3">
      <c r="A639">
        <v>3443</v>
      </c>
      <c r="B639">
        <v>3</v>
      </c>
      <c r="C639">
        <f>INDEX(CODIGOS_FATURAMENTO[codigo_faturamento_id],MATCH(Tabela3[[#This Row],[CodFaturamento]],CODIGOS_FATURAMENTO[Cod_Faturamento],0))</f>
        <v>28</v>
      </c>
      <c r="D639">
        <v>59595103</v>
      </c>
      <c r="E639">
        <v>81947960</v>
      </c>
      <c r="F639" s="1">
        <v>45685</v>
      </c>
      <c r="G639">
        <v>8</v>
      </c>
      <c r="H639">
        <v>2</v>
      </c>
      <c r="I639" s="1">
        <f>Tabela3[[#This Row],[data_autorizacao]]+120</f>
        <v>45805</v>
      </c>
      <c r="J639" t="s">
        <v>2175</v>
      </c>
      <c r="K639">
        <v>2250005170</v>
      </c>
    </row>
    <row r="640" spans="1:11" x14ac:dyDescent="0.3">
      <c r="A640">
        <v>3443</v>
      </c>
      <c r="B640">
        <v>3</v>
      </c>
      <c r="C640">
        <f>INDEX(CODIGOS_FATURAMENTO[codigo_faturamento_id],MATCH(Tabela3[[#This Row],[CodFaturamento]],CODIGOS_FATURAMENTO[Cod_Faturamento],0))</f>
        <v>29</v>
      </c>
      <c r="D640">
        <v>59595107</v>
      </c>
      <c r="E640">
        <v>81948064</v>
      </c>
      <c r="F640" s="1">
        <v>45685</v>
      </c>
      <c r="G640">
        <v>8</v>
      </c>
      <c r="H640">
        <v>2</v>
      </c>
      <c r="I640" s="1">
        <f>Tabela3[[#This Row],[data_autorizacao]]+120</f>
        <v>45805</v>
      </c>
      <c r="J640" t="s">
        <v>2175</v>
      </c>
      <c r="K640">
        <v>2250005278</v>
      </c>
    </row>
    <row r="641" spans="1:11" x14ac:dyDescent="0.3">
      <c r="A641">
        <v>492</v>
      </c>
      <c r="B641">
        <v>3</v>
      </c>
      <c r="C641">
        <f>INDEX(CODIGOS_FATURAMENTO[codigo_faturamento_id],MATCH(Tabela3[[#This Row],[CodFaturamento]],CODIGOS_FATURAMENTO[Cod_Faturamento],0))</f>
        <v>31</v>
      </c>
      <c r="D641">
        <v>60140950</v>
      </c>
      <c r="E641">
        <v>947496302</v>
      </c>
      <c r="F641" s="1">
        <v>45705</v>
      </c>
      <c r="G641">
        <v>28</v>
      </c>
      <c r="H641">
        <v>2</v>
      </c>
      <c r="I641" s="1">
        <f>Tabela3[[#This Row],[data_autorizacao]]+120</f>
        <v>45825</v>
      </c>
      <c r="J641" t="s">
        <v>2175</v>
      </c>
      <c r="K641">
        <v>50000012</v>
      </c>
    </row>
    <row r="642" spans="1:11" x14ac:dyDescent="0.3">
      <c r="A642">
        <v>492</v>
      </c>
      <c r="B642">
        <v>3</v>
      </c>
      <c r="C642">
        <f>INDEX(CODIGOS_FATURAMENTO[codigo_faturamento_id],MATCH(Tabela3[[#This Row],[CodFaturamento]],CODIGOS_FATURAMENTO[Cod_Faturamento],0))</f>
        <v>26</v>
      </c>
      <c r="D642">
        <v>60140952</v>
      </c>
      <c r="E642">
        <v>947496304</v>
      </c>
      <c r="F642" s="1">
        <v>45705</v>
      </c>
      <c r="G642">
        <v>157</v>
      </c>
      <c r="H642">
        <v>10</v>
      </c>
      <c r="I642" s="1">
        <f>Tabela3[[#This Row],[data_autorizacao]]+120</f>
        <v>45825</v>
      </c>
      <c r="J642" t="s">
        <v>2175</v>
      </c>
      <c r="K642">
        <v>2250005103</v>
      </c>
    </row>
    <row r="643" spans="1:11" x14ac:dyDescent="0.3">
      <c r="A643">
        <v>492</v>
      </c>
      <c r="B643">
        <v>3</v>
      </c>
      <c r="C643">
        <f>INDEX(CODIGOS_FATURAMENTO[codigo_faturamento_id],MATCH(Tabela3[[#This Row],[CodFaturamento]],CODIGOS_FATURAMENTO[Cod_Faturamento],0))</f>
        <v>27</v>
      </c>
      <c r="D643">
        <v>60140947</v>
      </c>
      <c r="E643">
        <v>947496299</v>
      </c>
      <c r="F643" s="1">
        <v>45705</v>
      </c>
      <c r="G643">
        <v>32</v>
      </c>
      <c r="H643">
        <v>2</v>
      </c>
      <c r="I643" s="1">
        <f>Tabela3[[#This Row],[data_autorizacao]]+120</f>
        <v>45825</v>
      </c>
      <c r="J643" t="s">
        <v>2175</v>
      </c>
      <c r="K643">
        <v>2250005111</v>
      </c>
    </row>
    <row r="644" spans="1:11" x14ac:dyDescent="0.3">
      <c r="A644">
        <v>492</v>
      </c>
      <c r="B644">
        <v>3</v>
      </c>
      <c r="C644">
        <f>INDEX(CODIGOS_FATURAMENTO[codigo_faturamento_id],MATCH(Tabela3[[#This Row],[CodFaturamento]],CODIGOS_FATURAMENTO[Cod_Faturamento],0))</f>
        <v>28</v>
      </c>
      <c r="D644">
        <v>60140949</v>
      </c>
      <c r="E644">
        <v>947496301</v>
      </c>
      <c r="F644" s="1">
        <v>45705</v>
      </c>
      <c r="G644">
        <v>62</v>
      </c>
      <c r="H644">
        <v>4</v>
      </c>
      <c r="I644" s="1">
        <f>Tabela3[[#This Row],[data_autorizacao]]+120</f>
        <v>45825</v>
      </c>
      <c r="J644" t="s">
        <v>2175</v>
      </c>
      <c r="K644">
        <v>2250005170</v>
      </c>
    </row>
    <row r="645" spans="1:11" x14ac:dyDescent="0.3">
      <c r="A645">
        <v>492</v>
      </c>
      <c r="B645">
        <v>3</v>
      </c>
      <c r="C645">
        <f>INDEX(CODIGOS_FATURAMENTO[codigo_faturamento_id],MATCH(Tabela3[[#This Row],[CodFaturamento]],CODIGOS_FATURAMENTO[Cod_Faturamento],0))</f>
        <v>108</v>
      </c>
      <c r="D645">
        <v>60140953</v>
      </c>
      <c r="E645">
        <v>947496305</v>
      </c>
      <c r="F645" s="1">
        <v>45705</v>
      </c>
      <c r="G645">
        <v>57</v>
      </c>
      <c r="H645">
        <v>4</v>
      </c>
      <c r="I645" s="1">
        <f>Tabela3[[#This Row],[data_autorizacao]]+120</f>
        <v>45825</v>
      </c>
      <c r="J645" t="s">
        <v>2175</v>
      </c>
      <c r="K645">
        <v>2250005189</v>
      </c>
    </row>
    <row r="646" spans="1:11" x14ac:dyDescent="0.3">
      <c r="A646">
        <v>492</v>
      </c>
      <c r="B646">
        <v>3</v>
      </c>
      <c r="C646">
        <f>INDEX(CODIGOS_FATURAMENTO[codigo_faturamento_id],MATCH(Tabela3[[#This Row],[CodFaturamento]],CODIGOS_FATURAMENTO[Cod_Faturamento],0))</f>
        <v>29</v>
      </c>
      <c r="D646">
        <v>60140951</v>
      </c>
      <c r="E646">
        <v>947496303</v>
      </c>
      <c r="F646" s="1">
        <v>45705</v>
      </c>
      <c r="G646">
        <v>57</v>
      </c>
      <c r="H646">
        <v>4</v>
      </c>
      <c r="I646" s="1">
        <f>Tabela3[[#This Row],[data_autorizacao]]+120</f>
        <v>45825</v>
      </c>
      <c r="J646" t="s">
        <v>2175</v>
      </c>
      <c r="K646">
        <v>2250005278</v>
      </c>
    </row>
    <row r="647" spans="1:11" x14ac:dyDescent="0.3">
      <c r="A647">
        <v>492</v>
      </c>
      <c r="B647">
        <v>3</v>
      </c>
      <c r="C647">
        <f>INDEX(CODIGOS_FATURAMENTO[codigo_faturamento_id],MATCH(Tabela3[[#This Row],[CodFaturamento]],CODIGOS_FATURAMENTO[Cod_Faturamento],0))</f>
        <v>32</v>
      </c>
      <c r="D647">
        <v>59592504</v>
      </c>
      <c r="E647">
        <v>946987786</v>
      </c>
      <c r="F647" s="1">
        <v>45688</v>
      </c>
      <c r="G647">
        <v>22</v>
      </c>
      <c r="H647">
        <v>2</v>
      </c>
      <c r="I647" s="1">
        <f>Tabela3[[#This Row],[data_autorizacao]]+120</f>
        <v>45808</v>
      </c>
      <c r="J647" t="s">
        <v>2175</v>
      </c>
      <c r="K647">
        <v>50001213</v>
      </c>
    </row>
    <row r="648" spans="1:11" x14ac:dyDescent="0.3">
      <c r="A648">
        <v>4075</v>
      </c>
      <c r="B648">
        <v>3</v>
      </c>
      <c r="C648">
        <f>INDEX(CODIGOS_FATURAMENTO[codigo_faturamento_id],MATCH(Tabela3[[#This Row],[CodFaturamento]],CODIGOS_FATURAMENTO[Cod_Faturamento],0))</f>
        <v>26</v>
      </c>
      <c r="D648">
        <v>59512335</v>
      </c>
      <c r="E648">
        <v>946913704</v>
      </c>
      <c r="F648" s="1">
        <v>45684</v>
      </c>
      <c r="G648">
        <v>46</v>
      </c>
      <c r="H648">
        <v>3</v>
      </c>
      <c r="I648" s="1">
        <f>Tabela3[[#This Row],[data_autorizacao]]+120</f>
        <v>45804</v>
      </c>
      <c r="J648" t="s">
        <v>2175</v>
      </c>
      <c r="K648">
        <v>2250005103</v>
      </c>
    </row>
    <row r="649" spans="1:11" x14ac:dyDescent="0.3">
      <c r="A649">
        <v>4075</v>
      </c>
      <c r="B649">
        <v>3</v>
      </c>
      <c r="C649">
        <f>INDEX(CODIGOS_FATURAMENTO[codigo_faturamento_id],MATCH(Tabela3[[#This Row],[CodFaturamento]],CODIGOS_FATURAMENTO[Cod_Faturamento],0))</f>
        <v>108</v>
      </c>
      <c r="D649">
        <v>59512336</v>
      </c>
      <c r="E649">
        <v>946913705</v>
      </c>
      <c r="F649" s="1">
        <v>45684</v>
      </c>
      <c r="G649">
        <v>48</v>
      </c>
      <c r="H649">
        <v>3</v>
      </c>
      <c r="I649" s="1">
        <f>Tabela3[[#This Row],[data_autorizacao]]+120</f>
        <v>45804</v>
      </c>
      <c r="J649" t="s">
        <v>2175</v>
      </c>
      <c r="K649">
        <v>2250005189</v>
      </c>
    </row>
    <row r="650" spans="1:11" x14ac:dyDescent="0.3">
      <c r="A650">
        <v>4075</v>
      </c>
      <c r="B650">
        <v>3</v>
      </c>
      <c r="C650">
        <f>INDEX(CODIGOS_FATURAMENTO[codigo_faturamento_id],MATCH(Tabela3[[#This Row],[CodFaturamento]],CODIGOS_FATURAMENTO[Cod_Faturamento],0))</f>
        <v>29</v>
      </c>
      <c r="D650">
        <v>59512334</v>
      </c>
      <c r="E650">
        <v>946913703</v>
      </c>
      <c r="F650" s="1">
        <v>45684</v>
      </c>
      <c r="G650">
        <v>45</v>
      </c>
      <c r="H650">
        <v>3</v>
      </c>
      <c r="I650" s="1">
        <f>Tabela3[[#This Row],[data_autorizacao]]+120</f>
        <v>45804</v>
      </c>
      <c r="J650" t="s">
        <v>2175</v>
      </c>
      <c r="K650">
        <v>2250005278</v>
      </c>
    </row>
    <row r="651" spans="1:11" x14ac:dyDescent="0.3">
      <c r="A651">
        <v>4515</v>
      </c>
      <c r="B651">
        <v>3</v>
      </c>
      <c r="C651">
        <f>INDEX(CODIGOS_FATURAMENTO[codigo_faturamento_id],MATCH(Tabela3[[#This Row],[CodFaturamento]],CODIGOS_FATURAMENTO[Cod_Faturamento],0))</f>
        <v>26</v>
      </c>
      <c r="D651">
        <v>59195077</v>
      </c>
      <c r="E651">
        <v>946619782</v>
      </c>
      <c r="F651" s="1">
        <v>45672</v>
      </c>
      <c r="G651">
        <v>12</v>
      </c>
      <c r="H651">
        <v>1</v>
      </c>
      <c r="I651" s="1">
        <f>Tabela3[[#This Row],[data_autorizacao]]+120</f>
        <v>45792</v>
      </c>
      <c r="J651" t="s">
        <v>2175</v>
      </c>
      <c r="K651">
        <v>2250005103</v>
      </c>
    </row>
    <row r="652" spans="1:11" x14ac:dyDescent="0.3">
      <c r="A652">
        <v>4515</v>
      </c>
      <c r="B652">
        <v>3</v>
      </c>
      <c r="C652">
        <f>INDEX(CODIGOS_FATURAMENTO[codigo_faturamento_id],MATCH(Tabela3[[#This Row],[CodFaturamento]],CODIGOS_FATURAMENTO[Cod_Faturamento],0))</f>
        <v>29</v>
      </c>
      <c r="D652">
        <v>59195076</v>
      </c>
      <c r="E652">
        <v>946619781</v>
      </c>
      <c r="F652" s="1">
        <v>45672</v>
      </c>
      <c r="G652">
        <v>13</v>
      </c>
      <c r="H652">
        <v>1</v>
      </c>
      <c r="I652" s="1">
        <f>Tabela3[[#This Row],[data_autorizacao]]+120</f>
        <v>45792</v>
      </c>
      <c r="J652" t="s">
        <v>2175</v>
      </c>
      <c r="K652">
        <v>2250005278</v>
      </c>
    </row>
    <row r="653" spans="1:11" x14ac:dyDescent="0.3">
      <c r="A653">
        <v>2804</v>
      </c>
      <c r="B653">
        <v>3</v>
      </c>
      <c r="C653">
        <f>INDEX(CODIGOS_FATURAMENTO[codigo_faturamento_id],MATCH(Tabela3[[#This Row],[CodFaturamento]],CODIGOS_FATURAMENTO[Cod_Faturamento],0))</f>
        <v>26</v>
      </c>
      <c r="D653">
        <v>56687881</v>
      </c>
      <c r="E653">
        <v>944308843</v>
      </c>
      <c r="F653" s="1">
        <v>45568</v>
      </c>
      <c r="G653">
        <v>19</v>
      </c>
      <c r="H653">
        <v>5</v>
      </c>
      <c r="I653" s="1">
        <f>Tabela3[[#This Row],[data_autorizacao]]+120</f>
        <v>45688</v>
      </c>
      <c r="J653" t="s">
        <v>2175</v>
      </c>
      <c r="K653">
        <v>2250005103</v>
      </c>
    </row>
    <row r="654" spans="1:11" x14ac:dyDescent="0.3">
      <c r="A654">
        <v>2804</v>
      </c>
      <c r="B654">
        <v>3</v>
      </c>
      <c r="C654">
        <f>INDEX(CODIGOS_FATURAMENTO[codigo_faturamento_id],MATCH(Tabela3[[#This Row],[CodFaturamento]],CODIGOS_FATURAMENTO[Cod_Faturamento],0))</f>
        <v>29</v>
      </c>
      <c r="D654">
        <v>56687880</v>
      </c>
      <c r="E654">
        <v>944308842</v>
      </c>
      <c r="F654" s="1">
        <v>45568</v>
      </c>
      <c r="G654">
        <v>31</v>
      </c>
      <c r="H654">
        <v>5</v>
      </c>
      <c r="I654" s="1">
        <f>Tabela3[[#This Row],[data_autorizacao]]+120</f>
        <v>45688</v>
      </c>
      <c r="J654" t="s">
        <v>2175</v>
      </c>
      <c r="K654">
        <v>2250005278</v>
      </c>
    </row>
    <row r="655" spans="1:11" x14ac:dyDescent="0.3">
      <c r="A655">
        <v>4406</v>
      </c>
      <c r="B655">
        <v>3</v>
      </c>
      <c r="C655">
        <f>INDEX(CODIGOS_FATURAMENTO[codigo_faturamento_id],MATCH(Tabela3[[#This Row],[CodFaturamento]],CODIGOS_FATURAMENTO[Cod_Faturamento],0))</f>
        <v>26</v>
      </c>
      <c r="D655">
        <v>58028029</v>
      </c>
      <c r="E655">
        <v>945544410</v>
      </c>
      <c r="F655" s="1">
        <v>45618</v>
      </c>
      <c r="G655">
        <v>31</v>
      </c>
      <c r="H655">
        <v>3</v>
      </c>
      <c r="I655" s="1">
        <f>Tabela3[[#This Row],[data_autorizacao]]+120</f>
        <v>45738</v>
      </c>
      <c r="J655" t="s">
        <v>2175</v>
      </c>
      <c r="K655">
        <v>2250005103</v>
      </c>
    </row>
    <row r="656" spans="1:11" x14ac:dyDescent="0.3">
      <c r="A656">
        <v>4406</v>
      </c>
      <c r="B656">
        <v>3</v>
      </c>
      <c r="C656">
        <f>INDEX(CODIGOS_FATURAMENTO[codigo_faturamento_id],MATCH(Tabela3[[#This Row],[CodFaturamento]],CODIGOS_FATURAMENTO[Cod_Faturamento],0))</f>
        <v>29</v>
      </c>
      <c r="D656">
        <v>58028028</v>
      </c>
      <c r="E656">
        <v>945544409</v>
      </c>
      <c r="F656" s="1">
        <v>45618</v>
      </c>
      <c r="G656">
        <v>25</v>
      </c>
      <c r="H656">
        <v>3</v>
      </c>
      <c r="I656" s="1">
        <f>Tabela3[[#This Row],[data_autorizacao]]+120</f>
        <v>45738</v>
      </c>
      <c r="J656" t="s">
        <v>2175</v>
      </c>
      <c r="K656">
        <v>2250005278</v>
      </c>
    </row>
    <row r="657" spans="1:11" x14ac:dyDescent="0.3">
      <c r="A657">
        <v>3465</v>
      </c>
      <c r="B657">
        <v>3</v>
      </c>
      <c r="C657">
        <f>INDEX(CODIGOS_FATURAMENTO[codigo_faturamento_id],MATCH(Tabela3[[#This Row],[CodFaturamento]],CODIGOS_FATURAMENTO[Cod_Faturamento],0))</f>
        <v>29</v>
      </c>
      <c r="D657">
        <v>58877624</v>
      </c>
      <c r="E657">
        <v>946325918</v>
      </c>
      <c r="F657" s="1">
        <v>45659</v>
      </c>
      <c r="G657">
        <v>7</v>
      </c>
      <c r="H657">
        <v>1</v>
      </c>
      <c r="I657" s="1">
        <f>Tabela3[[#This Row],[data_autorizacao]]+120</f>
        <v>45779</v>
      </c>
      <c r="J657" t="s">
        <v>2175</v>
      </c>
      <c r="K657">
        <v>2250005278</v>
      </c>
    </row>
    <row r="658" spans="1:11" x14ac:dyDescent="0.3">
      <c r="A658">
        <v>3847</v>
      </c>
      <c r="B658">
        <v>3</v>
      </c>
      <c r="C658">
        <f>INDEX(CODIGOS_FATURAMENTO[codigo_faturamento_id],MATCH(Tabela3[[#This Row],[CodFaturamento]],CODIGOS_FATURAMENTO[Cod_Faturamento],0))</f>
        <v>26</v>
      </c>
      <c r="D658">
        <v>58874590</v>
      </c>
      <c r="E658">
        <v>946323186</v>
      </c>
      <c r="F658" s="1">
        <v>45659</v>
      </c>
      <c r="G658">
        <v>12</v>
      </c>
      <c r="H658">
        <v>1</v>
      </c>
      <c r="I658" s="1">
        <f>Tabela3[[#This Row],[data_autorizacao]]+120</f>
        <v>45779</v>
      </c>
      <c r="J658" t="s">
        <v>2175</v>
      </c>
      <c r="K658">
        <v>2250005103</v>
      </c>
    </row>
    <row r="659" spans="1:11" x14ac:dyDescent="0.3">
      <c r="A659">
        <v>3847</v>
      </c>
      <c r="B659">
        <v>3</v>
      </c>
      <c r="C659">
        <f>INDEX(CODIGOS_FATURAMENTO[codigo_faturamento_id],MATCH(Tabela3[[#This Row],[CodFaturamento]],CODIGOS_FATURAMENTO[Cod_Faturamento],0))</f>
        <v>108</v>
      </c>
      <c r="D659">
        <v>58874591</v>
      </c>
      <c r="E659">
        <v>946323187</v>
      </c>
      <c r="F659" s="1">
        <v>45659</v>
      </c>
      <c r="G659">
        <v>28</v>
      </c>
      <c r="H659">
        <v>2</v>
      </c>
      <c r="I659" s="1">
        <f>Tabela3[[#This Row],[data_autorizacao]]+120</f>
        <v>45779</v>
      </c>
      <c r="J659" t="s">
        <v>2175</v>
      </c>
      <c r="K659">
        <v>2250005189</v>
      </c>
    </row>
    <row r="660" spans="1:11" x14ac:dyDescent="0.3">
      <c r="A660">
        <v>3847</v>
      </c>
      <c r="B660">
        <v>3</v>
      </c>
      <c r="C660">
        <f>INDEX(CODIGOS_FATURAMENTO[codigo_faturamento_id],MATCH(Tabela3[[#This Row],[CodFaturamento]],CODIGOS_FATURAMENTO[Cod_Faturamento],0))</f>
        <v>29</v>
      </c>
      <c r="D660">
        <v>58874589</v>
      </c>
      <c r="E660">
        <v>946323185</v>
      </c>
      <c r="F660" s="1">
        <v>45659</v>
      </c>
      <c r="G660">
        <v>22</v>
      </c>
      <c r="H660">
        <v>2</v>
      </c>
      <c r="I660" s="1">
        <f>Tabela3[[#This Row],[data_autorizacao]]+120</f>
        <v>45779</v>
      </c>
      <c r="J660" t="s">
        <v>2175</v>
      </c>
      <c r="K660">
        <v>2250005278</v>
      </c>
    </row>
    <row r="661" spans="1:11" x14ac:dyDescent="0.3">
      <c r="A661">
        <v>4092</v>
      </c>
      <c r="B661">
        <v>3</v>
      </c>
      <c r="C661">
        <f>INDEX(CODIGOS_FATURAMENTO[codigo_faturamento_id],MATCH(Tabela3[[#This Row],[CodFaturamento]],CODIGOS_FATURAMENTO[Cod_Faturamento],0))</f>
        <v>26</v>
      </c>
      <c r="D661">
        <v>60306732</v>
      </c>
      <c r="E661">
        <v>947650659</v>
      </c>
      <c r="F661" s="1">
        <v>45711</v>
      </c>
      <c r="G661">
        <v>31</v>
      </c>
      <c r="H661">
        <v>2</v>
      </c>
      <c r="I661" s="1">
        <f>Tabela3[[#This Row],[data_autorizacao]]+120</f>
        <v>45831</v>
      </c>
      <c r="J661" t="s">
        <v>2175</v>
      </c>
      <c r="K661">
        <v>2250005103</v>
      </c>
    </row>
    <row r="662" spans="1:11" x14ac:dyDescent="0.3">
      <c r="A662">
        <v>4103</v>
      </c>
      <c r="B662">
        <v>3</v>
      </c>
      <c r="C662">
        <f>INDEX(CODIGOS_FATURAMENTO[codigo_faturamento_id],MATCH(Tabela3[[#This Row],[CodFaturamento]],CODIGOS_FATURAMENTO[Cod_Faturamento],0))</f>
        <v>28</v>
      </c>
      <c r="D662">
        <v>59976095</v>
      </c>
      <c r="E662">
        <v>947343187</v>
      </c>
      <c r="F662" s="1">
        <v>45701</v>
      </c>
      <c r="G662">
        <v>48</v>
      </c>
      <c r="H662">
        <v>3</v>
      </c>
      <c r="I662" s="1">
        <f>Tabela3[[#This Row],[data_autorizacao]]+120</f>
        <v>45821</v>
      </c>
      <c r="J662" t="s">
        <v>2175</v>
      </c>
      <c r="K662">
        <v>2250005170</v>
      </c>
    </row>
    <row r="663" spans="1:11" x14ac:dyDescent="0.3">
      <c r="A663">
        <v>4103</v>
      </c>
      <c r="B663">
        <v>3</v>
      </c>
      <c r="C663">
        <f>INDEX(CODIGOS_FATURAMENTO[codigo_faturamento_id],MATCH(Tabela3[[#This Row],[CodFaturamento]],CODIGOS_FATURAMENTO[Cod_Faturamento],0))</f>
        <v>31</v>
      </c>
      <c r="D663">
        <v>59976097</v>
      </c>
      <c r="E663">
        <v>947343188</v>
      </c>
      <c r="F663" s="1">
        <v>45699</v>
      </c>
      <c r="G663">
        <v>63</v>
      </c>
      <c r="H663">
        <v>4</v>
      </c>
      <c r="I663" s="1">
        <f>Tabela3[[#This Row],[data_autorizacao]]+120</f>
        <v>45819</v>
      </c>
      <c r="J663" t="s">
        <v>2175</v>
      </c>
      <c r="K663">
        <v>50000012</v>
      </c>
    </row>
    <row r="664" spans="1:11" x14ac:dyDescent="0.3">
      <c r="A664">
        <v>4103</v>
      </c>
      <c r="B664">
        <v>3</v>
      </c>
      <c r="C664">
        <f>INDEX(CODIGOS_FATURAMENTO[codigo_faturamento_id],MATCH(Tabela3[[#This Row],[CodFaturamento]],CODIGOS_FATURAMENTO[Cod_Faturamento],0))</f>
        <v>32</v>
      </c>
      <c r="D664">
        <v>59976098</v>
      </c>
      <c r="E664">
        <v>947343189</v>
      </c>
      <c r="F664" s="1">
        <v>45699</v>
      </c>
      <c r="G664">
        <v>30</v>
      </c>
      <c r="H664">
        <v>2</v>
      </c>
      <c r="I664" s="1">
        <f>Tabela3[[#This Row],[data_autorizacao]]+120</f>
        <v>45819</v>
      </c>
      <c r="J664" t="s">
        <v>2175</v>
      </c>
      <c r="K664">
        <v>50001213</v>
      </c>
    </row>
    <row r="665" spans="1:11" x14ac:dyDescent="0.3">
      <c r="A665">
        <v>4103</v>
      </c>
      <c r="B665">
        <v>3</v>
      </c>
      <c r="C665">
        <f>INDEX(CODIGOS_FATURAMENTO[codigo_faturamento_id],MATCH(Tabela3[[#This Row],[CodFaturamento]],CODIGOS_FATURAMENTO[Cod_Faturamento],0))</f>
        <v>26</v>
      </c>
      <c r="D665">
        <v>59976099</v>
      </c>
      <c r="E665">
        <v>947343190</v>
      </c>
      <c r="F665" s="1">
        <v>45699</v>
      </c>
      <c r="G665">
        <v>115</v>
      </c>
      <c r="H665">
        <v>8</v>
      </c>
      <c r="I665" s="1">
        <f>Tabela3[[#This Row],[data_autorizacao]]+120</f>
        <v>45819</v>
      </c>
      <c r="J665" t="s">
        <v>2175</v>
      </c>
      <c r="K665">
        <v>2250005103</v>
      </c>
    </row>
    <row r="666" spans="1:11" x14ac:dyDescent="0.3">
      <c r="A666">
        <v>4103</v>
      </c>
      <c r="B666">
        <v>3</v>
      </c>
      <c r="C666">
        <f>INDEX(CODIGOS_FATURAMENTO[codigo_faturamento_id],MATCH(Tabela3[[#This Row],[CodFaturamento]],CODIGOS_FATURAMENTO[Cod_Faturamento],0))</f>
        <v>27</v>
      </c>
      <c r="D666">
        <v>59976094</v>
      </c>
      <c r="E666">
        <v>947343186</v>
      </c>
      <c r="F666" s="1">
        <v>45699</v>
      </c>
      <c r="G666">
        <v>16</v>
      </c>
      <c r="H666">
        <v>1</v>
      </c>
      <c r="I666" s="1">
        <f>Tabela3[[#This Row],[data_autorizacao]]+120</f>
        <v>45819</v>
      </c>
      <c r="J666" t="s">
        <v>2175</v>
      </c>
      <c r="K666">
        <v>2250005111</v>
      </c>
    </row>
    <row r="667" spans="1:11" x14ac:dyDescent="0.3">
      <c r="A667">
        <v>4103</v>
      </c>
      <c r="B667">
        <v>3</v>
      </c>
      <c r="C667">
        <f>INDEX(CODIGOS_FATURAMENTO[codigo_faturamento_id],MATCH(Tabela3[[#This Row],[CodFaturamento]],CODIGOS_FATURAMENTO[Cod_Faturamento],0))</f>
        <v>108</v>
      </c>
      <c r="D667">
        <v>59976100</v>
      </c>
      <c r="E667">
        <v>947343192</v>
      </c>
      <c r="F667" s="1">
        <v>45699</v>
      </c>
      <c r="G667">
        <v>63</v>
      </c>
      <c r="H667">
        <v>4</v>
      </c>
      <c r="I667" s="1">
        <f>Tabela3[[#This Row],[data_autorizacao]]+120</f>
        <v>45819</v>
      </c>
      <c r="J667" t="s">
        <v>2175</v>
      </c>
      <c r="K667">
        <v>2250005189</v>
      </c>
    </row>
    <row r="668" spans="1:11" x14ac:dyDescent="0.3">
      <c r="A668">
        <v>4286</v>
      </c>
      <c r="B668">
        <v>3</v>
      </c>
      <c r="C668">
        <f>INDEX(CODIGOS_FATURAMENTO[codigo_faturamento_id],MATCH(Tabela3[[#This Row],[CodFaturamento]],CODIGOS_FATURAMENTO[Cod_Faturamento],0))</f>
        <v>26</v>
      </c>
      <c r="D668">
        <v>57655833</v>
      </c>
      <c r="E668">
        <v>945201691</v>
      </c>
      <c r="F668" s="1">
        <v>45610</v>
      </c>
      <c r="G668">
        <v>25</v>
      </c>
      <c r="H668">
        <v>2</v>
      </c>
      <c r="I668" s="1">
        <f>Tabela3[[#This Row],[data_autorizacao]]+120</f>
        <v>45730</v>
      </c>
      <c r="J668" t="s">
        <v>2175</v>
      </c>
      <c r="K668">
        <v>2250005103</v>
      </c>
    </row>
    <row r="669" spans="1:11" x14ac:dyDescent="0.3">
      <c r="A669">
        <v>4286</v>
      </c>
      <c r="B669">
        <v>3</v>
      </c>
      <c r="C669">
        <f>INDEX(CODIGOS_FATURAMENTO[codigo_faturamento_id],MATCH(Tabela3[[#This Row],[CodFaturamento]],CODIGOS_FATURAMENTO[Cod_Faturamento],0))</f>
        <v>108</v>
      </c>
      <c r="D669">
        <v>57655834</v>
      </c>
      <c r="E669">
        <v>945201692</v>
      </c>
      <c r="F669" s="1">
        <v>45610</v>
      </c>
      <c r="G669">
        <v>29</v>
      </c>
      <c r="H669">
        <v>2</v>
      </c>
      <c r="I669" s="1">
        <f>Tabela3[[#This Row],[data_autorizacao]]+120</f>
        <v>45730</v>
      </c>
      <c r="J669" t="s">
        <v>2175</v>
      </c>
      <c r="K669">
        <v>2250005189</v>
      </c>
    </row>
    <row r="670" spans="1:11" x14ac:dyDescent="0.3">
      <c r="A670">
        <v>4184</v>
      </c>
      <c r="B670">
        <v>3</v>
      </c>
      <c r="C670">
        <f>INDEX(CODIGOS_FATURAMENTO[codigo_faturamento_id],MATCH(Tabela3[[#This Row],[CodFaturamento]],CODIGOS_FATURAMENTO[Cod_Faturamento],0))</f>
        <v>29</v>
      </c>
      <c r="D670">
        <v>58202104</v>
      </c>
      <c r="E670">
        <v>945705613</v>
      </c>
      <c r="F670" s="1">
        <v>45625</v>
      </c>
      <c r="G670">
        <v>7</v>
      </c>
      <c r="H670">
        <v>1</v>
      </c>
      <c r="I670" s="1">
        <f>Tabela3[[#This Row],[data_autorizacao]]+120</f>
        <v>45745</v>
      </c>
      <c r="J670" t="s">
        <v>2175</v>
      </c>
      <c r="K670">
        <v>2250005278</v>
      </c>
    </row>
    <row r="671" spans="1:11" x14ac:dyDescent="0.3">
      <c r="A671">
        <v>652</v>
      </c>
      <c r="B671">
        <v>3</v>
      </c>
      <c r="C671">
        <f>INDEX(CODIGOS_FATURAMENTO[codigo_faturamento_id],MATCH(Tabela3[[#This Row],[CodFaturamento]],CODIGOS_FATURAMENTO[Cod_Faturamento],0))</f>
        <v>26</v>
      </c>
      <c r="D671">
        <v>57658124</v>
      </c>
      <c r="E671">
        <v>945203853</v>
      </c>
      <c r="F671" s="1">
        <v>45604</v>
      </c>
      <c r="G671">
        <v>10</v>
      </c>
      <c r="H671">
        <v>2</v>
      </c>
      <c r="I671" s="1">
        <f>Tabela3[[#This Row],[data_autorizacao]]+120</f>
        <v>45724</v>
      </c>
      <c r="J671" t="s">
        <v>2175</v>
      </c>
      <c r="K671">
        <v>2250005103</v>
      </c>
    </row>
    <row r="672" spans="1:11" x14ac:dyDescent="0.3">
      <c r="A672">
        <v>652</v>
      </c>
      <c r="B672">
        <v>3</v>
      </c>
      <c r="C672">
        <f>INDEX(CODIGOS_FATURAMENTO[codigo_faturamento_id],MATCH(Tabela3[[#This Row],[CodFaturamento]],CODIGOS_FATURAMENTO[Cod_Faturamento],0))</f>
        <v>108</v>
      </c>
      <c r="D672">
        <v>57658125</v>
      </c>
      <c r="E672">
        <v>945203854</v>
      </c>
      <c r="F672" s="1">
        <v>45604</v>
      </c>
      <c r="G672">
        <v>5</v>
      </c>
      <c r="H672">
        <v>1</v>
      </c>
      <c r="I672" s="1">
        <f>Tabela3[[#This Row],[data_autorizacao]]+120</f>
        <v>45724</v>
      </c>
      <c r="J672" t="s">
        <v>2175</v>
      </c>
      <c r="K672">
        <v>2250005189</v>
      </c>
    </row>
    <row r="673" spans="1:11" x14ac:dyDescent="0.3">
      <c r="A673">
        <v>652</v>
      </c>
      <c r="B673">
        <v>3</v>
      </c>
      <c r="C673">
        <f>INDEX(CODIGOS_FATURAMENTO[codigo_faturamento_id],MATCH(Tabela3[[#This Row],[CodFaturamento]],CODIGOS_FATURAMENTO[Cod_Faturamento],0))</f>
        <v>29</v>
      </c>
      <c r="D673">
        <v>57658123</v>
      </c>
      <c r="E673">
        <v>945203852</v>
      </c>
      <c r="F673" s="1">
        <v>45604</v>
      </c>
      <c r="G673">
        <v>9</v>
      </c>
      <c r="H673">
        <v>2</v>
      </c>
      <c r="I673" s="1">
        <f>Tabela3[[#This Row],[data_autorizacao]]+120</f>
        <v>45724</v>
      </c>
      <c r="J673" t="s">
        <v>2175</v>
      </c>
      <c r="K673">
        <v>2250005278</v>
      </c>
    </row>
    <row r="674" spans="1:11" x14ac:dyDescent="0.3">
      <c r="A674">
        <v>74</v>
      </c>
      <c r="B674">
        <v>3</v>
      </c>
      <c r="C674">
        <f>INDEX(CODIGOS_FATURAMENTO[codigo_faturamento_id],MATCH(Tabela3[[#This Row],[CodFaturamento]],CODIGOS_FATURAMENTO[Cod_Faturamento],0))</f>
        <v>31</v>
      </c>
      <c r="D674">
        <v>60291351</v>
      </c>
      <c r="E674">
        <v>947636491</v>
      </c>
      <c r="F674" s="1">
        <v>45709</v>
      </c>
      <c r="G674">
        <v>75</v>
      </c>
      <c r="H674">
        <v>5</v>
      </c>
      <c r="I674" s="1">
        <f>Tabela3[[#This Row],[data_autorizacao]]+120</f>
        <v>45829</v>
      </c>
      <c r="J674" t="s">
        <v>2175</v>
      </c>
      <c r="K674">
        <v>50000012</v>
      </c>
    </row>
    <row r="675" spans="1:11" x14ac:dyDescent="0.3">
      <c r="A675">
        <v>74</v>
      </c>
      <c r="B675">
        <v>3</v>
      </c>
      <c r="C675">
        <f>INDEX(CODIGOS_FATURAMENTO[codigo_faturamento_id],MATCH(Tabela3[[#This Row],[CodFaturamento]],CODIGOS_FATURAMENTO[Cod_Faturamento],0))</f>
        <v>32</v>
      </c>
      <c r="D675">
        <v>60291350</v>
      </c>
      <c r="E675">
        <v>947636490</v>
      </c>
      <c r="F675" s="1">
        <v>45709</v>
      </c>
      <c r="G675">
        <v>80</v>
      </c>
      <c r="H675">
        <v>5</v>
      </c>
      <c r="I675" s="1">
        <f>Tabela3[[#This Row],[data_autorizacao]]+120</f>
        <v>45829</v>
      </c>
      <c r="J675" t="s">
        <v>2175</v>
      </c>
      <c r="K675">
        <v>50001213</v>
      </c>
    </row>
    <row r="676" spans="1:11" x14ac:dyDescent="0.3">
      <c r="A676">
        <v>74</v>
      </c>
      <c r="B676">
        <v>3</v>
      </c>
      <c r="C676">
        <f>INDEX(CODIGOS_FATURAMENTO[codigo_faturamento_id],MATCH(Tabela3[[#This Row],[CodFaturamento]],CODIGOS_FATURAMENTO[Cod_Faturamento],0))</f>
        <v>26</v>
      </c>
      <c r="D676">
        <v>60291353</v>
      </c>
      <c r="E676">
        <v>947636493</v>
      </c>
      <c r="F676" s="1">
        <v>45709</v>
      </c>
      <c r="G676">
        <v>151</v>
      </c>
      <c r="H676">
        <v>10</v>
      </c>
      <c r="I676" s="1">
        <f>Tabela3[[#This Row],[data_autorizacao]]+120</f>
        <v>45829</v>
      </c>
      <c r="J676" t="s">
        <v>2175</v>
      </c>
      <c r="K676">
        <v>2250005103</v>
      </c>
    </row>
    <row r="677" spans="1:11" x14ac:dyDescent="0.3">
      <c r="A677">
        <v>74</v>
      </c>
      <c r="B677">
        <v>3</v>
      </c>
      <c r="C677">
        <f>INDEX(CODIGOS_FATURAMENTO[codigo_faturamento_id],MATCH(Tabela3[[#This Row],[CodFaturamento]],CODIGOS_FATURAMENTO[Cod_Faturamento],0))</f>
        <v>27</v>
      </c>
      <c r="D677">
        <v>60291349</v>
      </c>
      <c r="E677">
        <v>947636489</v>
      </c>
      <c r="F677" s="1">
        <v>45709</v>
      </c>
      <c r="G677">
        <v>96</v>
      </c>
      <c r="H677">
        <v>6</v>
      </c>
      <c r="I677" s="1">
        <f>Tabela3[[#This Row],[data_autorizacao]]+120</f>
        <v>45829</v>
      </c>
      <c r="J677" t="s">
        <v>2175</v>
      </c>
      <c r="K677">
        <v>2250005111</v>
      </c>
    </row>
    <row r="678" spans="1:11" x14ac:dyDescent="0.3">
      <c r="A678">
        <v>74</v>
      </c>
      <c r="B678">
        <v>3</v>
      </c>
      <c r="C678">
        <f>INDEX(CODIGOS_FATURAMENTO[codigo_faturamento_id],MATCH(Tabela3[[#This Row],[CodFaturamento]],CODIGOS_FATURAMENTO[Cod_Faturamento],0))</f>
        <v>108</v>
      </c>
      <c r="D678">
        <v>60291354</v>
      </c>
      <c r="E678">
        <v>947636494</v>
      </c>
      <c r="F678" s="1">
        <v>45709</v>
      </c>
      <c r="G678">
        <v>96</v>
      </c>
      <c r="H678">
        <v>6</v>
      </c>
      <c r="I678" s="1">
        <f>Tabela3[[#This Row],[data_autorizacao]]+120</f>
        <v>45829</v>
      </c>
      <c r="J678" t="s">
        <v>2175</v>
      </c>
      <c r="K678">
        <v>2250005189</v>
      </c>
    </row>
    <row r="679" spans="1:11" x14ac:dyDescent="0.3">
      <c r="A679">
        <v>74</v>
      </c>
      <c r="B679">
        <v>3</v>
      </c>
      <c r="C679">
        <f>INDEX(CODIGOS_FATURAMENTO[codigo_faturamento_id],MATCH(Tabela3[[#This Row],[CodFaturamento]],CODIGOS_FATURAMENTO[Cod_Faturamento],0))</f>
        <v>29</v>
      </c>
      <c r="D679">
        <v>60291352</v>
      </c>
      <c r="E679">
        <v>947636492</v>
      </c>
      <c r="F679" s="1">
        <v>45709</v>
      </c>
      <c r="G679">
        <v>86</v>
      </c>
      <c r="H679">
        <v>6</v>
      </c>
      <c r="I679" s="1">
        <f>Tabela3[[#This Row],[data_autorizacao]]+120</f>
        <v>45829</v>
      </c>
      <c r="J679" t="s">
        <v>2175</v>
      </c>
      <c r="K679">
        <v>2250005278</v>
      </c>
    </row>
    <row r="680" spans="1:11" x14ac:dyDescent="0.3">
      <c r="A680">
        <v>74</v>
      </c>
      <c r="B680">
        <v>3</v>
      </c>
      <c r="C680">
        <f>INDEX(CODIGOS_FATURAMENTO[codigo_faturamento_id],MATCH(Tabela3[[#This Row],[CodFaturamento]],CODIGOS_FATURAMENTO[Cod_Faturamento],0))</f>
        <v>28</v>
      </c>
      <c r="D680">
        <v>58042644</v>
      </c>
      <c r="E680">
        <v>945557775</v>
      </c>
      <c r="F680" s="1">
        <v>45632</v>
      </c>
      <c r="G680">
        <v>2</v>
      </c>
      <c r="H680">
        <v>6</v>
      </c>
      <c r="I680" s="1">
        <f>Tabela3[[#This Row],[data_autorizacao]]+120</f>
        <v>45752</v>
      </c>
      <c r="J680" t="s">
        <v>2175</v>
      </c>
      <c r="K680">
        <v>2250005170</v>
      </c>
    </row>
    <row r="681" spans="1:11" x14ac:dyDescent="0.3">
      <c r="A681">
        <v>4314</v>
      </c>
      <c r="B681">
        <v>3</v>
      </c>
      <c r="C681">
        <f>INDEX(CODIGOS_FATURAMENTO[codigo_faturamento_id],MATCH(Tabela3[[#This Row],[CodFaturamento]],CODIGOS_FATURAMENTO[Cod_Faturamento],0))</f>
        <v>31</v>
      </c>
      <c r="D681">
        <v>58525328</v>
      </c>
      <c r="E681">
        <v>946004747</v>
      </c>
      <c r="F681" s="1">
        <v>45637</v>
      </c>
      <c r="G681">
        <v>6</v>
      </c>
      <c r="H681">
        <v>1</v>
      </c>
      <c r="I681" s="1">
        <f>Tabela3[[#This Row],[data_autorizacao]]+120</f>
        <v>45757</v>
      </c>
      <c r="J681" t="s">
        <v>2175</v>
      </c>
      <c r="K681">
        <v>50000012</v>
      </c>
    </row>
    <row r="682" spans="1:11" x14ac:dyDescent="0.3">
      <c r="A682">
        <v>4314</v>
      </c>
      <c r="B682">
        <v>3</v>
      </c>
      <c r="C682">
        <f>INDEX(CODIGOS_FATURAMENTO[codigo_faturamento_id],MATCH(Tabela3[[#This Row],[CodFaturamento]],CODIGOS_FATURAMENTO[Cod_Faturamento],0))</f>
        <v>32</v>
      </c>
      <c r="D682">
        <v>58525330</v>
      </c>
      <c r="E682">
        <v>946004750</v>
      </c>
      <c r="F682" s="1">
        <v>45637</v>
      </c>
      <c r="G682">
        <v>8</v>
      </c>
      <c r="H682">
        <v>1</v>
      </c>
      <c r="I682" s="1">
        <f>Tabela3[[#This Row],[data_autorizacao]]+120</f>
        <v>45757</v>
      </c>
      <c r="J682" t="s">
        <v>2175</v>
      </c>
      <c r="K682">
        <v>50001213</v>
      </c>
    </row>
    <row r="683" spans="1:11" x14ac:dyDescent="0.3">
      <c r="A683">
        <v>4314</v>
      </c>
      <c r="B683">
        <v>3</v>
      </c>
      <c r="C683">
        <f>INDEX(CODIGOS_FATURAMENTO[codigo_faturamento_id],MATCH(Tabela3[[#This Row],[CodFaturamento]],CODIGOS_FATURAMENTO[Cod_Faturamento],0))</f>
        <v>26</v>
      </c>
      <c r="D683">
        <v>58525331</v>
      </c>
      <c r="E683">
        <v>946004751</v>
      </c>
      <c r="F683" s="1">
        <v>45637</v>
      </c>
      <c r="G683">
        <v>12</v>
      </c>
      <c r="H683">
        <v>2</v>
      </c>
      <c r="I683" s="1">
        <f>Tabela3[[#This Row],[data_autorizacao]]+120</f>
        <v>45757</v>
      </c>
      <c r="J683" t="s">
        <v>2175</v>
      </c>
      <c r="K683">
        <v>2250005103</v>
      </c>
    </row>
    <row r="684" spans="1:11" x14ac:dyDescent="0.3">
      <c r="A684">
        <v>4314</v>
      </c>
      <c r="B684">
        <v>3</v>
      </c>
      <c r="C684">
        <f>INDEX(CODIGOS_FATURAMENTO[codigo_faturamento_id],MATCH(Tabela3[[#This Row],[CodFaturamento]],CODIGOS_FATURAMENTO[Cod_Faturamento],0))</f>
        <v>108</v>
      </c>
      <c r="D684">
        <v>58525332</v>
      </c>
      <c r="E684">
        <v>946004752</v>
      </c>
      <c r="F684" s="1">
        <v>45637</v>
      </c>
      <c r="G684">
        <v>16</v>
      </c>
      <c r="H684">
        <v>2</v>
      </c>
      <c r="I684" s="1">
        <f>Tabela3[[#This Row],[data_autorizacao]]+120</f>
        <v>45757</v>
      </c>
      <c r="J684" t="s">
        <v>2175</v>
      </c>
      <c r="K684">
        <v>2250005189</v>
      </c>
    </row>
    <row r="685" spans="1:11" x14ac:dyDescent="0.3">
      <c r="A685">
        <v>4274</v>
      </c>
      <c r="B685">
        <v>3</v>
      </c>
      <c r="C685">
        <f>INDEX(CODIGOS_FATURAMENTO[codigo_faturamento_id],MATCH(Tabela3[[#This Row],[CodFaturamento]],CODIGOS_FATURAMENTO[Cod_Faturamento],0))</f>
        <v>26</v>
      </c>
      <c r="D685">
        <v>57203931</v>
      </c>
      <c r="E685">
        <v>944786730</v>
      </c>
      <c r="F685" s="1">
        <v>45587</v>
      </c>
      <c r="G685">
        <v>5</v>
      </c>
      <c r="H685">
        <v>2</v>
      </c>
      <c r="I685" s="1">
        <f>Tabela3[[#This Row],[data_autorizacao]]+120</f>
        <v>45707</v>
      </c>
      <c r="J685" t="s">
        <v>2175</v>
      </c>
      <c r="K685">
        <v>2250005103</v>
      </c>
    </row>
    <row r="686" spans="1:11" x14ac:dyDescent="0.3">
      <c r="A686">
        <v>3121</v>
      </c>
      <c r="B686">
        <v>3</v>
      </c>
      <c r="C686">
        <f>INDEX(CODIGOS_FATURAMENTO[codigo_faturamento_id],MATCH(Tabela3[[#This Row],[CodFaturamento]],CODIGOS_FATURAMENTO[Cod_Faturamento],0))</f>
        <v>108</v>
      </c>
      <c r="D686">
        <v>59184524</v>
      </c>
      <c r="E686">
        <v>946609885</v>
      </c>
      <c r="F686" s="1">
        <v>45671</v>
      </c>
      <c r="G686">
        <v>16</v>
      </c>
      <c r="H686">
        <v>1</v>
      </c>
      <c r="I686" s="1">
        <f>Tabela3[[#This Row],[data_autorizacao]]+120</f>
        <v>45791</v>
      </c>
      <c r="J686" t="s">
        <v>2175</v>
      </c>
      <c r="K686">
        <v>2250005189</v>
      </c>
    </row>
    <row r="687" spans="1:11" x14ac:dyDescent="0.3">
      <c r="A687">
        <v>3121</v>
      </c>
      <c r="B687">
        <v>3</v>
      </c>
      <c r="C687">
        <f>INDEX(CODIGOS_FATURAMENTO[codigo_faturamento_id],MATCH(Tabela3[[#This Row],[CodFaturamento]],CODIGOS_FATURAMENTO[Cod_Faturamento],0))</f>
        <v>29</v>
      </c>
      <c r="D687">
        <v>59184523</v>
      </c>
      <c r="E687">
        <v>946609884</v>
      </c>
      <c r="F687" s="1">
        <v>45671</v>
      </c>
      <c r="G687">
        <v>24</v>
      </c>
      <c r="H687">
        <v>2</v>
      </c>
      <c r="I687" s="1">
        <f>Tabela3[[#This Row],[data_autorizacao]]+120</f>
        <v>45791</v>
      </c>
      <c r="J687" t="s">
        <v>2175</v>
      </c>
      <c r="K687">
        <v>2250005278</v>
      </c>
    </row>
    <row r="688" spans="1:11" x14ac:dyDescent="0.3">
      <c r="A688">
        <v>4079</v>
      </c>
      <c r="B688">
        <v>3</v>
      </c>
      <c r="C688">
        <f>INDEX(CODIGOS_FATURAMENTO[codigo_faturamento_id],MATCH(Tabela3[[#This Row],[CodFaturamento]],CODIGOS_FATURAMENTO[Cod_Faturamento],0))</f>
        <v>26</v>
      </c>
      <c r="D688">
        <v>58897247</v>
      </c>
      <c r="E688">
        <v>946343731</v>
      </c>
      <c r="F688" s="1">
        <v>45660</v>
      </c>
      <c r="G688">
        <v>25</v>
      </c>
      <c r="H688">
        <v>2</v>
      </c>
      <c r="I688" s="1">
        <f>Tabela3[[#This Row],[data_autorizacao]]+120</f>
        <v>45780</v>
      </c>
      <c r="J688" t="s">
        <v>2175</v>
      </c>
      <c r="K688">
        <v>2250005103</v>
      </c>
    </row>
    <row r="689" spans="1:11" x14ac:dyDescent="0.3">
      <c r="A689">
        <v>4079</v>
      </c>
      <c r="B689">
        <v>3</v>
      </c>
      <c r="C689">
        <f>INDEX(CODIGOS_FATURAMENTO[codigo_faturamento_id],MATCH(Tabela3[[#This Row],[CodFaturamento]],CODIGOS_FATURAMENTO[Cod_Faturamento],0))</f>
        <v>29</v>
      </c>
      <c r="D689">
        <v>58891630</v>
      </c>
      <c r="E689">
        <v>946338740</v>
      </c>
      <c r="F689" s="1">
        <v>45660</v>
      </c>
      <c r="G689">
        <v>29</v>
      </c>
      <c r="H689">
        <v>2</v>
      </c>
      <c r="I689" s="1">
        <f>Tabela3[[#This Row],[data_autorizacao]]+120</f>
        <v>45780</v>
      </c>
      <c r="J689" t="s">
        <v>2175</v>
      </c>
      <c r="K689">
        <v>2250005278</v>
      </c>
    </row>
    <row r="690" spans="1:11" x14ac:dyDescent="0.3">
      <c r="A690">
        <v>2652</v>
      </c>
      <c r="B690">
        <v>3</v>
      </c>
      <c r="C690">
        <f>INDEX(CODIGOS_FATURAMENTO[codigo_faturamento_id],MATCH(Tabela3[[#This Row],[CodFaturamento]],CODIGOS_FATURAMENTO[Cod_Faturamento],0))</f>
        <v>32</v>
      </c>
      <c r="D690">
        <v>60230130</v>
      </c>
      <c r="E690">
        <v>947579455</v>
      </c>
      <c r="F690" s="1">
        <v>45707</v>
      </c>
      <c r="G690">
        <v>30</v>
      </c>
      <c r="H690">
        <v>2</v>
      </c>
      <c r="I690" s="1">
        <f>Tabela3[[#This Row],[data_autorizacao]]+120</f>
        <v>45827</v>
      </c>
      <c r="J690" t="s">
        <v>2175</v>
      </c>
      <c r="K690">
        <v>50001213</v>
      </c>
    </row>
    <row r="691" spans="1:11" x14ac:dyDescent="0.3">
      <c r="A691">
        <v>2652</v>
      </c>
      <c r="B691">
        <v>3</v>
      </c>
      <c r="C691">
        <f>INDEX(CODIGOS_FATURAMENTO[codigo_faturamento_id],MATCH(Tabela3[[#This Row],[CodFaturamento]],CODIGOS_FATURAMENTO[Cod_Faturamento],0))</f>
        <v>26</v>
      </c>
      <c r="D691">
        <v>60230132</v>
      </c>
      <c r="E691">
        <v>947579457</v>
      </c>
      <c r="F691" s="1">
        <v>45707</v>
      </c>
      <c r="G691">
        <v>28</v>
      </c>
      <c r="H691">
        <v>2</v>
      </c>
      <c r="I691" s="1">
        <f>Tabela3[[#This Row],[data_autorizacao]]+120</f>
        <v>45827</v>
      </c>
      <c r="J691" t="s">
        <v>2175</v>
      </c>
      <c r="K691">
        <v>2250005103</v>
      </c>
    </row>
    <row r="692" spans="1:11" x14ac:dyDescent="0.3">
      <c r="A692">
        <v>2652</v>
      </c>
      <c r="B692">
        <v>3</v>
      </c>
      <c r="C692">
        <f>INDEX(CODIGOS_FATURAMENTO[codigo_faturamento_id],MATCH(Tabela3[[#This Row],[CodFaturamento]],CODIGOS_FATURAMENTO[Cod_Faturamento],0))</f>
        <v>28</v>
      </c>
      <c r="D692">
        <v>60230129</v>
      </c>
      <c r="E692">
        <v>947579454</v>
      </c>
      <c r="F692" s="1">
        <v>45707</v>
      </c>
      <c r="G692">
        <v>32</v>
      </c>
      <c r="H692">
        <v>2</v>
      </c>
      <c r="I692" s="1">
        <f>Tabela3[[#This Row],[data_autorizacao]]+120</f>
        <v>45827</v>
      </c>
      <c r="J692" t="s">
        <v>2175</v>
      </c>
      <c r="K692">
        <v>2250005170</v>
      </c>
    </row>
    <row r="693" spans="1:11" x14ac:dyDescent="0.3">
      <c r="A693">
        <v>2652</v>
      </c>
      <c r="B693">
        <v>3</v>
      </c>
      <c r="C693">
        <f>INDEX(CODIGOS_FATURAMENTO[codigo_faturamento_id],MATCH(Tabela3[[#This Row],[CodFaturamento]],CODIGOS_FATURAMENTO[Cod_Faturamento],0))</f>
        <v>108</v>
      </c>
      <c r="D693">
        <v>60230133</v>
      </c>
      <c r="E693">
        <v>947579458</v>
      </c>
      <c r="F693" s="1">
        <v>45707</v>
      </c>
      <c r="G693">
        <v>43</v>
      </c>
      <c r="H693">
        <v>3</v>
      </c>
      <c r="I693" s="1">
        <f>Tabela3[[#This Row],[data_autorizacao]]+120</f>
        <v>45827</v>
      </c>
      <c r="J693" t="s">
        <v>2175</v>
      </c>
      <c r="K693">
        <v>2250005189</v>
      </c>
    </row>
    <row r="694" spans="1:11" x14ac:dyDescent="0.3">
      <c r="A694">
        <v>2652</v>
      </c>
      <c r="B694">
        <v>3</v>
      </c>
      <c r="C694">
        <f>INDEX(CODIGOS_FATURAMENTO[codigo_faturamento_id],MATCH(Tabela3[[#This Row],[CodFaturamento]],CODIGOS_FATURAMENTO[Cod_Faturamento],0))</f>
        <v>29</v>
      </c>
      <c r="D694">
        <v>60230131</v>
      </c>
      <c r="E694">
        <v>947579456</v>
      </c>
      <c r="F694" s="1">
        <v>45707</v>
      </c>
      <c r="G694">
        <v>29</v>
      </c>
      <c r="H694">
        <v>2</v>
      </c>
      <c r="I694" s="1">
        <f>Tabela3[[#This Row],[data_autorizacao]]+120</f>
        <v>45827</v>
      </c>
      <c r="J694" t="s">
        <v>2175</v>
      </c>
      <c r="K694">
        <v>2250005278</v>
      </c>
    </row>
    <row r="695" spans="1:11" x14ac:dyDescent="0.3">
      <c r="A695">
        <v>1282</v>
      </c>
      <c r="B695">
        <v>3</v>
      </c>
      <c r="C695">
        <f>INDEX(CODIGOS_FATURAMENTO[codigo_faturamento_id],MATCH(Tabela3[[#This Row],[CodFaturamento]],CODIGOS_FATURAMENTO[Cod_Faturamento],0))</f>
        <v>26</v>
      </c>
      <c r="D695">
        <v>59512831</v>
      </c>
      <c r="E695">
        <v>946914171</v>
      </c>
      <c r="F695" s="1">
        <v>45684</v>
      </c>
      <c r="G695">
        <v>59</v>
      </c>
      <c r="H695">
        <v>6</v>
      </c>
      <c r="I695" s="1">
        <f>Tabela3[[#This Row],[data_autorizacao]]+120</f>
        <v>45804</v>
      </c>
      <c r="J695" t="s">
        <v>2175</v>
      </c>
      <c r="K695">
        <v>2250005103</v>
      </c>
    </row>
    <row r="696" spans="1:11" x14ac:dyDescent="0.3">
      <c r="A696">
        <v>1282</v>
      </c>
      <c r="B696">
        <v>3</v>
      </c>
      <c r="C696">
        <f>INDEX(CODIGOS_FATURAMENTO[codigo_faturamento_id],MATCH(Tabela3[[#This Row],[CodFaturamento]],CODIGOS_FATURAMENTO[Cod_Faturamento],0))</f>
        <v>28</v>
      </c>
      <c r="D696">
        <v>59512830</v>
      </c>
      <c r="E696">
        <v>946914170</v>
      </c>
      <c r="F696" s="1">
        <v>45684</v>
      </c>
      <c r="G696">
        <v>10</v>
      </c>
      <c r="H696">
        <v>1</v>
      </c>
      <c r="I696" s="1">
        <f>Tabela3[[#This Row],[data_autorizacao]]+120</f>
        <v>45804</v>
      </c>
      <c r="J696" t="s">
        <v>2175</v>
      </c>
      <c r="K696">
        <v>2250005170</v>
      </c>
    </row>
    <row r="697" spans="1:11" x14ac:dyDescent="0.3">
      <c r="A697">
        <v>1282</v>
      </c>
      <c r="B697">
        <v>3</v>
      </c>
      <c r="C697">
        <f>INDEX(CODIGOS_FATURAMENTO[codigo_faturamento_id],MATCH(Tabela3[[#This Row],[CodFaturamento]],CODIGOS_FATURAMENTO[Cod_Faturamento],0))</f>
        <v>108</v>
      </c>
      <c r="D697">
        <v>59512832</v>
      </c>
      <c r="E697">
        <v>946914172</v>
      </c>
      <c r="F697" s="1">
        <v>45684</v>
      </c>
      <c r="G697">
        <v>25</v>
      </c>
      <c r="H697">
        <v>2</v>
      </c>
      <c r="I697" s="1">
        <f>Tabela3[[#This Row],[data_autorizacao]]+120</f>
        <v>45804</v>
      </c>
      <c r="J697" t="s">
        <v>2175</v>
      </c>
      <c r="K697">
        <v>2250005189</v>
      </c>
    </row>
    <row r="698" spans="1:11" x14ac:dyDescent="0.3">
      <c r="A698">
        <v>1282</v>
      </c>
      <c r="B698">
        <v>3</v>
      </c>
      <c r="C698">
        <f>INDEX(CODIGOS_FATURAMENTO[codigo_faturamento_id],MATCH(Tabela3[[#This Row],[CodFaturamento]],CODIGOS_FATURAMENTO[Cod_Faturamento],0))</f>
        <v>31</v>
      </c>
      <c r="D698">
        <v>58111639</v>
      </c>
      <c r="E698">
        <v>945621736</v>
      </c>
      <c r="F698" s="1">
        <v>45622</v>
      </c>
      <c r="G698">
        <v>9</v>
      </c>
      <c r="H698">
        <v>1</v>
      </c>
      <c r="I698" s="1">
        <f>Tabela3[[#This Row],[data_autorizacao]]+120</f>
        <v>45742</v>
      </c>
      <c r="J698" t="s">
        <v>2175</v>
      </c>
      <c r="K698">
        <v>50000012</v>
      </c>
    </row>
    <row r="699" spans="1:11" x14ac:dyDescent="0.3">
      <c r="A699">
        <v>3998</v>
      </c>
      <c r="B699">
        <v>3</v>
      </c>
      <c r="C699">
        <f>INDEX(CODIGOS_FATURAMENTO[codigo_faturamento_id],MATCH(Tabela3[[#This Row],[CodFaturamento]],CODIGOS_FATURAMENTO[Cod_Faturamento],0))</f>
        <v>27</v>
      </c>
      <c r="D699">
        <v>60432654</v>
      </c>
      <c r="E699">
        <v>947767034</v>
      </c>
      <c r="F699" s="1">
        <v>45715</v>
      </c>
      <c r="G699">
        <v>29</v>
      </c>
      <c r="H699">
        <v>2</v>
      </c>
      <c r="I699" s="1">
        <f>Tabela3[[#This Row],[data_autorizacao]]+120</f>
        <v>45835</v>
      </c>
      <c r="J699" t="s">
        <v>2175</v>
      </c>
      <c r="K699">
        <v>2250005111</v>
      </c>
    </row>
    <row r="700" spans="1:11" x14ac:dyDescent="0.3">
      <c r="A700">
        <v>3998</v>
      </c>
      <c r="B700">
        <v>3</v>
      </c>
      <c r="C700">
        <f>INDEX(CODIGOS_FATURAMENTO[codigo_faturamento_id],MATCH(Tabela3[[#This Row],[CodFaturamento]],CODIGOS_FATURAMENTO[Cod_Faturamento],0))</f>
        <v>32</v>
      </c>
      <c r="D700">
        <v>60432656</v>
      </c>
      <c r="E700">
        <v>947767037</v>
      </c>
      <c r="F700" s="1">
        <v>45714</v>
      </c>
      <c r="G700">
        <v>29</v>
      </c>
      <c r="H700">
        <v>2</v>
      </c>
      <c r="I700" s="1">
        <f>Tabela3[[#This Row],[data_autorizacao]]+120</f>
        <v>45834</v>
      </c>
      <c r="J700" t="s">
        <v>2175</v>
      </c>
      <c r="K700">
        <v>50001213</v>
      </c>
    </row>
    <row r="701" spans="1:11" x14ac:dyDescent="0.3">
      <c r="A701">
        <v>3998</v>
      </c>
      <c r="B701">
        <v>3</v>
      </c>
      <c r="C701">
        <f>INDEX(CODIGOS_FATURAMENTO[codigo_faturamento_id],MATCH(Tabela3[[#This Row],[CodFaturamento]],CODIGOS_FATURAMENTO[Cod_Faturamento],0))</f>
        <v>26</v>
      </c>
      <c r="D701">
        <v>60432658</v>
      </c>
      <c r="E701">
        <v>947767039</v>
      </c>
      <c r="F701" s="1">
        <v>45714</v>
      </c>
      <c r="G701">
        <v>44</v>
      </c>
      <c r="H701">
        <v>3</v>
      </c>
      <c r="I701" s="1">
        <f>Tabela3[[#This Row],[data_autorizacao]]+120</f>
        <v>45834</v>
      </c>
      <c r="J701" t="s">
        <v>2175</v>
      </c>
      <c r="K701">
        <v>2250005103</v>
      </c>
    </row>
    <row r="702" spans="1:11" x14ac:dyDescent="0.3">
      <c r="A702">
        <v>3998</v>
      </c>
      <c r="B702">
        <v>3</v>
      </c>
      <c r="C702">
        <f>INDEX(CODIGOS_FATURAMENTO[codigo_faturamento_id],MATCH(Tabela3[[#This Row],[CodFaturamento]],CODIGOS_FATURAMENTO[Cod_Faturamento],0))</f>
        <v>28</v>
      </c>
      <c r="D702">
        <v>60432655</v>
      </c>
      <c r="E702">
        <v>947767036</v>
      </c>
      <c r="F702" s="1">
        <v>45714</v>
      </c>
      <c r="G702">
        <v>46</v>
      </c>
      <c r="H702">
        <v>3</v>
      </c>
      <c r="I702" s="1">
        <f>Tabela3[[#This Row],[data_autorizacao]]+120</f>
        <v>45834</v>
      </c>
      <c r="J702" t="s">
        <v>2175</v>
      </c>
      <c r="K702">
        <v>2250005170</v>
      </c>
    </row>
    <row r="703" spans="1:11" x14ac:dyDescent="0.3">
      <c r="A703">
        <v>3998</v>
      </c>
      <c r="B703">
        <v>3</v>
      </c>
      <c r="C703">
        <f>INDEX(CODIGOS_FATURAMENTO[codigo_faturamento_id],MATCH(Tabela3[[#This Row],[CodFaturamento]],CODIGOS_FATURAMENTO[Cod_Faturamento],0))</f>
        <v>108</v>
      </c>
      <c r="D703">
        <v>60432659</v>
      </c>
      <c r="E703">
        <v>947767040</v>
      </c>
      <c r="F703" s="1">
        <v>45714</v>
      </c>
      <c r="G703">
        <v>45</v>
      </c>
      <c r="H703">
        <v>3</v>
      </c>
      <c r="I703" s="1">
        <f>Tabela3[[#This Row],[data_autorizacao]]+120</f>
        <v>45834</v>
      </c>
      <c r="J703" t="s">
        <v>2175</v>
      </c>
      <c r="K703">
        <v>2250005189</v>
      </c>
    </row>
    <row r="704" spans="1:11" x14ac:dyDescent="0.3">
      <c r="A704">
        <v>3364</v>
      </c>
      <c r="B704">
        <v>3</v>
      </c>
      <c r="C704">
        <f>INDEX(CODIGOS_FATURAMENTO[codigo_faturamento_id],MATCH(Tabela3[[#This Row],[CodFaturamento]],CODIGOS_FATURAMENTO[Cod_Faturamento],0))</f>
        <v>31</v>
      </c>
      <c r="D704">
        <v>60103783</v>
      </c>
      <c r="E704">
        <v>947461881</v>
      </c>
      <c r="F704" s="1">
        <v>45702</v>
      </c>
      <c r="G704">
        <v>31</v>
      </c>
      <c r="H704">
        <v>2</v>
      </c>
      <c r="I704" s="1">
        <f>Tabela3[[#This Row],[data_autorizacao]]+120</f>
        <v>45822</v>
      </c>
      <c r="J704" t="s">
        <v>2175</v>
      </c>
      <c r="K704">
        <v>50000012</v>
      </c>
    </row>
    <row r="705" spans="1:11" x14ac:dyDescent="0.3">
      <c r="A705">
        <v>3364</v>
      </c>
      <c r="B705">
        <v>3</v>
      </c>
      <c r="C705">
        <f>INDEX(CODIGOS_FATURAMENTO[codigo_faturamento_id],MATCH(Tabela3[[#This Row],[CodFaturamento]],CODIGOS_FATURAMENTO[Cod_Faturamento],0))</f>
        <v>32</v>
      </c>
      <c r="D705">
        <v>60103784</v>
      </c>
      <c r="E705">
        <v>947461882</v>
      </c>
      <c r="F705" s="1">
        <v>45702</v>
      </c>
      <c r="G705">
        <v>28</v>
      </c>
      <c r="H705">
        <v>2</v>
      </c>
      <c r="I705" s="1">
        <f>Tabela3[[#This Row],[data_autorizacao]]+120</f>
        <v>45822</v>
      </c>
      <c r="J705" t="s">
        <v>2175</v>
      </c>
      <c r="K705">
        <v>50001213</v>
      </c>
    </row>
    <row r="706" spans="1:11" x14ac:dyDescent="0.3">
      <c r="A706">
        <v>3364</v>
      </c>
      <c r="B706">
        <v>3</v>
      </c>
      <c r="C706">
        <f>INDEX(CODIGOS_FATURAMENTO[codigo_faturamento_id],MATCH(Tabela3[[#This Row],[CodFaturamento]],CODIGOS_FATURAMENTO[Cod_Faturamento],0))</f>
        <v>26</v>
      </c>
      <c r="D706">
        <v>60103785</v>
      </c>
      <c r="E706">
        <v>947461883</v>
      </c>
      <c r="F706" s="1">
        <v>45702</v>
      </c>
      <c r="G706">
        <v>154</v>
      </c>
      <c r="H706">
        <v>10</v>
      </c>
      <c r="I706" s="1">
        <f>Tabela3[[#This Row],[data_autorizacao]]+120</f>
        <v>45822</v>
      </c>
      <c r="J706" t="s">
        <v>2175</v>
      </c>
      <c r="K706">
        <v>2250005103</v>
      </c>
    </row>
    <row r="707" spans="1:11" x14ac:dyDescent="0.3">
      <c r="A707">
        <v>3364</v>
      </c>
      <c r="B707">
        <v>3</v>
      </c>
      <c r="C707">
        <f>INDEX(CODIGOS_FATURAMENTO[codigo_faturamento_id],MATCH(Tabela3[[#This Row],[CodFaturamento]],CODIGOS_FATURAMENTO[Cod_Faturamento],0))</f>
        <v>28</v>
      </c>
      <c r="D707">
        <v>60103782</v>
      </c>
      <c r="E707">
        <v>947461880</v>
      </c>
      <c r="F707" s="1">
        <v>45702</v>
      </c>
      <c r="G707">
        <v>45</v>
      </c>
      <c r="H707">
        <v>3</v>
      </c>
      <c r="I707" s="1">
        <f>Tabela3[[#This Row],[data_autorizacao]]+120</f>
        <v>45822</v>
      </c>
      <c r="J707" t="s">
        <v>2175</v>
      </c>
      <c r="K707">
        <v>2250005170</v>
      </c>
    </row>
    <row r="708" spans="1:11" x14ac:dyDescent="0.3">
      <c r="A708">
        <v>3364</v>
      </c>
      <c r="B708">
        <v>3</v>
      </c>
      <c r="C708">
        <f>INDEX(CODIGOS_FATURAMENTO[codigo_faturamento_id],MATCH(Tabela3[[#This Row],[CodFaturamento]],CODIGOS_FATURAMENTO[Cod_Faturamento],0))</f>
        <v>108</v>
      </c>
      <c r="D708">
        <v>60103786</v>
      </c>
      <c r="E708">
        <v>947461884</v>
      </c>
      <c r="F708" s="1">
        <v>45702</v>
      </c>
      <c r="G708">
        <v>74</v>
      </c>
      <c r="H708">
        <v>5</v>
      </c>
      <c r="I708" s="1">
        <f>Tabela3[[#This Row],[data_autorizacao]]+120</f>
        <v>45822</v>
      </c>
      <c r="J708" t="s">
        <v>2175</v>
      </c>
      <c r="K708">
        <v>2250005189</v>
      </c>
    </row>
    <row r="709" spans="1:11" x14ac:dyDescent="0.3">
      <c r="A709">
        <v>2557</v>
      </c>
      <c r="B709">
        <v>3</v>
      </c>
      <c r="C709">
        <f>INDEX(CODIGOS_FATURAMENTO[codigo_faturamento_id],MATCH(Tabela3[[#This Row],[CodFaturamento]],CODIGOS_FATURAMENTO[Cod_Faturamento],0))</f>
        <v>26</v>
      </c>
      <c r="D709">
        <v>58341300</v>
      </c>
      <c r="E709">
        <v>945834788</v>
      </c>
      <c r="F709" s="1">
        <v>45630</v>
      </c>
      <c r="G709">
        <v>64</v>
      </c>
      <c r="H709">
        <v>5</v>
      </c>
      <c r="I709" s="1">
        <f>Tabela3[[#This Row],[data_autorizacao]]+120</f>
        <v>45750</v>
      </c>
      <c r="J709" t="s">
        <v>2175</v>
      </c>
      <c r="K709">
        <v>2250005103</v>
      </c>
    </row>
    <row r="710" spans="1:11" x14ac:dyDescent="0.3">
      <c r="A710">
        <v>4396</v>
      </c>
      <c r="B710">
        <v>3</v>
      </c>
      <c r="C710">
        <f>INDEX(CODIGOS_FATURAMENTO[codigo_faturamento_id],MATCH(Tabela3[[#This Row],[CodFaturamento]],CODIGOS_FATURAMENTO[Cod_Faturamento],0))</f>
        <v>31</v>
      </c>
      <c r="D710">
        <v>59508342</v>
      </c>
      <c r="E710">
        <v>946910032</v>
      </c>
      <c r="F710" s="1">
        <v>45681</v>
      </c>
      <c r="G710">
        <v>23</v>
      </c>
      <c r="H710">
        <v>2</v>
      </c>
      <c r="I710" s="1">
        <f>Tabela3[[#This Row],[data_autorizacao]]+120</f>
        <v>45801</v>
      </c>
      <c r="J710" t="s">
        <v>2175</v>
      </c>
      <c r="K710">
        <v>50000012</v>
      </c>
    </row>
    <row r="711" spans="1:11" x14ac:dyDescent="0.3">
      <c r="A711">
        <v>4396</v>
      </c>
      <c r="B711">
        <v>3</v>
      </c>
      <c r="C711">
        <f>INDEX(CODIGOS_FATURAMENTO[codigo_faturamento_id],MATCH(Tabela3[[#This Row],[CodFaturamento]],CODIGOS_FATURAMENTO[Cod_Faturamento],0))</f>
        <v>32</v>
      </c>
      <c r="D711">
        <v>59508341</v>
      </c>
      <c r="E711">
        <v>946910031</v>
      </c>
      <c r="F711" s="1">
        <v>45681</v>
      </c>
      <c r="G711">
        <v>18</v>
      </c>
      <c r="H711">
        <v>2</v>
      </c>
      <c r="I711" s="1">
        <f>Tabela3[[#This Row],[data_autorizacao]]+120</f>
        <v>45801</v>
      </c>
      <c r="J711" t="s">
        <v>2175</v>
      </c>
      <c r="K711">
        <v>50001213</v>
      </c>
    </row>
    <row r="712" spans="1:11" x14ac:dyDescent="0.3">
      <c r="A712">
        <v>4396</v>
      </c>
      <c r="B712">
        <v>3</v>
      </c>
      <c r="C712">
        <f>INDEX(CODIGOS_FATURAMENTO[codigo_faturamento_id],MATCH(Tabela3[[#This Row],[CodFaturamento]],CODIGOS_FATURAMENTO[Cod_Faturamento],0))</f>
        <v>26</v>
      </c>
      <c r="D712">
        <v>59508344</v>
      </c>
      <c r="E712">
        <v>946910034</v>
      </c>
      <c r="F712" s="1">
        <v>45681</v>
      </c>
      <c r="G712">
        <v>34</v>
      </c>
      <c r="H712">
        <v>3</v>
      </c>
      <c r="I712" s="1">
        <f>Tabela3[[#This Row],[data_autorizacao]]+120</f>
        <v>45801</v>
      </c>
      <c r="J712" t="s">
        <v>2175</v>
      </c>
      <c r="K712">
        <v>2250005103</v>
      </c>
    </row>
    <row r="713" spans="1:11" x14ac:dyDescent="0.3">
      <c r="A713">
        <v>4396</v>
      </c>
      <c r="B713">
        <v>3</v>
      </c>
      <c r="C713">
        <f>INDEX(CODIGOS_FATURAMENTO[codigo_faturamento_id],MATCH(Tabela3[[#This Row],[CodFaturamento]],CODIGOS_FATURAMENTO[Cod_Faturamento],0))</f>
        <v>28</v>
      </c>
      <c r="D713">
        <v>59508340</v>
      </c>
      <c r="E713">
        <v>946910030</v>
      </c>
      <c r="F713" s="1">
        <v>45681</v>
      </c>
      <c r="G713">
        <v>48</v>
      </c>
      <c r="H713">
        <v>3</v>
      </c>
      <c r="I713" s="1">
        <f>Tabela3[[#This Row],[data_autorizacao]]+120</f>
        <v>45801</v>
      </c>
      <c r="J713" t="s">
        <v>2175</v>
      </c>
      <c r="K713">
        <v>2250005170</v>
      </c>
    </row>
    <row r="714" spans="1:11" x14ac:dyDescent="0.3">
      <c r="A714">
        <v>4396</v>
      </c>
      <c r="B714">
        <v>3</v>
      </c>
      <c r="C714">
        <f>INDEX(CODIGOS_FATURAMENTO[codigo_faturamento_id],MATCH(Tabela3[[#This Row],[CodFaturamento]],CODIGOS_FATURAMENTO[Cod_Faturamento],0))</f>
        <v>29</v>
      </c>
      <c r="D714">
        <v>59508343</v>
      </c>
      <c r="E714">
        <v>946910033</v>
      </c>
      <c r="F714" s="1">
        <v>45681</v>
      </c>
      <c r="G714">
        <v>30</v>
      </c>
      <c r="H714">
        <v>3</v>
      </c>
      <c r="I714" s="1">
        <f>Tabela3[[#This Row],[data_autorizacao]]+120</f>
        <v>45801</v>
      </c>
      <c r="J714" t="s">
        <v>2175</v>
      </c>
      <c r="K714">
        <v>2250005278</v>
      </c>
    </row>
    <row r="715" spans="1:11" x14ac:dyDescent="0.3">
      <c r="A715">
        <v>4396</v>
      </c>
      <c r="B715">
        <v>3</v>
      </c>
      <c r="C715">
        <f>INDEX(CODIGOS_FATURAMENTO[codigo_faturamento_id],MATCH(Tabela3[[#This Row],[CodFaturamento]],CODIGOS_FATURAMENTO[Cod_Faturamento],0))</f>
        <v>108</v>
      </c>
      <c r="D715">
        <v>58324716</v>
      </c>
      <c r="E715">
        <v>945819272</v>
      </c>
      <c r="F715" s="1">
        <v>45630</v>
      </c>
      <c r="G715">
        <v>44</v>
      </c>
      <c r="H715">
        <v>3</v>
      </c>
      <c r="I715" s="1">
        <f>Tabela3[[#This Row],[data_autorizacao]]+120</f>
        <v>45750</v>
      </c>
      <c r="J715" t="s">
        <v>2175</v>
      </c>
      <c r="K715">
        <v>2250005189</v>
      </c>
    </row>
    <row r="716" spans="1:11" x14ac:dyDescent="0.3">
      <c r="A716">
        <v>3089</v>
      </c>
      <c r="B716">
        <v>3</v>
      </c>
      <c r="C716">
        <f>INDEX(CODIGOS_FATURAMENTO[codigo_faturamento_id],MATCH(Tabela3[[#This Row],[CodFaturamento]],CODIGOS_FATURAMENTO[Cod_Faturamento],0))</f>
        <v>26</v>
      </c>
      <c r="D716">
        <v>59076560</v>
      </c>
      <c r="E716">
        <v>946510014</v>
      </c>
      <c r="F716" s="1">
        <v>45667</v>
      </c>
      <c r="G716">
        <v>9</v>
      </c>
      <c r="H716">
        <v>1</v>
      </c>
      <c r="I716" s="1">
        <f>Tabela3[[#This Row],[data_autorizacao]]+120</f>
        <v>45787</v>
      </c>
      <c r="J716" t="s">
        <v>2175</v>
      </c>
      <c r="K716">
        <v>2250005103</v>
      </c>
    </row>
    <row r="717" spans="1:11" x14ac:dyDescent="0.3">
      <c r="A717">
        <v>4195</v>
      </c>
      <c r="B717">
        <v>3</v>
      </c>
      <c r="C717">
        <f>INDEX(CODIGOS_FATURAMENTO[codigo_faturamento_id],MATCH(Tabela3[[#This Row],[CodFaturamento]],CODIGOS_FATURAMENTO[Cod_Faturamento],0))</f>
        <v>26</v>
      </c>
      <c r="D717">
        <v>60330081</v>
      </c>
      <c r="E717">
        <v>947672266</v>
      </c>
      <c r="F717" s="1">
        <v>45712</v>
      </c>
      <c r="G717">
        <v>30</v>
      </c>
      <c r="H717">
        <v>2</v>
      </c>
      <c r="I717" s="1">
        <f>Tabela3[[#This Row],[data_autorizacao]]+120</f>
        <v>45832</v>
      </c>
      <c r="J717" t="s">
        <v>2175</v>
      </c>
      <c r="K717">
        <v>2250005103</v>
      </c>
    </row>
    <row r="718" spans="1:11" x14ac:dyDescent="0.3">
      <c r="A718">
        <v>3810</v>
      </c>
      <c r="B718">
        <v>3</v>
      </c>
      <c r="C718">
        <f>INDEX(CODIGOS_FATURAMENTO[codigo_faturamento_id],MATCH(Tabela3[[#This Row],[CodFaturamento]],CODIGOS_FATURAMENTO[Cod_Faturamento],0))</f>
        <v>26</v>
      </c>
      <c r="D718">
        <v>57464958</v>
      </c>
      <c r="E718">
        <v>945028662</v>
      </c>
      <c r="F718" s="1">
        <v>45601</v>
      </c>
      <c r="G718">
        <v>12</v>
      </c>
      <c r="H718">
        <v>2</v>
      </c>
      <c r="I718" s="1">
        <f>Tabela3[[#This Row],[data_autorizacao]]+120</f>
        <v>45721</v>
      </c>
      <c r="J718" t="s">
        <v>2175</v>
      </c>
      <c r="K718">
        <v>2250005103</v>
      </c>
    </row>
    <row r="719" spans="1:11" x14ac:dyDescent="0.3">
      <c r="A719">
        <v>3810</v>
      </c>
      <c r="B719">
        <v>3</v>
      </c>
      <c r="C719">
        <f>INDEX(CODIGOS_FATURAMENTO[codigo_faturamento_id],MATCH(Tabela3[[#This Row],[CodFaturamento]],CODIGOS_FATURAMENTO[Cod_Faturamento],0))</f>
        <v>28</v>
      </c>
      <c r="D719">
        <v>57464957</v>
      </c>
      <c r="E719">
        <v>945028661</v>
      </c>
      <c r="F719" s="1">
        <v>45601</v>
      </c>
      <c r="G719">
        <v>6</v>
      </c>
      <c r="H719">
        <v>1</v>
      </c>
      <c r="I719" s="1">
        <f>Tabela3[[#This Row],[data_autorizacao]]+120</f>
        <v>45721</v>
      </c>
      <c r="J719" t="s">
        <v>2175</v>
      </c>
      <c r="K719">
        <v>2250005170</v>
      </c>
    </row>
    <row r="720" spans="1:11" x14ac:dyDescent="0.3">
      <c r="A720">
        <v>4005</v>
      </c>
      <c r="B720">
        <v>3</v>
      </c>
      <c r="C720">
        <f>INDEX(CODIGOS_FATURAMENTO[codigo_faturamento_id],MATCH(Tabela3[[#This Row],[CodFaturamento]],CODIGOS_FATURAMENTO[Cod_Faturamento],0))</f>
        <v>27</v>
      </c>
      <c r="D720">
        <v>58028444</v>
      </c>
      <c r="E720">
        <v>945544807</v>
      </c>
      <c r="F720" s="1">
        <v>45621</v>
      </c>
      <c r="G720">
        <v>14</v>
      </c>
      <c r="H720">
        <v>2</v>
      </c>
      <c r="I720" s="1">
        <f>Tabela3[[#This Row],[data_autorizacao]]+120</f>
        <v>45741</v>
      </c>
      <c r="J720" t="s">
        <v>2175</v>
      </c>
      <c r="K720">
        <v>2250005111</v>
      </c>
    </row>
    <row r="721" spans="1:11" x14ac:dyDescent="0.3">
      <c r="A721">
        <v>4553</v>
      </c>
      <c r="B721">
        <v>3</v>
      </c>
      <c r="C721">
        <f>INDEX(CODIGOS_FATURAMENTO[codigo_faturamento_id],MATCH(Tabela3[[#This Row],[CodFaturamento]],CODIGOS_FATURAMENTO[Cod_Faturamento],0))</f>
        <v>29</v>
      </c>
      <c r="D721">
        <v>60243976</v>
      </c>
      <c r="E721">
        <v>947592424</v>
      </c>
      <c r="F721" s="1">
        <v>45708</v>
      </c>
      <c r="G721">
        <v>30</v>
      </c>
      <c r="H721">
        <v>2</v>
      </c>
      <c r="I721" s="1">
        <f>Tabela3[[#This Row],[data_autorizacao]]+120</f>
        <v>45828</v>
      </c>
      <c r="J721" t="s">
        <v>2175</v>
      </c>
      <c r="K721">
        <v>2250005278</v>
      </c>
    </row>
    <row r="722" spans="1:11" x14ac:dyDescent="0.3">
      <c r="A722">
        <v>4450</v>
      </c>
      <c r="B722">
        <v>3</v>
      </c>
      <c r="C722">
        <f>INDEX(CODIGOS_FATURAMENTO[codigo_faturamento_id],MATCH(Tabela3[[#This Row],[CodFaturamento]],CODIGOS_FATURAMENTO[Cod_Faturamento],0))</f>
        <v>29</v>
      </c>
      <c r="D722">
        <v>58816750</v>
      </c>
      <c r="E722">
        <v>946271424</v>
      </c>
      <c r="F722" s="1">
        <v>45656</v>
      </c>
      <c r="G722">
        <v>21</v>
      </c>
      <c r="H722">
        <v>2</v>
      </c>
      <c r="I722" s="1">
        <f>Tabela3[[#This Row],[data_autorizacao]]+120</f>
        <v>45776</v>
      </c>
      <c r="J722" t="s">
        <v>2175</v>
      </c>
      <c r="K722">
        <v>2250005278</v>
      </c>
    </row>
    <row r="723" spans="1:11" x14ac:dyDescent="0.3">
      <c r="A723">
        <v>4502</v>
      </c>
      <c r="B723">
        <v>3</v>
      </c>
      <c r="C723">
        <f>INDEX(CODIGOS_FATURAMENTO[codigo_faturamento_id],MATCH(Tabela3[[#This Row],[CodFaturamento]],CODIGOS_FATURAMENTO[Cod_Faturamento],0))</f>
        <v>29</v>
      </c>
      <c r="D723">
        <v>58756072</v>
      </c>
      <c r="E723">
        <v>946217108</v>
      </c>
      <c r="F723" s="1">
        <v>45652</v>
      </c>
      <c r="G723">
        <v>41</v>
      </c>
      <c r="H723">
        <v>3</v>
      </c>
      <c r="I723" s="1">
        <f>Tabela3[[#This Row],[data_autorizacao]]+120</f>
        <v>45772</v>
      </c>
      <c r="J723" t="s">
        <v>2175</v>
      </c>
      <c r="K723">
        <v>2250005278</v>
      </c>
    </row>
    <row r="724" spans="1:11" x14ac:dyDescent="0.3">
      <c r="A724">
        <v>2822</v>
      </c>
      <c r="B724">
        <v>3</v>
      </c>
      <c r="C724">
        <f>INDEX(CODIGOS_FATURAMENTO[codigo_faturamento_id],MATCH(Tabela3[[#This Row],[CodFaturamento]],CODIGOS_FATURAMENTO[Cod_Faturamento],0))</f>
        <v>32</v>
      </c>
      <c r="D724">
        <v>60124046</v>
      </c>
      <c r="E724">
        <v>947480581</v>
      </c>
      <c r="F724" s="1">
        <v>45705</v>
      </c>
      <c r="G724">
        <v>31</v>
      </c>
      <c r="H724">
        <v>2</v>
      </c>
      <c r="I724" s="1">
        <f>Tabela3[[#This Row],[data_autorizacao]]+120</f>
        <v>45825</v>
      </c>
      <c r="J724" t="s">
        <v>2175</v>
      </c>
      <c r="K724">
        <v>50001213</v>
      </c>
    </row>
    <row r="725" spans="1:11" x14ac:dyDescent="0.3">
      <c r="A725">
        <v>2822</v>
      </c>
      <c r="B725">
        <v>3</v>
      </c>
      <c r="C725">
        <f>INDEX(CODIGOS_FATURAMENTO[codigo_faturamento_id],MATCH(Tabela3[[#This Row],[CodFaturamento]],CODIGOS_FATURAMENTO[Cod_Faturamento],0))</f>
        <v>26</v>
      </c>
      <c r="D725">
        <v>60124048</v>
      </c>
      <c r="E725">
        <v>947480583</v>
      </c>
      <c r="F725" s="1">
        <v>45705</v>
      </c>
      <c r="G725">
        <v>158</v>
      </c>
      <c r="H725">
        <v>10</v>
      </c>
      <c r="I725" s="1">
        <f>Tabela3[[#This Row],[data_autorizacao]]+120</f>
        <v>45825</v>
      </c>
      <c r="J725" t="s">
        <v>2175</v>
      </c>
      <c r="K725">
        <v>2250005103</v>
      </c>
    </row>
    <row r="726" spans="1:11" x14ac:dyDescent="0.3">
      <c r="A726">
        <v>2822</v>
      </c>
      <c r="B726">
        <v>3</v>
      </c>
      <c r="C726">
        <f>INDEX(CODIGOS_FATURAMENTO[codigo_faturamento_id],MATCH(Tabela3[[#This Row],[CodFaturamento]],CODIGOS_FATURAMENTO[Cod_Faturamento],0))</f>
        <v>28</v>
      </c>
      <c r="D726">
        <v>60124042</v>
      </c>
      <c r="E726">
        <v>947480579</v>
      </c>
      <c r="F726" s="1">
        <v>45705</v>
      </c>
      <c r="G726">
        <v>61</v>
      </c>
      <c r="H726">
        <v>4</v>
      </c>
      <c r="I726" s="1">
        <f>Tabela3[[#This Row],[data_autorizacao]]+120</f>
        <v>45825</v>
      </c>
      <c r="J726" t="s">
        <v>2175</v>
      </c>
      <c r="K726">
        <v>2250005170</v>
      </c>
    </row>
    <row r="727" spans="1:11" x14ac:dyDescent="0.3">
      <c r="A727">
        <v>2822</v>
      </c>
      <c r="B727">
        <v>3</v>
      </c>
      <c r="C727">
        <f>INDEX(CODIGOS_FATURAMENTO[codigo_faturamento_id],MATCH(Tabela3[[#This Row],[CodFaturamento]],CODIGOS_FATURAMENTO[Cod_Faturamento],0))</f>
        <v>108</v>
      </c>
      <c r="D727">
        <v>60124049</v>
      </c>
      <c r="E727">
        <v>947480584</v>
      </c>
      <c r="F727" s="1">
        <v>45705</v>
      </c>
      <c r="G727">
        <v>71</v>
      </c>
      <c r="H727">
        <v>5</v>
      </c>
      <c r="I727" s="1">
        <f>Tabela3[[#This Row],[data_autorizacao]]+120</f>
        <v>45825</v>
      </c>
      <c r="J727" t="s">
        <v>2175</v>
      </c>
      <c r="K727">
        <v>2250005189</v>
      </c>
    </row>
    <row r="728" spans="1:11" x14ac:dyDescent="0.3">
      <c r="A728">
        <v>2822</v>
      </c>
      <c r="B728">
        <v>3</v>
      </c>
      <c r="C728">
        <f>INDEX(CODIGOS_FATURAMENTO[codigo_faturamento_id],MATCH(Tabela3[[#This Row],[CodFaturamento]],CODIGOS_FATURAMENTO[Cod_Faturamento],0))</f>
        <v>29</v>
      </c>
      <c r="D728">
        <v>60124047</v>
      </c>
      <c r="E728">
        <v>947480582</v>
      </c>
      <c r="F728" s="1">
        <v>45705</v>
      </c>
      <c r="G728">
        <v>29</v>
      </c>
      <c r="H728">
        <v>2</v>
      </c>
      <c r="I728" s="1">
        <f>Tabela3[[#This Row],[data_autorizacao]]+120</f>
        <v>45825</v>
      </c>
      <c r="J728" t="s">
        <v>2175</v>
      </c>
      <c r="K728">
        <v>2250005278</v>
      </c>
    </row>
    <row r="729" spans="1:11" x14ac:dyDescent="0.3">
      <c r="A729">
        <v>2822</v>
      </c>
      <c r="B729">
        <v>3</v>
      </c>
      <c r="C729">
        <f>INDEX(CODIGOS_FATURAMENTO[codigo_faturamento_id],MATCH(Tabela3[[#This Row],[CodFaturamento]],CODIGOS_FATURAMENTO[Cod_Faturamento],0))</f>
        <v>31</v>
      </c>
      <c r="D729">
        <v>58847590</v>
      </c>
      <c r="E729">
        <v>946299176</v>
      </c>
      <c r="F729" s="1">
        <v>45656</v>
      </c>
      <c r="G729">
        <v>32</v>
      </c>
      <c r="H729">
        <v>2</v>
      </c>
      <c r="I729" s="1">
        <f>Tabela3[[#This Row],[data_autorizacao]]+120</f>
        <v>45776</v>
      </c>
      <c r="J729" t="s">
        <v>2175</v>
      </c>
      <c r="K729">
        <v>50000012</v>
      </c>
    </row>
    <row r="730" spans="1:11" x14ac:dyDescent="0.3">
      <c r="A730">
        <v>2822</v>
      </c>
      <c r="B730">
        <v>3</v>
      </c>
      <c r="C730">
        <f>INDEX(CODIGOS_FATURAMENTO[codigo_faturamento_id],MATCH(Tabela3[[#This Row],[CodFaturamento]],CODIGOS_FATURAMENTO[Cod_Faturamento],0))</f>
        <v>27</v>
      </c>
      <c r="D730">
        <v>58847588</v>
      </c>
      <c r="E730">
        <v>946299173</v>
      </c>
      <c r="F730" s="1">
        <v>45656</v>
      </c>
      <c r="G730">
        <v>25</v>
      </c>
      <c r="H730">
        <v>2</v>
      </c>
      <c r="I730" s="1">
        <f>Tabela3[[#This Row],[data_autorizacao]]+120</f>
        <v>45776</v>
      </c>
      <c r="J730" t="s">
        <v>2175</v>
      </c>
      <c r="K730">
        <v>2250005111</v>
      </c>
    </row>
    <row r="731" spans="1:11" x14ac:dyDescent="0.3">
      <c r="A731">
        <v>3578</v>
      </c>
      <c r="B731">
        <v>3</v>
      </c>
      <c r="C731">
        <f>INDEX(CODIGOS_FATURAMENTO[codigo_faturamento_id],MATCH(Tabela3[[#This Row],[CodFaturamento]],CODIGOS_FATURAMENTO[Cod_Faturamento],0))</f>
        <v>108</v>
      </c>
      <c r="D731">
        <v>58143387</v>
      </c>
      <c r="E731">
        <v>945651168</v>
      </c>
      <c r="F731" s="1">
        <v>45623</v>
      </c>
      <c r="G731">
        <v>63</v>
      </c>
      <c r="H731">
        <v>5</v>
      </c>
      <c r="I731" s="1">
        <f>Tabela3[[#This Row],[data_autorizacao]]+120</f>
        <v>45743</v>
      </c>
      <c r="J731" t="s">
        <v>2175</v>
      </c>
      <c r="K731">
        <v>2250005189</v>
      </c>
    </row>
    <row r="732" spans="1:11" x14ac:dyDescent="0.3">
      <c r="A732">
        <v>3578</v>
      </c>
      <c r="B732">
        <v>3</v>
      </c>
      <c r="C732">
        <f>INDEX(CODIGOS_FATURAMENTO[codigo_faturamento_id],MATCH(Tabela3[[#This Row],[CodFaturamento]],CODIGOS_FATURAMENTO[Cod_Faturamento],0))</f>
        <v>29</v>
      </c>
      <c r="D732">
        <v>58143386</v>
      </c>
      <c r="E732">
        <v>945651166</v>
      </c>
      <c r="F732" s="1">
        <v>45623</v>
      </c>
      <c r="G732">
        <v>47</v>
      </c>
      <c r="H732">
        <v>5</v>
      </c>
      <c r="I732" s="1">
        <f>Tabela3[[#This Row],[data_autorizacao]]+120</f>
        <v>45743</v>
      </c>
      <c r="J732" t="s">
        <v>2175</v>
      </c>
      <c r="K732">
        <v>2250005278</v>
      </c>
    </row>
    <row r="733" spans="1:11" x14ac:dyDescent="0.3">
      <c r="A733">
        <v>3617</v>
      </c>
      <c r="B733">
        <v>3</v>
      </c>
      <c r="C733">
        <f>INDEX(CODIGOS_FATURAMENTO[codigo_faturamento_id],MATCH(Tabela3[[#This Row],[CodFaturamento]],CODIGOS_FATURAMENTO[Cod_Faturamento],0))</f>
        <v>31</v>
      </c>
      <c r="D733">
        <v>59757120</v>
      </c>
      <c r="E733">
        <v>947140153</v>
      </c>
      <c r="F733" s="1">
        <v>45692</v>
      </c>
      <c r="G733">
        <v>25</v>
      </c>
      <c r="H733">
        <v>2</v>
      </c>
      <c r="I733" s="1">
        <f>Tabela3[[#This Row],[data_autorizacao]]+120</f>
        <v>45812</v>
      </c>
      <c r="J733" t="s">
        <v>2175</v>
      </c>
      <c r="K733">
        <v>50000012</v>
      </c>
    </row>
    <row r="734" spans="1:11" x14ac:dyDescent="0.3">
      <c r="A734">
        <v>3617</v>
      </c>
      <c r="B734">
        <v>3</v>
      </c>
      <c r="C734">
        <f>INDEX(CODIGOS_FATURAMENTO[codigo_faturamento_id],MATCH(Tabela3[[#This Row],[CodFaturamento]],CODIGOS_FATURAMENTO[Cod_Faturamento],0))</f>
        <v>26</v>
      </c>
      <c r="D734">
        <v>59757122</v>
      </c>
      <c r="E734">
        <v>947140155</v>
      </c>
      <c r="F734" s="1">
        <v>45692</v>
      </c>
      <c r="G734">
        <v>25</v>
      </c>
      <c r="H734">
        <v>2</v>
      </c>
      <c r="I734" s="1">
        <f>Tabela3[[#This Row],[data_autorizacao]]+120</f>
        <v>45812</v>
      </c>
      <c r="J734" t="s">
        <v>2175</v>
      </c>
      <c r="K734">
        <v>2250005103</v>
      </c>
    </row>
    <row r="735" spans="1:11" x14ac:dyDescent="0.3">
      <c r="A735">
        <v>3617</v>
      </c>
      <c r="B735">
        <v>3</v>
      </c>
      <c r="C735">
        <f>INDEX(CODIGOS_FATURAMENTO[codigo_faturamento_id],MATCH(Tabela3[[#This Row],[CodFaturamento]],CODIGOS_FATURAMENTO[Cod_Faturamento],0))</f>
        <v>28</v>
      </c>
      <c r="D735">
        <v>59757119</v>
      </c>
      <c r="E735">
        <v>947140152</v>
      </c>
      <c r="F735" s="1">
        <v>45692</v>
      </c>
      <c r="G735">
        <v>13</v>
      </c>
      <c r="H735">
        <v>1</v>
      </c>
      <c r="I735" s="1">
        <f>Tabela3[[#This Row],[data_autorizacao]]+120</f>
        <v>45812</v>
      </c>
      <c r="J735" t="s">
        <v>2175</v>
      </c>
      <c r="K735">
        <v>2250005170</v>
      </c>
    </row>
    <row r="736" spans="1:11" x14ac:dyDescent="0.3">
      <c r="A736">
        <v>3617</v>
      </c>
      <c r="B736">
        <v>3</v>
      </c>
      <c r="C736">
        <f>INDEX(CODIGOS_FATURAMENTO[codigo_faturamento_id],MATCH(Tabela3[[#This Row],[CodFaturamento]],CODIGOS_FATURAMENTO[Cod_Faturamento],0))</f>
        <v>29</v>
      </c>
      <c r="D736">
        <v>59757121</v>
      </c>
      <c r="E736">
        <v>947140154</v>
      </c>
      <c r="F736" s="1">
        <v>45692</v>
      </c>
      <c r="G736">
        <v>26</v>
      </c>
      <c r="H736">
        <v>2</v>
      </c>
      <c r="I736" s="1">
        <f>Tabela3[[#This Row],[data_autorizacao]]+120</f>
        <v>45812</v>
      </c>
      <c r="J736" t="s">
        <v>2175</v>
      </c>
      <c r="K736">
        <v>2250005278</v>
      </c>
    </row>
    <row r="737" spans="1:11" x14ac:dyDescent="0.3">
      <c r="A737">
        <v>4185</v>
      </c>
      <c r="B737">
        <v>3</v>
      </c>
      <c r="C737">
        <f>INDEX(CODIGOS_FATURAMENTO[codigo_faturamento_id],MATCH(Tabela3[[#This Row],[CodFaturamento]],CODIGOS_FATURAMENTO[Cod_Faturamento],0))</f>
        <v>29</v>
      </c>
      <c r="D737">
        <v>58335033</v>
      </c>
      <c r="E737">
        <v>945828855</v>
      </c>
      <c r="F737" s="1">
        <v>45630</v>
      </c>
      <c r="G737">
        <v>14</v>
      </c>
      <c r="H737">
        <v>2</v>
      </c>
      <c r="I737" s="1">
        <f>Tabela3[[#This Row],[data_autorizacao]]+120</f>
        <v>45750</v>
      </c>
      <c r="J737" t="s">
        <v>2175</v>
      </c>
      <c r="K737">
        <v>2250005278</v>
      </c>
    </row>
    <row r="738" spans="1:11" x14ac:dyDescent="0.3">
      <c r="A738">
        <v>2896</v>
      </c>
      <c r="B738">
        <v>3</v>
      </c>
      <c r="C738">
        <f>INDEX(CODIGOS_FATURAMENTO[codigo_faturamento_id],MATCH(Tabela3[[#This Row],[CodFaturamento]],CODIGOS_FATURAMENTO[Cod_Faturamento],0))</f>
        <v>28</v>
      </c>
      <c r="D738">
        <v>57969299</v>
      </c>
      <c r="E738">
        <v>945490329</v>
      </c>
      <c r="F738" s="1">
        <v>45618</v>
      </c>
      <c r="G738">
        <v>5</v>
      </c>
      <c r="H738">
        <v>1</v>
      </c>
      <c r="I738" s="1">
        <f>Tabela3[[#This Row],[data_autorizacao]]+120</f>
        <v>45738</v>
      </c>
      <c r="J738" t="s">
        <v>2175</v>
      </c>
      <c r="K738">
        <v>2250005170</v>
      </c>
    </row>
    <row r="739" spans="1:11" x14ac:dyDescent="0.3">
      <c r="A739">
        <v>2921</v>
      </c>
      <c r="B739">
        <v>3</v>
      </c>
      <c r="C739">
        <f>INDEX(CODIGOS_FATURAMENTO[codigo_faturamento_id],MATCH(Tabela3[[#This Row],[CodFaturamento]],CODIGOS_FATURAMENTO[Cod_Faturamento],0))</f>
        <v>26</v>
      </c>
      <c r="D739">
        <v>60630856</v>
      </c>
      <c r="E739">
        <v>83168253</v>
      </c>
      <c r="F739" s="1">
        <v>45726</v>
      </c>
      <c r="G739">
        <v>8</v>
      </c>
      <c r="H739">
        <v>2</v>
      </c>
      <c r="I739" s="1">
        <f>Tabela3[[#This Row],[data_autorizacao]]+120</f>
        <v>45846</v>
      </c>
      <c r="J739" t="s">
        <v>2175</v>
      </c>
      <c r="K739">
        <v>2250005103</v>
      </c>
    </row>
    <row r="740" spans="1:11" x14ac:dyDescent="0.3">
      <c r="A740">
        <v>4256</v>
      </c>
      <c r="B740">
        <v>3</v>
      </c>
      <c r="C740">
        <f>INDEX(CODIGOS_FATURAMENTO[codigo_faturamento_id],MATCH(Tabela3[[#This Row],[CodFaturamento]],CODIGOS_FATURAMENTO[Cod_Faturamento],0))</f>
        <v>31</v>
      </c>
      <c r="D740">
        <v>59290740</v>
      </c>
      <c r="E740">
        <v>946708847</v>
      </c>
      <c r="F740" s="1">
        <v>45674</v>
      </c>
      <c r="G740">
        <v>21</v>
      </c>
      <c r="H740">
        <v>2</v>
      </c>
      <c r="I740" s="1">
        <f>Tabela3[[#This Row],[data_autorizacao]]+120</f>
        <v>45794</v>
      </c>
      <c r="J740" t="s">
        <v>2175</v>
      </c>
      <c r="K740">
        <v>50000012</v>
      </c>
    </row>
    <row r="741" spans="1:11" x14ac:dyDescent="0.3">
      <c r="A741">
        <v>4256</v>
      </c>
      <c r="B741">
        <v>3</v>
      </c>
      <c r="C741">
        <f>INDEX(CODIGOS_FATURAMENTO[codigo_faturamento_id],MATCH(Tabela3[[#This Row],[CodFaturamento]],CODIGOS_FATURAMENTO[Cod_Faturamento],0))</f>
        <v>32</v>
      </c>
      <c r="D741">
        <v>59290739</v>
      </c>
      <c r="E741">
        <v>946708846</v>
      </c>
      <c r="F741" s="1">
        <v>45674</v>
      </c>
      <c r="G741">
        <v>32</v>
      </c>
      <c r="H741">
        <v>2</v>
      </c>
      <c r="I741" s="1">
        <f>Tabela3[[#This Row],[data_autorizacao]]+120</f>
        <v>45794</v>
      </c>
      <c r="J741" t="s">
        <v>2175</v>
      </c>
      <c r="K741">
        <v>50001213</v>
      </c>
    </row>
    <row r="742" spans="1:11" x14ac:dyDescent="0.3">
      <c r="A742">
        <v>4256</v>
      </c>
      <c r="B742">
        <v>3</v>
      </c>
      <c r="C742">
        <f>INDEX(CODIGOS_FATURAMENTO[codigo_faturamento_id],MATCH(Tabela3[[#This Row],[CodFaturamento]],CODIGOS_FATURAMENTO[Cod_Faturamento],0))</f>
        <v>26</v>
      </c>
      <c r="D742">
        <v>59290742</v>
      </c>
      <c r="E742">
        <v>946708849</v>
      </c>
      <c r="F742" s="1">
        <v>45674</v>
      </c>
      <c r="G742">
        <v>18</v>
      </c>
      <c r="H742">
        <v>2</v>
      </c>
      <c r="I742" s="1">
        <f>Tabela3[[#This Row],[data_autorizacao]]+120</f>
        <v>45794</v>
      </c>
      <c r="J742" t="s">
        <v>2175</v>
      </c>
      <c r="K742">
        <v>2250005103</v>
      </c>
    </row>
    <row r="743" spans="1:11" x14ac:dyDescent="0.3">
      <c r="A743">
        <v>4256</v>
      </c>
      <c r="B743">
        <v>3</v>
      </c>
      <c r="C743">
        <f>INDEX(CODIGOS_FATURAMENTO[codigo_faturamento_id],MATCH(Tabela3[[#This Row],[CodFaturamento]],CODIGOS_FATURAMENTO[Cod_Faturamento],0))</f>
        <v>28</v>
      </c>
      <c r="D743">
        <v>59290737</v>
      </c>
      <c r="E743">
        <v>946708845</v>
      </c>
      <c r="F743" s="1">
        <v>45674</v>
      </c>
      <c r="G743">
        <v>32</v>
      </c>
      <c r="H743">
        <v>2</v>
      </c>
      <c r="I743" s="1">
        <f>Tabela3[[#This Row],[data_autorizacao]]+120</f>
        <v>45794</v>
      </c>
      <c r="J743" t="s">
        <v>2175</v>
      </c>
      <c r="K743">
        <v>2250005170</v>
      </c>
    </row>
    <row r="744" spans="1:11" x14ac:dyDescent="0.3">
      <c r="A744">
        <v>4256</v>
      </c>
      <c r="B744">
        <v>3</v>
      </c>
      <c r="C744">
        <f>INDEX(CODIGOS_FATURAMENTO[codigo_faturamento_id],MATCH(Tabela3[[#This Row],[CodFaturamento]],CODIGOS_FATURAMENTO[Cod_Faturamento],0))</f>
        <v>29</v>
      </c>
      <c r="D744">
        <v>59290741</v>
      </c>
      <c r="E744">
        <v>946708848</v>
      </c>
      <c r="F744" s="1">
        <v>45674</v>
      </c>
      <c r="G744">
        <v>18</v>
      </c>
      <c r="H744">
        <v>2</v>
      </c>
      <c r="I744" s="1">
        <f>Tabela3[[#This Row],[data_autorizacao]]+120</f>
        <v>45794</v>
      </c>
      <c r="J744" t="s">
        <v>2175</v>
      </c>
      <c r="K744">
        <v>2250005278</v>
      </c>
    </row>
    <row r="745" spans="1:11" x14ac:dyDescent="0.3">
      <c r="A745">
        <v>4242</v>
      </c>
      <c r="B745">
        <v>3</v>
      </c>
      <c r="C745">
        <f>INDEX(CODIGOS_FATURAMENTO[codigo_faturamento_id],MATCH(Tabela3[[#This Row],[CodFaturamento]],CODIGOS_FATURAMENTO[Cod_Faturamento],0))</f>
        <v>31</v>
      </c>
      <c r="D745">
        <v>58179633</v>
      </c>
      <c r="E745">
        <v>945684771</v>
      </c>
      <c r="F745" s="1">
        <v>45624</v>
      </c>
      <c r="G745">
        <v>38</v>
      </c>
      <c r="H745">
        <v>3</v>
      </c>
      <c r="I745" s="1">
        <f>Tabela3[[#This Row],[data_autorizacao]]+120</f>
        <v>45744</v>
      </c>
      <c r="J745" t="s">
        <v>2175</v>
      </c>
      <c r="K745">
        <v>50000012</v>
      </c>
    </row>
    <row r="746" spans="1:11" x14ac:dyDescent="0.3">
      <c r="A746">
        <v>4242</v>
      </c>
      <c r="B746">
        <v>3</v>
      </c>
      <c r="C746">
        <f>INDEX(CODIGOS_FATURAMENTO[codigo_faturamento_id],MATCH(Tabela3[[#This Row],[CodFaturamento]],CODIGOS_FATURAMENTO[Cod_Faturamento],0))</f>
        <v>32</v>
      </c>
      <c r="D746">
        <v>58179634</v>
      </c>
      <c r="E746">
        <v>945684772</v>
      </c>
      <c r="F746" s="1">
        <v>45624</v>
      </c>
      <c r="G746">
        <v>30</v>
      </c>
      <c r="H746">
        <v>2</v>
      </c>
      <c r="I746" s="1">
        <f>Tabela3[[#This Row],[data_autorizacao]]+120</f>
        <v>45744</v>
      </c>
      <c r="J746" t="s">
        <v>2175</v>
      </c>
      <c r="K746">
        <v>50001213</v>
      </c>
    </row>
    <row r="747" spans="1:11" x14ac:dyDescent="0.3">
      <c r="A747">
        <v>4242</v>
      </c>
      <c r="B747">
        <v>3</v>
      </c>
      <c r="C747">
        <f>INDEX(CODIGOS_FATURAMENTO[codigo_faturamento_id],MATCH(Tabela3[[#This Row],[CodFaturamento]],CODIGOS_FATURAMENTO[Cod_Faturamento],0))</f>
        <v>27</v>
      </c>
      <c r="D747">
        <v>58179630</v>
      </c>
      <c r="E747">
        <v>945684768</v>
      </c>
      <c r="F747" s="1">
        <v>45624</v>
      </c>
      <c r="G747">
        <v>23</v>
      </c>
      <c r="H747">
        <v>3</v>
      </c>
      <c r="I747" s="1">
        <f>Tabela3[[#This Row],[data_autorizacao]]+120</f>
        <v>45744</v>
      </c>
      <c r="J747" t="s">
        <v>2175</v>
      </c>
      <c r="K747">
        <v>2250005111</v>
      </c>
    </row>
    <row r="748" spans="1:11" x14ac:dyDescent="0.3">
      <c r="A748">
        <v>4242</v>
      </c>
      <c r="B748">
        <v>3</v>
      </c>
      <c r="C748">
        <f>INDEX(CODIGOS_FATURAMENTO[codigo_faturamento_id],MATCH(Tabela3[[#This Row],[CodFaturamento]],CODIGOS_FATURAMENTO[Cod_Faturamento],0))</f>
        <v>28</v>
      </c>
      <c r="D748">
        <v>58179631</v>
      </c>
      <c r="E748">
        <v>945684770</v>
      </c>
      <c r="F748" s="1">
        <v>45624</v>
      </c>
      <c r="G748">
        <v>44</v>
      </c>
      <c r="H748">
        <v>3</v>
      </c>
      <c r="I748" s="1">
        <f>Tabela3[[#This Row],[data_autorizacao]]+120</f>
        <v>45744</v>
      </c>
      <c r="J748" t="s">
        <v>2175</v>
      </c>
      <c r="K748">
        <v>2250005170</v>
      </c>
    </row>
    <row r="749" spans="1:11" x14ac:dyDescent="0.3">
      <c r="A749">
        <v>4242</v>
      </c>
      <c r="B749">
        <v>3</v>
      </c>
      <c r="C749">
        <f>INDEX(CODIGOS_FATURAMENTO[codigo_faturamento_id],MATCH(Tabela3[[#This Row],[CodFaturamento]],CODIGOS_FATURAMENTO[Cod_Faturamento],0))</f>
        <v>108</v>
      </c>
      <c r="D749">
        <v>58179636</v>
      </c>
      <c r="E749">
        <v>945684774</v>
      </c>
      <c r="F749" s="1">
        <v>45624</v>
      </c>
      <c r="G749">
        <v>18</v>
      </c>
      <c r="H749">
        <v>2</v>
      </c>
      <c r="I749" s="1">
        <f>Tabela3[[#This Row],[data_autorizacao]]+120</f>
        <v>45744</v>
      </c>
      <c r="J749" t="s">
        <v>2175</v>
      </c>
      <c r="K749">
        <v>2250005189</v>
      </c>
    </row>
    <row r="750" spans="1:11" x14ac:dyDescent="0.3">
      <c r="A750">
        <v>3733</v>
      </c>
      <c r="B750">
        <v>3</v>
      </c>
      <c r="C750">
        <f>INDEX(CODIGOS_FATURAMENTO[codigo_faturamento_id],MATCH(Tabela3[[#This Row],[CodFaturamento]],CODIGOS_FATURAMENTO[Cod_Faturamento],0))</f>
        <v>32</v>
      </c>
      <c r="D750">
        <v>58797414</v>
      </c>
      <c r="E750">
        <v>946254079</v>
      </c>
      <c r="F750" s="1">
        <v>45656</v>
      </c>
      <c r="G750">
        <v>24</v>
      </c>
      <c r="H750">
        <v>2</v>
      </c>
      <c r="I750" s="1">
        <f>Tabela3[[#This Row],[data_autorizacao]]+120</f>
        <v>45776</v>
      </c>
      <c r="J750" t="s">
        <v>2175</v>
      </c>
      <c r="K750">
        <v>50001213</v>
      </c>
    </row>
    <row r="751" spans="1:11" x14ac:dyDescent="0.3">
      <c r="A751">
        <v>3733</v>
      </c>
      <c r="B751">
        <v>3</v>
      </c>
      <c r="C751">
        <f>INDEX(CODIGOS_FATURAMENTO[codigo_faturamento_id],MATCH(Tabela3[[#This Row],[CodFaturamento]],CODIGOS_FATURAMENTO[Cod_Faturamento],0))</f>
        <v>26</v>
      </c>
      <c r="D751">
        <v>58797415</v>
      </c>
      <c r="E751">
        <v>946254080</v>
      </c>
      <c r="F751" s="1">
        <v>45656</v>
      </c>
      <c r="G751">
        <v>48</v>
      </c>
      <c r="H751">
        <v>3</v>
      </c>
      <c r="I751" s="1">
        <f>Tabela3[[#This Row],[data_autorizacao]]+120</f>
        <v>45776</v>
      </c>
      <c r="J751" t="s">
        <v>2175</v>
      </c>
      <c r="K751">
        <v>2250005103</v>
      </c>
    </row>
    <row r="752" spans="1:11" x14ac:dyDescent="0.3">
      <c r="A752">
        <v>3733</v>
      </c>
      <c r="B752">
        <v>3</v>
      </c>
      <c r="C752">
        <f>INDEX(CODIGOS_FATURAMENTO[codigo_faturamento_id],MATCH(Tabela3[[#This Row],[CodFaturamento]],CODIGOS_FATURAMENTO[Cod_Faturamento],0))</f>
        <v>28</v>
      </c>
      <c r="D752">
        <v>58797413</v>
      </c>
      <c r="E752">
        <v>946254078</v>
      </c>
      <c r="F752" s="1">
        <v>45656</v>
      </c>
      <c r="G752">
        <v>43</v>
      </c>
      <c r="H752">
        <v>3</v>
      </c>
      <c r="I752" s="1">
        <f>Tabela3[[#This Row],[data_autorizacao]]+120</f>
        <v>45776</v>
      </c>
      <c r="J752" t="s">
        <v>2175</v>
      </c>
      <c r="K752">
        <v>2250005170</v>
      </c>
    </row>
    <row r="753" spans="1:11" x14ac:dyDescent="0.3">
      <c r="A753">
        <v>3733</v>
      </c>
      <c r="B753">
        <v>3</v>
      </c>
      <c r="C753">
        <f>INDEX(CODIGOS_FATURAMENTO[codigo_faturamento_id],MATCH(Tabela3[[#This Row],[CodFaturamento]],CODIGOS_FATURAMENTO[Cod_Faturamento],0))</f>
        <v>108</v>
      </c>
      <c r="D753">
        <v>58797416</v>
      </c>
      <c r="E753">
        <v>946254081</v>
      </c>
      <c r="F753" s="1">
        <v>45656</v>
      </c>
      <c r="G753">
        <v>43</v>
      </c>
      <c r="H753">
        <v>3</v>
      </c>
      <c r="I753" s="1">
        <f>Tabela3[[#This Row],[data_autorizacao]]+120</f>
        <v>45776</v>
      </c>
      <c r="J753" t="s">
        <v>2175</v>
      </c>
      <c r="K753">
        <v>2250005189</v>
      </c>
    </row>
    <row r="754" spans="1:11" x14ac:dyDescent="0.3">
      <c r="A754">
        <v>2054</v>
      </c>
      <c r="B754">
        <v>3</v>
      </c>
      <c r="C754">
        <f>INDEX(CODIGOS_FATURAMENTO[codigo_faturamento_id],MATCH(Tabela3[[#This Row],[CodFaturamento]],CODIGOS_FATURAMENTO[Cod_Faturamento],0))</f>
        <v>31</v>
      </c>
      <c r="D754">
        <v>60583365</v>
      </c>
      <c r="E754">
        <v>83107872</v>
      </c>
      <c r="F754" s="1">
        <v>45723</v>
      </c>
      <c r="G754">
        <v>6</v>
      </c>
      <c r="H754">
        <v>2</v>
      </c>
      <c r="I754" s="1">
        <f>Tabela3[[#This Row],[data_autorizacao]]+120</f>
        <v>45843</v>
      </c>
      <c r="J754" t="s">
        <v>2175</v>
      </c>
      <c r="K754">
        <v>50000012</v>
      </c>
    </row>
    <row r="755" spans="1:11" x14ac:dyDescent="0.3">
      <c r="A755">
        <v>2054</v>
      </c>
      <c r="B755">
        <v>3</v>
      </c>
      <c r="C755">
        <f>INDEX(CODIGOS_FATURAMENTO[codigo_faturamento_id],MATCH(Tabela3[[#This Row],[CodFaturamento]],CODIGOS_FATURAMENTO[Cod_Faturamento],0))</f>
        <v>32</v>
      </c>
      <c r="D755">
        <v>60583366</v>
      </c>
      <c r="E755">
        <v>83107936</v>
      </c>
      <c r="F755" s="1">
        <v>45723</v>
      </c>
      <c r="G755">
        <v>7</v>
      </c>
      <c r="H755">
        <v>2</v>
      </c>
      <c r="I755" s="1">
        <f>Tabela3[[#This Row],[data_autorizacao]]+120</f>
        <v>45843</v>
      </c>
      <c r="J755" t="s">
        <v>2175</v>
      </c>
      <c r="K755">
        <v>50001213</v>
      </c>
    </row>
    <row r="756" spans="1:11" x14ac:dyDescent="0.3">
      <c r="A756">
        <v>2054</v>
      </c>
      <c r="B756">
        <v>3</v>
      </c>
      <c r="C756">
        <f>INDEX(CODIGOS_FATURAMENTO[codigo_faturamento_id],MATCH(Tabela3[[#This Row],[CodFaturamento]],CODIGOS_FATURAMENTO[Cod_Faturamento],0))</f>
        <v>26</v>
      </c>
      <c r="D756">
        <v>60583368</v>
      </c>
      <c r="E756">
        <v>83107954</v>
      </c>
      <c r="F756" s="1">
        <v>45723</v>
      </c>
      <c r="G756">
        <v>46</v>
      </c>
      <c r="H756">
        <v>12</v>
      </c>
      <c r="I756" s="1">
        <f>Tabela3[[#This Row],[data_autorizacao]]+120</f>
        <v>45843</v>
      </c>
      <c r="J756" t="s">
        <v>2175</v>
      </c>
      <c r="K756">
        <v>2250005103</v>
      </c>
    </row>
    <row r="757" spans="1:11" x14ac:dyDescent="0.3">
      <c r="A757">
        <v>2054</v>
      </c>
      <c r="B757">
        <v>3</v>
      </c>
      <c r="C757">
        <f>INDEX(CODIGOS_FATURAMENTO[codigo_faturamento_id],MATCH(Tabela3[[#This Row],[CodFaturamento]],CODIGOS_FATURAMENTO[Cod_Faturamento],0))</f>
        <v>27</v>
      </c>
      <c r="D757">
        <v>60583363</v>
      </c>
      <c r="E757">
        <v>83107899</v>
      </c>
      <c r="F757" s="1">
        <v>45723</v>
      </c>
      <c r="G757">
        <v>8</v>
      </c>
      <c r="H757">
        <v>2</v>
      </c>
      <c r="I757" s="1">
        <f>Tabela3[[#This Row],[data_autorizacao]]+120</f>
        <v>45843</v>
      </c>
      <c r="J757" t="s">
        <v>2175</v>
      </c>
      <c r="K757">
        <v>2250005111</v>
      </c>
    </row>
    <row r="758" spans="1:11" x14ac:dyDescent="0.3">
      <c r="A758">
        <v>2054</v>
      </c>
      <c r="B758">
        <v>3</v>
      </c>
      <c r="C758">
        <f>INDEX(CODIGOS_FATURAMENTO[codigo_faturamento_id],MATCH(Tabela3[[#This Row],[CodFaturamento]],CODIGOS_FATURAMENTO[Cod_Faturamento],0))</f>
        <v>108</v>
      </c>
      <c r="D758">
        <v>60583369</v>
      </c>
      <c r="E758">
        <v>83107958</v>
      </c>
      <c r="F758" s="1">
        <v>45723</v>
      </c>
      <c r="G758">
        <v>16</v>
      </c>
      <c r="H758">
        <v>4</v>
      </c>
      <c r="I758" s="1">
        <f>Tabela3[[#This Row],[data_autorizacao]]+120</f>
        <v>45843</v>
      </c>
      <c r="J758" t="s">
        <v>2175</v>
      </c>
      <c r="K758">
        <v>2250005189</v>
      </c>
    </row>
    <row r="759" spans="1:11" x14ac:dyDescent="0.3">
      <c r="A759">
        <v>2054</v>
      </c>
      <c r="B759">
        <v>3</v>
      </c>
      <c r="C759">
        <f>INDEX(CODIGOS_FATURAMENTO[codigo_faturamento_id],MATCH(Tabela3[[#This Row],[CodFaturamento]],CODIGOS_FATURAMENTO[Cod_Faturamento],0))</f>
        <v>29</v>
      </c>
      <c r="D759">
        <v>60583367</v>
      </c>
      <c r="E759">
        <v>83107942</v>
      </c>
      <c r="F759" s="1">
        <v>45723</v>
      </c>
      <c r="G759">
        <v>12</v>
      </c>
      <c r="H759">
        <v>4</v>
      </c>
      <c r="I759" s="1">
        <f>Tabela3[[#This Row],[data_autorizacao]]+120</f>
        <v>45843</v>
      </c>
      <c r="J759" t="s">
        <v>2175</v>
      </c>
      <c r="K759">
        <v>2250005278</v>
      </c>
    </row>
    <row r="760" spans="1:11" x14ac:dyDescent="0.3">
      <c r="A760">
        <v>4408</v>
      </c>
      <c r="B760">
        <v>3</v>
      </c>
      <c r="C760">
        <f>INDEX(CODIGOS_FATURAMENTO[codigo_faturamento_id],MATCH(Tabela3[[#This Row],[CodFaturamento]],CODIGOS_FATURAMENTO[Cod_Faturamento],0))</f>
        <v>29</v>
      </c>
      <c r="D760">
        <v>60427617</v>
      </c>
      <c r="E760">
        <v>947762356</v>
      </c>
      <c r="F760" s="1">
        <v>45714</v>
      </c>
      <c r="G760">
        <v>28</v>
      </c>
      <c r="H760">
        <v>2</v>
      </c>
      <c r="I760" s="1">
        <f>Tabela3[[#This Row],[data_autorizacao]]+120</f>
        <v>45834</v>
      </c>
      <c r="J760" t="s">
        <v>2175</v>
      </c>
      <c r="K760">
        <v>2250005278</v>
      </c>
    </row>
    <row r="761" spans="1:11" x14ac:dyDescent="0.3">
      <c r="A761">
        <v>4393</v>
      </c>
      <c r="B761">
        <v>3</v>
      </c>
      <c r="C761">
        <f>INDEX(CODIGOS_FATURAMENTO[codigo_faturamento_id],MATCH(Tabela3[[#This Row],[CodFaturamento]],CODIGOS_FATURAMENTO[Cod_Faturamento],0))</f>
        <v>31</v>
      </c>
      <c r="D761">
        <v>58957122</v>
      </c>
      <c r="E761">
        <v>946399015</v>
      </c>
      <c r="F761" s="1">
        <v>45664</v>
      </c>
      <c r="G761">
        <v>21</v>
      </c>
      <c r="H761">
        <v>2</v>
      </c>
      <c r="I761" s="1">
        <f>Tabela3[[#This Row],[data_autorizacao]]+120</f>
        <v>45784</v>
      </c>
      <c r="J761" t="s">
        <v>2175</v>
      </c>
      <c r="K761">
        <v>50000012</v>
      </c>
    </row>
    <row r="762" spans="1:11" x14ac:dyDescent="0.3">
      <c r="A762">
        <v>4393</v>
      </c>
      <c r="B762">
        <v>3</v>
      </c>
      <c r="C762">
        <f>INDEX(CODIGOS_FATURAMENTO[codigo_faturamento_id],MATCH(Tabela3[[#This Row],[CodFaturamento]],CODIGOS_FATURAMENTO[Cod_Faturamento],0))</f>
        <v>32</v>
      </c>
      <c r="D762">
        <v>58957124</v>
      </c>
      <c r="E762">
        <v>946399016</v>
      </c>
      <c r="F762" s="1">
        <v>45664</v>
      </c>
      <c r="G762">
        <v>20</v>
      </c>
      <c r="H762">
        <v>2</v>
      </c>
      <c r="I762" s="1">
        <f>Tabela3[[#This Row],[data_autorizacao]]+120</f>
        <v>45784</v>
      </c>
      <c r="J762" t="s">
        <v>2175</v>
      </c>
      <c r="K762">
        <v>50001213</v>
      </c>
    </row>
    <row r="763" spans="1:11" x14ac:dyDescent="0.3">
      <c r="A763">
        <v>4393</v>
      </c>
      <c r="B763">
        <v>3</v>
      </c>
      <c r="C763">
        <f>INDEX(CODIGOS_FATURAMENTO[codigo_faturamento_id],MATCH(Tabela3[[#This Row],[CodFaturamento]],CODIGOS_FATURAMENTO[Cod_Faturamento],0))</f>
        <v>26</v>
      </c>
      <c r="D763">
        <v>58957125</v>
      </c>
      <c r="E763">
        <v>946399017</v>
      </c>
      <c r="F763" s="1">
        <v>45664</v>
      </c>
      <c r="G763">
        <v>51</v>
      </c>
      <c r="H763">
        <v>5</v>
      </c>
      <c r="I763" s="1">
        <f>Tabela3[[#This Row],[data_autorizacao]]+120</f>
        <v>45784</v>
      </c>
      <c r="J763" t="s">
        <v>2175</v>
      </c>
      <c r="K763">
        <v>2250005103</v>
      </c>
    </row>
    <row r="764" spans="1:11" x14ac:dyDescent="0.3">
      <c r="A764">
        <v>4393</v>
      </c>
      <c r="B764">
        <v>3</v>
      </c>
      <c r="C764">
        <f>INDEX(CODIGOS_FATURAMENTO[codigo_faturamento_id],MATCH(Tabela3[[#This Row],[CodFaturamento]],CODIGOS_FATURAMENTO[Cod_Faturamento],0))</f>
        <v>28</v>
      </c>
      <c r="D764">
        <v>58957121</v>
      </c>
      <c r="E764">
        <v>946399014</v>
      </c>
      <c r="F764" s="1">
        <v>45664</v>
      </c>
      <c r="G764">
        <v>38</v>
      </c>
      <c r="H764">
        <v>3</v>
      </c>
      <c r="I764" s="1">
        <f>Tabela3[[#This Row],[data_autorizacao]]+120</f>
        <v>45784</v>
      </c>
      <c r="J764" t="s">
        <v>2175</v>
      </c>
      <c r="K764">
        <v>2250005170</v>
      </c>
    </row>
    <row r="765" spans="1:11" x14ac:dyDescent="0.3">
      <c r="A765">
        <v>4393</v>
      </c>
      <c r="B765">
        <v>3</v>
      </c>
      <c r="C765">
        <f>INDEX(CODIGOS_FATURAMENTO[codigo_faturamento_id],MATCH(Tabela3[[#This Row],[CodFaturamento]],CODIGOS_FATURAMENTO[Cod_Faturamento],0))</f>
        <v>108</v>
      </c>
      <c r="D765">
        <v>58957127</v>
      </c>
      <c r="E765">
        <v>946399018</v>
      </c>
      <c r="F765" s="1">
        <v>45664</v>
      </c>
      <c r="G765">
        <v>12</v>
      </c>
      <c r="H765">
        <v>1</v>
      </c>
      <c r="I765" s="1">
        <f>Tabela3[[#This Row],[data_autorizacao]]+120</f>
        <v>45784</v>
      </c>
      <c r="J765" t="s">
        <v>2175</v>
      </c>
      <c r="K765">
        <v>2250005189</v>
      </c>
    </row>
    <row r="766" spans="1:11" x14ac:dyDescent="0.3">
      <c r="A766">
        <v>3858</v>
      </c>
      <c r="B766">
        <v>3</v>
      </c>
      <c r="C766">
        <f>INDEX(CODIGOS_FATURAMENTO[codigo_faturamento_id],MATCH(Tabela3[[#This Row],[CodFaturamento]],CODIGOS_FATURAMENTO[Cod_Faturamento],0))</f>
        <v>29</v>
      </c>
      <c r="D766">
        <v>57590597</v>
      </c>
      <c r="E766">
        <v>945141708</v>
      </c>
      <c r="F766" s="1">
        <v>45601</v>
      </c>
      <c r="G766">
        <v>51</v>
      </c>
      <c r="H766">
        <v>4</v>
      </c>
      <c r="I766" s="1">
        <f>Tabela3[[#This Row],[data_autorizacao]]+120</f>
        <v>45721</v>
      </c>
      <c r="J766" t="s">
        <v>2175</v>
      </c>
      <c r="K766">
        <v>2250005278</v>
      </c>
    </row>
    <row r="767" spans="1:11" x14ac:dyDescent="0.3">
      <c r="A767">
        <v>4351</v>
      </c>
      <c r="B767">
        <v>3</v>
      </c>
      <c r="C767">
        <f>INDEX(CODIGOS_FATURAMENTO[codigo_faturamento_id],MATCH(Tabela3[[#This Row],[CodFaturamento]],CODIGOS_FATURAMENTO[Cod_Faturamento],0))</f>
        <v>26</v>
      </c>
      <c r="D767">
        <v>58059557</v>
      </c>
      <c r="E767">
        <v>945573498</v>
      </c>
      <c r="F767" s="1">
        <v>45624</v>
      </c>
      <c r="G767">
        <v>16</v>
      </c>
      <c r="H767">
        <v>2</v>
      </c>
      <c r="I767" s="1">
        <f>Tabela3[[#This Row],[data_autorizacao]]+120</f>
        <v>45744</v>
      </c>
      <c r="J767" t="s">
        <v>2175</v>
      </c>
      <c r="K767">
        <v>2250005103</v>
      </c>
    </row>
    <row r="768" spans="1:11" x14ac:dyDescent="0.3">
      <c r="A768">
        <v>4351</v>
      </c>
      <c r="B768">
        <v>3</v>
      </c>
      <c r="C768">
        <f>INDEX(CODIGOS_FATURAMENTO[codigo_faturamento_id],MATCH(Tabela3[[#This Row],[CodFaturamento]],CODIGOS_FATURAMENTO[Cod_Faturamento],0))</f>
        <v>29</v>
      </c>
      <c r="D768">
        <v>58059556</v>
      </c>
      <c r="E768">
        <v>945573497</v>
      </c>
      <c r="F768" s="1">
        <v>45624</v>
      </c>
      <c r="G768">
        <v>20</v>
      </c>
      <c r="H768">
        <v>2</v>
      </c>
      <c r="I768" s="1">
        <f>Tabela3[[#This Row],[data_autorizacao]]+120</f>
        <v>45744</v>
      </c>
      <c r="J768" t="s">
        <v>2175</v>
      </c>
      <c r="K768">
        <v>2250005278</v>
      </c>
    </row>
    <row r="769" spans="1:11" x14ac:dyDescent="0.3">
      <c r="A769">
        <v>2142</v>
      </c>
      <c r="B769">
        <v>3</v>
      </c>
      <c r="C769">
        <f>INDEX(CODIGOS_FATURAMENTO[codigo_faturamento_id],MATCH(Tabela3[[#This Row],[CodFaturamento]],CODIGOS_FATURAMENTO[Cod_Faturamento],0))</f>
        <v>32</v>
      </c>
      <c r="D769">
        <v>60123095</v>
      </c>
      <c r="E769">
        <v>947479682</v>
      </c>
      <c r="F769" s="1">
        <v>45705</v>
      </c>
      <c r="G769">
        <v>44</v>
      </c>
      <c r="H769">
        <v>3</v>
      </c>
      <c r="I769" s="1">
        <f>Tabela3[[#This Row],[data_autorizacao]]+120</f>
        <v>45825</v>
      </c>
      <c r="J769" t="s">
        <v>2175</v>
      </c>
      <c r="K769">
        <v>50001213</v>
      </c>
    </row>
    <row r="770" spans="1:11" x14ac:dyDescent="0.3">
      <c r="A770">
        <v>2142</v>
      </c>
      <c r="B770">
        <v>3</v>
      </c>
      <c r="C770">
        <f>INDEX(CODIGOS_FATURAMENTO[codigo_faturamento_id],MATCH(Tabela3[[#This Row],[CodFaturamento]],CODIGOS_FATURAMENTO[Cod_Faturamento],0))</f>
        <v>26</v>
      </c>
      <c r="D770">
        <v>60123097</v>
      </c>
      <c r="E770">
        <v>947479684</v>
      </c>
      <c r="F770" s="1">
        <v>45705</v>
      </c>
      <c r="G770">
        <v>165</v>
      </c>
      <c r="H770">
        <v>12</v>
      </c>
      <c r="I770" s="1">
        <f>Tabela3[[#This Row],[data_autorizacao]]+120</f>
        <v>45825</v>
      </c>
      <c r="J770" t="s">
        <v>2175</v>
      </c>
      <c r="K770">
        <v>2250005103</v>
      </c>
    </row>
    <row r="771" spans="1:11" x14ac:dyDescent="0.3">
      <c r="A771">
        <v>2142</v>
      </c>
      <c r="B771">
        <v>3</v>
      </c>
      <c r="C771">
        <f>INDEX(CODIGOS_FATURAMENTO[codigo_faturamento_id],MATCH(Tabela3[[#This Row],[CodFaturamento]],CODIGOS_FATURAMENTO[Cod_Faturamento],0))</f>
        <v>28</v>
      </c>
      <c r="D771">
        <v>60123094</v>
      </c>
      <c r="E771">
        <v>947479681</v>
      </c>
      <c r="F771" s="1">
        <v>45705</v>
      </c>
      <c r="G771">
        <v>30</v>
      </c>
      <c r="H771">
        <v>2</v>
      </c>
      <c r="I771" s="1">
        <f>Tabela3[[#This Row],[data_autorizacao]]+120</f>
        <v>45825</v>
      </c>
      <c r="J771" t="s">
        <v>2175</v>
      </c>
      <c r="K771">
        <v>2250005170</v>
      </c>
    </row>
    <row r="772" spans="1:11" x14ac:dyDescent="0.3">
      <c r="A772">
        <v>2142</v>
      </c>
      <c r="B772">
        <v>3</v>
      </c>
      <c r="C772">
        <f>INDEX(CODIGOS_FATURAMENTO[codigo_faturamento_id],MATCH(Tabela3[[#This Row],[CodFaturamento]],CODIGOS_FATURAMENTO[Cod_Faturamento],0))</f>
        <v>108</v>
      </c>
      <c r="D772">
        <v>60123098</v>
      </c>
      <c r="E772">
        <v>947479685</v>
      </c>
      <c r="F772" s="1">
        <v>45705</v>
      </c>
      <c r="G772">
        <v>26</v>
      </c>
      <c r="H772">
        <v>2</v>
      </c>
      <c r="I772" s="1">
        <f>Tabela3[[#This Row],[data_autorizacao]]+120</f>
        <v>45825</v>
      </c>
      <c r="J772" t="s">
        <v>2175</v>
      </c>
      <c r="K772">
        <v>2250005189</v>
      </c>
    </row>
    <row r="773" spans="1:11" x14ac:dyDescent="0.3">
      <c r="A773">
        <v>2142</v>
      </c>
      <c r="B773">
        <v>3</v>
      </c>
      <c r="C773">
        <f>INDEX(CODIGOS_FATURAMENTO[codigo_faturamento_id],MATCH(Tabela3[[#This Row],[CodFaturamento]],CODIGOS_FATURAMENTO[Cod_Faturamento],0))</f>
        <v>29</v>
      </c>
      <c r="D773">
        <v>60123096</v>
      </c>
      <c r="E773">
        <v>947479683</v>
      </c>
      <c r="F773" s="1">
        <v>45705</v>
      </c>
      <c r="G773">
        <v>56</v>
      </c>
      <c r="H773">
        <v>4</v>
      </c>
      <c r="I773" s="1">
        <f>Tabela3[[#This Row],[data_autorizacao]]+120</f>
        <v>45825</v>
      </c>
      <c r="J773" t="s">
        <v>2175</v>
      </c>
      <c r="K773">
        <v>2250005278</v>
      </c>
    </row>
    <row r="774" spans="1:11" x14ac:dyDescent="0.3">
      <c r="A774">
        <v>4305</v>
      </c>
      <c r="B774">
        <v>3</v>
      </c>
      <c r="C774">
        <f>INDEX(CODIGOS_FATURAMENTO[codigo_faturamento_id],MATCH(Tabela3[[#This Row],[CodFaturamento]],CODIGOS_FATURAMENTO[Cod_Faturamento],0))</f>
        <v>108</v>
      </c>
      <c r="D774">
        <v>57504742</v>
      </c>
      <c r="E774">
        <v>945064465</v>
      </c>
      <c r="F774" s="1">
        <v>45605</v>
      </c>
      <c r="G774">
        <v>7</v>
      </c>
      <c r="H774">
        <v>1</v>
      </c>
      <c r="I774" s="1">
        <f>Tabela3[[#This Row],[data_autorizacao]]+120</f>
        <v>45725</v>
      </c>
      <c r="J774" t="s">
        <v>2175</v>
      </c>
      <c r="K774">
        <v>2250005189</v>
      </c>
    </row>
    <row r="775" spans="1:11" x14ac:dyDescent="0.3">
      <c r="A775">
        <v>4569</v>
      </c>
      <c r="B775">
        <v>3</v>
      </c>
      <c r="C775">
        <f>INDEX(CODIGOS_FATURAMENTO[codigo_faturamento_id],MATCH(Tabela3[[#This Row],[CodFaturamento]],CODIGOS_FATURAMENTO[Cod_Faturamento],0))</f>
        <v>26</v>
      </c>
      <c r="D775">
        <v>58341594</v>
      </c>
      <c r="E775">
        <v>945835071</v>
      </c>
      <c r="F775" s="1">
        <v>45631</v>
      </c>
      <c r="G775">
        <v>9</v>
      </c>
      <c r="H775">
        <v>2</v>
      </c>
      <c r="I775" s="1">
        <f>Tabela3[[#This Row],[data_autorizacao]]+120</f>
        <v>45751</v>
      </c>
      <c r="J775" t="s">
        <v>2175</v>
      </c>
      <c r="K775">
        <v>2250005103</v>
      </c>
    </row>
    <row r="776" spans="1:11" x14ac:dyDescent="0.3">
      <c r="A776">
        <v>4569</v>
      </c>
      <c r="B776">
        <v>3</v>
      </c>
      <c r="C776">
        <f>INDEX(CODIGOS_FATURAMENTO[codigo_faturamento_id],MATCH(Tabela3[[#This Row],[CodFaturamento]],CODIGOS_FATURAMENTO[Cod_Faturamento],0))</f>
        <v>28</v>
      </c>
      <c r="D776">
        <v>58341593</v>
      </c>
      <c r="E776">
        <v>945835070</v>
      </c>
      <c r="F776" s="1">
        <v>45631</v>
      </c>
      <c r="G776">
        <v>21</v>
      </c>
      <c r="H776">
        <v>2</v>
      </c>
      <c r="I776" s="1">
        <f>Tabela3[[#This Row],[data_autorizacao]]+120</f>
        <v>45751</v>
      </c>
      <c r="J776" t="s">
        <v>2175</v>
      </c>
      <c r="K776">
        <v>2250005170</v>
      </c>
    </row>
    <row r="777" spans="1:11" x14ac:dyDescent="0.3">
      <c r="A777">
        <v>4569</v>
      </c>
      <c r="B777">
        <v>3</v>
      </c>
      <c r="C777">
        <f>INDEX(CODIGOS_FATURAMENTO[codigo_faturamento_id],MATCH(Tabela3[[#This Row],[CodFaturamento]],CODIGOS_FATURAMENTO[Cod_Faturamento],0))</f>
        <v>108</v>
      </c>
      <c r="D777">
        <v>58341595</v>
      </c>
      <c r="E777">
        <v>945835072</v>
      </c>
      <c r="F777" s="1">
        <v>45631</v>
      </c>
      <c r="G777">
        <v>15</v>
      </c>
      <c r="H777">
        <v>2</v>
      </c>
      <c r="I777" s="1">
        <f>Tabela3[[#This Row],[data_autorizacao]]+120</f>
        <v>45751</v>
      </c>
      <c r="J777" t="s">
        <v>2175</v>
      </c>
      <c r="K777">
        <v>2250005189</v>
      </c>
    </row>
    <row r="778" spans="1:11" x14ac:dyDescent="0.3">
      <c r="A778">
        <v>2721</v>
      </c>
      <c r="B778">
        <v>3</v>
      </c>
      <c r="C778">
        <f>INDEX(CODIGOS_FATURAMENTO[codigo_faturamento_id],MATCH(Tabela3[[#This Row],[CodFaturamento]],CODIGOS_FATURAMENTO[Cod_Faturamento],0))</f>
        <v>31</v>
      </c>
      <c r="D778">
        <v>58659823</v>
      </c>
      <c r="E778">
        <v>946128544</v>
      </c>
      <c r="F778" s="1">
        <v>45643</v>
      </c>
      <c r="G778">
        <v>18</v>
      </c>
      <c r="H778">
        <v>2</v>
      </c>
      <c r="I778" s="1">
        <f>Tabela3[[#This Row],[data_autorizacao]]+120</f>
        <v>45763</v>
      </c>
      <c r="J778" t="s">
        <v>2175</v>
      </c>
      <c r="K778">
        <v>50000012</v>
      </c>
    </row>
    <row r="779" spans="1:11" x14ac:dyDescent="0.3">
      <c r="A779">
        <v>2721</v>
      </c>
      <c r="B779">
        <v>3</v>
      </c>
      <c r="C779">
        <f>INDEX(CODIGOS_FATURAMENTO[codigo_faturamento_id],MATCH(Tabela3[[#This Row],[CodFaturamento]],CODIGOS_FATURAMENTO[Cod_Faturamento],0))</f>
        <v>26</v>
      </c>
      <c r="D779">
        <v>58659825</v>
      </c>
      <c r="E779">
        <v>946128546</v>
      </c>
      <c r="F779" s="1">
        <v>45643</v>
      </c>
      <c r="G779">
        <v>98</v>
      </c>
      <c r="H779">
        <v>10</v>
      </c>
      <c r="I779" s="1">
        <f>Tabela3[[#This Row],[data_autorizacao]]+120</f>
        <v>45763</v>
      </c>
      <c r="J779" t="s">
        <v>2175</v>
      </c>
      <c r="K779">
        <v>2250005103</v>
      </c>
    </row>
    <row r="780" spans="1:11" x14ac:dyDescent="0.3">
      <c r="A780">
        <v>2721</v>
      </c>
      <c r="B780">
        <v>3</v>
      </c>
      <c r="C780">
        <f>INDEX(CODIGOS_FATURAMENTO[codigo_faturamento_id],MATCH(Tabela3[[#This Row],[CodFaturamento]],CODIGOS_FATURAMENTO[Cod_Faturamento],0))</f>
        <v>28</v>
      </c>
      <c r="D780">
        <v>58659822</v>
      </c>
      <c r="E780">
        <v>946128542</v>
      </c>
      <c r="F780" s="1">
        <v>45643</v>
      </c>
      <c r="G780">
        <v>20</v>
      </c>
      <c r="H780">
        <v>2</v>
      </c>
      <c r="I780" s="1">
        <f>Tabela3[[#This Row],[data_autorizacao]]+120</f>
        <v>45763</v>
      </c>
      <c r="J780" t="s">
        <v>2175</v>
      </c>
      <c r="K780">
        <v>2250005170</v>
      </c>
    </row>
    <row r="781" spans="1:11" x14ac:dyDescent="0.3">
      <c r="A781">
        <v>2721</v>
      </c>
      <c r="B781">
        <v>3</v>
      </c>
      <c r="C781">
        <f>INDEX(CODIGOS_FATURAMENTO[codigo_faturamento_id],MATCH(Tabela3[[#This Row],[CodFaturamento]],CODIGOS_FATURAMENTO[Cod_Faturamento],0))</f>
        <v>108</v>
      </c>
      <c r="D781">
        <v>58659826</v>
      </c>
      <c r="E781">
        <v>946128547</v>
      </c>
      <c r="F781" s="1">
        <v>45643</v>
      </c>
      <c r="G781">
        <v>16</v>
      </c>
      <c r="H781">
        <v>2</v>
      </c>
      <c r="I781" s="1">
        <f>Tabela3[[#This Row],[data_autorizacao]]+120</f>
        <v>45763</v>
      </c>
      <c r="J781" t="s">
        <v>2175</v>
      </c>
      <c r="K781">
        <v>2250005189</v>
      </c>
    </row>
    <row r="782" spans="1:11" x14ac:dyDescent="0.3">
      <c r="A782">
        <v>2721</v>
      </c>
      <c r="B782">
        <v>3</v>
      </c>
      <c r="C782">
        <f>INDEX(CODIGOS_FATURAMENTO[codigo_faturamento_id],MATCH(Tabela3[[#This Row],[CodFaturamento]],CODIGOS_FATURAMENTO[Cod_Faturamento],0))</f>
        <v>29</v>
      </c>
      <c r="D782">
        <v>58659824</v>
      </c>
      <c r="E782">
        <v>946128545</v>
      </c>
      <c r="F782" s="1">
        <v>45643</v>
      </c>
      <c r="G782">
        <v>25</v>
      </c>
      <c r="H782">
        <v>2</v>
      </c>
      <c r="I782" s="1">
        <f>Tabela3[[#This Row],[data_autorizacao]]+120</f>
        <v>45763</v>
      </c>
      <c r="J782" t="s">
        <v>2175</v>
      </c>
      <c r="K782">
        <v>2250005278</v>
      </c>
    </row>
    <row r="783" spans="1:11" x14ac:dyDescent="0.3">
      <c r="A783">
        <v>4061</v>
      </c>
      <c r="B783">
        <v>3</v>
      </c>
      <c r="C783">
        <f>INDEX(CODIGOS_FATURAMENTO[codigo_faturamento_id],MATCH(Tabela3[[#This Row],[CodFaturamento]],CODIGOS_FATURAMENTO[Cod_Faturamento],0))</f>
        <v>108</v>
      </c>
      <c r="D783">
        <v>59218643</v>
      </c>
      <c r="E783">
        <v>946641649</v>
      </c>
      <c r="F783" s="1">
        <v>45672</v>
      </c>
      <c r="G783">
        <v>28</v>
      </c>
      <c r="H783">
        <v>2</v>
      </c>
      <c r="I783" s="1">
        <f>Tabela3[[#This Row],[data_autorizacao]]+120</f>
        <v>45792</v>
      </c>
      <c r="J783" t="s">
        <v>2175</v>
      </c>
      <c r="K783">
        <v>2250005189</v>
      </c>
    </row>
    <row r="784" spans="1:11" x14ac:dyDescent="0.3">
      <c r="A784">
        <v>4061</v>
      </c>
      <c r="B784">
        <v>3</v>
      </c>
      <c r="C784">
        <f>INDEX(CODIGOS_FATURAMENTO[codigo_faturamento_id],MATCH(Tabela3[[#This Row],[CodFaturamento]],CODIGOS_FATURAMENTO[Cod_Faturamento],0))</f>
        <v>26</v>
      </c>
      <c r="D784">
        <v>57969799</v>
      </c>
      <c r="E784">
        <v>945490797</v>
      </c>
      <c r="F784" s="1">
        <v>45617</v>
      </c>
      <c r="G784">
        <v>32</v>
      </c>
      <c r="H784">
        <v>5</v>
      </c>
      <c r="I784" s="1">
        <f>Tabela3[[#This Row],[data_autorizacao]]+120</f>
        <v>45737</v>
      </c>
      <c r="J784" t="s">
        <v>2175</v>
      </c>
      <c r="K784">
        <v>2250005103</v>
      </c>
    </row>
    <row r="785" spans="1:11" x14ac:dyDescent="0.3">
      <c r="A785">
        <v>4013</v>
      </c>
      <c r="B785">
        <v>3</v>
      </c>
      <c r="C785">
        <f>INDEX(CODIGOS_FATURAMENTO[codigo_faturamento_id],MATCH(Tabela3[[#This Row],[CodFaturamento]],CODIGOS_FATURAMENTO[Cod_Faturamento],0))</f>
        <v>29</v>
      </c>
      <c r="D785">
        <v>59192920</v>
      </c>
      <c r="E785">
        <v>946617753</v>
      </c>
      <c r="F785" s="1">
        <v>45672</v>
      </c>
      <c r="G785">
        <v>16</v>
      </c>
      <c r="H785">
        <v>2</v>
      </c>
      <c r="I785" s="1">
        <f>Tabela3[[#This Row],[data_autorizacao]]+120</f>
        <v>45792</v>
      </c>
      <c r="J785" t="s">
        <v>2175</v>
      </c>
      <c r="K785">
        <v>2250005278</v>
      </c>
    </row>
    <row r="786" spans="1:11" x14ac:dyDescent="0.3">
      <c r="A786">
        <v>2797</v>
      </c>
      <c r="B786">
        <v>3</v>
      </c>
      <c r="C786">
        <f>INDEX(CODIGOS_FATURAMENTO[codigo_faturamento_id],MATCH(Tabela3[[#This Row],[CodFaturamento]],CODIGOS_FATURAMENTO[Cod_Faturamento],0))</f>
        <v>26</v>
      </c>
      <c r="D786">
        <v>59394228</v>
      </c>
      <c r="E786">
        <v>946804620</v>
      </c>
      <c r="F786" s="1">
        <v>45678</v>
      </c>
      <c r="G786">
        <v>9</v>
      </c>
      <c r="H786">
        <v>1</v>
      </c>
      <c r="I786" s="1">
        <f>Tabela3[[#This Row],[data_autorizacao]]+120</f>
        <v>45798</v>
      </c>
      <c r="J786" t="s">
        <v>2175</v>
      </c>
      <c r="K786">
        <v>2250005103</v>
      </c>
    </row>
    <row r="787" spans="1:11" x14ac:dyDescent="0.3">
      <c r="A787">
        <v>2797</v>
      </c>
      <c r="B787">
        <v>3</v>
      </c>
      <c r="C787">
        <f>INDEX(CODIGOS_FATURAMENTO[codigo_faturamento_id],MATCH(Tabela3[[#This Row],[CodFaturamento]],CODIGOS_FATURAMENTO[Cod_Faturamento],0))</f>
        <v>29</v>
      </c>
      <c r="D787">
        <v>59394227</v>
      </c>
      <c r="E787">
        <v>946804618</v>
      </c>
      <c r="F787" s="1">
        <v>45678</v>
      </c>
      <c r="G787">
        <v>8</v>
      </c>
      <c r="H787">
        <v>1</v>
      </c>
      <c r="I787" s="1">
        <f>Tabela3[[#This Row],[data_autorizacao]]+120</f>
        <v>45798</v>
      </c>
      <c r="J787" t="s">
        <v>2175</v>
      </c>
      <c r="K787">
        <v>2250005278</v>
      </c>
    </row>
    <row r="788" spans="1:11" x14ac:dyDescent="0.3">
      <c r="A788">
        <v>3833</v>
      </c>
      <c r="B788">
        <v>3</v>
      </c>
      <c r="C788">
        <f>INDEX(CODIGOS_FATURAMENTO[codigo_faturamento_id],MATCH(Tabela3[[#This Row],[CodFaturamento]],CODIGOS_FATURAMENTO[Cod_Faturamento],0))</f>
        <v>26</v>
      </c>
      <c r="D788">
        <v>58406932</v>
      </c>
      <c r="E788">
        <v>945895608</v>
      </c>
      <c r="F788" s="1">
        <v>45632</v>
      </c>
      <c r="G788">
        <v>8</v>
      </c>
      <c r="H788">
        <v>1</v>
      </c>
      <c r="I788" s="1">
        <f>Tabela3[[#This Row],[data_autorizacao]]+120</f>
        <v>45752</v>
      </c>
      <c r="J788" t="s">
        <v>2175</v>
      </c>
      <c r="K788">
        <v>2250005103</v>
      </c>
    </row>
    <row r="789" spans="1:11" x14ac:dyDescent="0.3">
      <c r="A789">
        <v>2262</v>
      </c>
      <c r="B789">
        <v>3</v>
      </c>
      <c r="C789">
        <f>INDEX(CODIGOS_FATURAMENTO[codigo_faturamento_id],MATCH(Tabela3[[#This Row],[CodFaturamento]],CODIGOS_FATURAMENTO[Cod_Faturamento],0))</f>
        <v>108</v>
      </c>
      <c r="D789">
        <v>58115615</v>
      </c>
      <c r="E789">
        <v>945625401</v>
      </c>
      <c r="F789" s="1">
        <v>45622</v>
      </c>
      <c r="G789">
        <v>31</v>
      </c>
      <c r="H789">
        <v>2</v>
      </c>
      <c r="I789" s="1">
        <f>Tabela3[[#This Row],[data_autorizacao]]+120</f>
        <v>45742</v>
      </c>
      <c r="J789" t="s">
        <v>2175</v>
      </c>
      <c r="K789">
        <v>2250005189</v>
      </c>
    </row>
    <row r="790" spans="1:11" x14ac:dyDescent="0.3">
      <c r="A790">
        <v>2262</v>
      </c>
      <c r="B790">
        <v>3</v>
      </c>
      <c r="C790">
        <f>INDEX(CODIGOS_FATURAMENTO[codigo_faturamento_id],MATCH(Tabela3[[#This Row],[CodFaturamento]],CODIGOS_FATURAMENTO[Cod_Faturamento],0))</f>
        <v>29</v>
      </c>
      <c r="D790">
        <v>58115614</v>
      </c>
      <c r="E790">
        <v>945625400</v>
      </c>
      <c r="F790" s="1">
        <v>45622</v>
      </c>
      <c r="G790">
        <v>26</v>
      </c>
      <c r="H790">
        <v>2</v>
      </c>
      <c r="I790" s="1">
        <f>Tabela3[[#This Row],[data_autorizacao]]+120</f>
        <v>45742</v>
      </c>
      <c r="J790" t="s">
        <v>2175</v>
      </c>
      <c r="K790">
        <v>2250005278</v>
      </c>
    </row>
    <row r="791" spans="1:11" x14ac:dyDescent="0.3">
      <c r="A791">
        <v>4447</v>
      </c>
      <c r="B791">
        <v>3</v>
      </c>
      <c r="C791">
        <f>INDEX(CODIGOS_FATURAMENTO[codigo_faturamento_id],MATCH(Tabela3[[#This Row],[CodFaturamento]],CODIGOS_FATURAMENTO[Cod_Faturamento],0))</f>
        <v>31</v>
      </c>
      <c r="D791">
        <v>59928583</v>
      </c>
      <c r="E791">
        <v>947299259</v>
      </c>
      <c r="F791" s="1">
        <v>45702</v>
      </c>
      <c r="G791">
        <v>32</v>
      </c>
      <c r="H791">
        <v>2</v>
      </c>
      <c r="I791" s="1">
        <f>Tabela3[[#This Row],[data_autorizacao]]+120</f>
        <v>45822</v>
      </c>
      <c r="J791" t="s">
        <v>2175</v>
      </c>
      <c r="K791">
        <v>50000012</v>
      </c>
    </row>
    <row r="792" spans="1:11" x14ac:dyDescent="0.3">
      <c r="A792">
        <v>4447</v>
      </c>
      <c r="B792">
        <v>3</v>
      </c>
      <c r="C792">
        <f>INDEX(CODIGOS_FATURAMENTO[codigo_faturamento_id],MATCH(Tabela3[[#This Row],[CodFaturamento]],CODIGOS_FATURAMENTO[Cod_Faturamento],0))</f>
        <v>32</v>
      </c>
      <c r="D792">
        <v>59928584</v>
      </c>
      <c r="E792">
        <v>947299260</v>
      </c>
      <c r="F792" s="1">
        <v>45702</v>
      </c>
      <c r="G792">
        <v>32</v>
      </c>
      <c r="H792">
        <v>2</v>
      </c>
      <c r="I792" s="1">
        <f>Tabela3[[#This Row],[data_autorizacao]]+120</f>
        <v>45822</v>
      </c>
      <c r="J792" t="s">
        <v>2175</v>
      </c>
      <c r="K792">
        <v>50001213</v>
      </c>
    </row>
    <row r="793" spans="1:11" x14ac:dyDescent="0.3">
      <c r="A793">
        <v>4447</v>
      </c>
      <c r="B793">
        <v>3</v>
      </c>
      <c r="C793">
        <f>INDEX(CODIGOS_FATURAMENTO[codigo_faturamento_id],MATCH(Tabela3[[#This Row],[CodFaturamento]],CODIGOS_FATURAMENTO[Cod_Faturamento],0))</f>
        <v>26</v>
      </c>
      <c r="D793">
        <v>59928586</v>
      </c>
      <c r="E793">
        <v>947299262</v>
      </c>
      <c r="F793" s="1">
        <v>45702</v>
      </c>
      <c r="G793">
        <v>416</v>
      </c>
      <c r="H793">
        <v>26</v>
      </c>
      <c r="I793" s="1">
        <f>Tabela3[[#This Row],[data_autorizacao]]+120</f>
        <v>45822</v>
      </c>
      <c r="J793" t="s">
        <v>2175</v>
      </c>
      <c r="K793">
        <v>2250005103</v>
      </c>
    </row>
    <row r="794" spans="1:11" x14ac:dyDescent="0.3">
      <c r="A794">
        <v>4447</v>
      </c>
      <c r="B794">
        <v>3</v>
      </c>
      <c r="C794">
        <f>INDEX(CODIGOS_FATURAMENTO[codigo_faturamento_id],MATCH(Tabela3[[#This Row],[CodFaturamento]],CODIGOS_FATURAMENTO[Cod_Faturamento],0))</f>
        <v>28</v>
      </c>
      <c r="D794">
        <v>59928582</v>
      </c>
      <c r="E794">
        <v>947299257</v>
      </c>
      <c r="F794" s="1">
        <v>45702</v>
      </c>
      <c r="G794">
        <v>64</v>
      </c>
      <c r="H794">
        <v>4</v>
      </c>
      <c r="I794" s="1">
        <f>Tabela3[[#This Row],[data_autorizacao]]+120</f>
        <v>45822</v>
      </c>
      <c r="J794" t="s">
        <v>2175</v>
      </c>
      <c r="K794">
        <v>2250005170</v>
      </c>
    </row>
    <row r="795" spans="1:11" x14ac:dyDescent="0.3">
      <c r="A795">
        <v>4447</v>
      </c>
      <c r="B795">
        <v>3</v>
      </c>
      <c r="C795">
        <f>INDEX(CODIGOS_FATURAMENTO[codigo_faturamento_id],MATCH(Tabela3[[#This Row],[CodFaturamento]],CODIGOS_FATURAMENTO[Cod_Faturamento],0))</f>
        <v>108</v>
      </c>
      <c r="D795">
        <v>59928587</v>
      </c>
      <c r="E795">
        <v>947299257</v>
      </c>
      <c r="F795" s="1">
        <v>45702</v>
      </c>
      <c r="G795">
        <v>64</v>
      </c>
      <c r="H795">
        <v>4</v>
      </c>
      <c r="I795" s="1">
        <f>Tabela3[[#This Row],[data_autorizacao]]+120</f>
        <v>45822</v>
      </c>
      <c r="J795" t="s">
        <v>2175</v>
      </c>
      <c r="K795">
        <v>2250005189</v>
      </c>
    </row>
    <row r="796" spans="1:11" x14ac:dyDescent="0.3">
      <c r="A796">
        <v>4447</v>
      </c>
      <c r="B796">
        <v>3</v>
      </c>
      <c r="C796">
        <f>INDEX(CODIGOS_FATURAMENTO[codigo_faturamento_id],MATCH(Tabela3[[#This Row],[CodFaturamento]],CODIGOS_FATURAMENTO[Cod_Faturamento],0))</f>
        <v>29</v>
      </c>
      <c r="D796">
        <v>59928585</v>
      </c>
      <c r="E796">
        <v>947299261</v>
      </c>
      <c r="F796" s="1">
        <v>45702</v>
      </c>
      <c r="G796">
        <v>64</v>
      </c>
      <c r="H796">
        <v>4</v>
      </c>
      <c r="I796" s="1">
        <f>Tabela3[[#This Row],[data_autorizacao]]+120</f>
        <v>45822</v>
      </c>
      <c r="J796" t="s">
        <v>2175</v>
      </c>
      <c r="K796">
        <v>2250005278</v>
      </c>
    </row>
    <row r="797" spans="1:11" x14ac:dyDescent="0.3">
      <c r="A797">
        <v>2907</v>
      </c>
      <c r="B797">
        <v>3</v>
      </c>
      <c r="C797">
        <f>INDEX(CODIGOS_FATURAMENTO[codigo_faturamento_id],MATCH(Tabela3[[#This Row],[CodFaturamento]],CODIGOS_FATURAMENTO[Cod_Faturamento],0))</f>
        <v>26</v>
      </c>
      <c r="D797">
        <v>59396892</v>
      </c>
      <c r="E797">
        <v>946807042</v>
      </c>
      <c r="F797" s="1">
        <v>45679</v>
      </c>
      <c r="G797">
        <v>24</v>
      </c>
      <c r="H797">
        <v>2</v>
      </c>
      <c r="I797" s="1">
        <f>Tabela3[[#This Row],[data_autorizacao]]+120</f>
        <v>45799</v>
      </c>
      <c r="J797" t="s">
        <v>2175</v>
      </c>
      <c r="K797">
        <v>2250005103</v>
      </c>
    </row>
    <row r="798" spans="1:11" x14ac:dyDescent="0.3">
      <c r="A798">
        <v>4264</v>
      </c>
      <c r="B798">
        <v>3</v>
      </c>
      <c r="C798">
        <f>INDEX(CODIGOS_FATURAMENTO[codigo_faturamento_id],MATCH(Tabela3[[#This Row],[CodFaturamento]],CODIGOS_FATURAMENTO[Cod_Faturamento],0))</f>
        <v>108</v>
      </c>
      <c r="D798">
        <v>60055057</v>
      </c>
      <c r="E798">
        <v>947416620</v>
      </c>
      <c r="F798" s="1">
        <v>45701</v>
      </c>
      <c r="G798">
        <v>32</v>
      </c>
      <c r="H798">
        <v>2</v>
      </c>
      <c r="I798" s="1">
        <f>Tabela3[[#This Row],[data_autorizacao]]+120</f>
        <v>45821</v>
      </c>
      <c r="J798" t="s">
        <v>2175</v>
      </c>
      <c r="K798">
        <v>2250005189</v>
      </c>
    </row>
    <row r="799" spans="1:11" x14ac:dyDescent="0.3">
      <c r="A799">
        <v>4264</v>
      </c>
      <c r="B799">
        <v>3</v>
      </c>
      <c r="C799">
        <f>INDEX(CODIGOS_FATURAMENTO[codigo_faturamento_id],MATCH(Tabela3[[#This Row],[CodFaturamento]],CODIGOS_FATURAMENTO[Cod_Faturamento],0))</f>
        <v>29</v>
      </c>
      <c r="D799">
        <v>57411387</v>
      </c>
      <c r="E799">
        <v>944978902</v>
      </c>
      <c r="F799" s="1">
        <v>45596</v>
      </c>
      <c r="G799">
        <v>11</v>
      </c>
      <c r="H799">
        <v>2</v>
      </c>
      <c r="I799" s="1">
        <f>Tabela3[[#This Row],[data_autorizacao]]+120</f>
        <v>45716</v>
      </c>
      <c r="J799" t="s">
        <v>2175</v>
      </c>
      <c r="K799">
        <v>2250005278</v>
      </c>
    </row>
    <row r="800" spans="1:11" x14ac:dyDescent="0.3">
      <c r="A800">
        <v>3891</v>
      </c>
      <c r="B800">
        <v>3</v>
      </c>
      <c r="C800">
        <f>INDEX(CODIGOS_FATURAMENTO[codigo_faturamento_id],MATCH(Tabela3[[#This Row],[CodFaturamento]],CODIGOS_FATURAMENTO[Cod_Faturamento],0))</f>
        <v>26</v>
      </c>
      <c r="D800">
        <v>58963189</v>
      </c>
      <c r="E800">
        <v>946404705</v>
      </c>
      <c r="F800" s="1">
        <v>45665</v>
      </c>
      <c r="G800">
        <v>49</v>
      </c>
      <c r="H800">
        <v>4</v>
      </c>
      <c r="I800" s="1">
        <f>Tabela3[[#This Row],[data_autorizacao]]+120</f>
        <v>45785</v>
      </c>
      <c r="J800" t="s">
        <v>2175</v>
      </c>
      <c r="K800">
        <v>2250005103</v>
      </c>
    </row>
    <row r="801" spans="1:11" x14ac:dyDescent="0.3">
      <c r="A801">
        <v>3891</v>
      </c>
      <c r="B801">
        <v>3</v>
      </c>
      <c r="C801">
        <f>INDEX(CODIGOS_FATURAMENTO[codigo_faturamento_id],MATCH(Tabela3[[#This Row],[CodFaturamento]],CODIGOS_FATURAMENTO[Cod_Faturamento],0))</f>
        <v>29</v>
      </c>
      <c r="D801">
        <v>58895338</v>
      </c>
      <c r="E801">
        <v>946342024</v>
      </c>
      <c r="F801" s="1">
        <v>45660</v>
      </c>
      <c r="G801">
        <v>50</v>
      </c>
      <c r="H801">
        <v>4</v>
      </c>
      <c r="I801" s="1">
        <f>Tabela3[[#This Row],[data_autorizacao]]+120</f>
        <v>45780</v>
      </c>
      <c r="J801" t="s">
        <v>2175</v>
      </c>
      <c r="K801">
        <v>2250005278</v>
      </c>
    </row>
    <row r="802" spans="1:11" x14ac:dyDescent="0.3">
      <c r="A802">
        <v>2576</v>
      </c>
      <c r="B802">
        <v>3</v>
      </c>
      <c r="C802">
        <f>INDEX(CODIGOS_FATURAMENTO[codigo_faturamento_id],MATCH(Tabela3[[#This Row],[CodFaturamento]],CODIGOS_FATURAMENTO[Cod_Faturamento],0))</f>
        <v>26</v>
      </c>
      <c r="D802">
        <v>59579657</v>
      </c>
      <c r="E802">
        <v>946975826</v>
      </c>
      <c r="F802" s="1">
        <v>45685</v>
      </c>
      <c r="G802">
        <v>28</v>
      </c>
      <c r="H802">
        <v>3</v>
      </c>
      <c r="I802" s="1">
        <f>Tabela3[[#This Row],[data_autorizacao]]+120</f>
        <v>45805</v>
      </c>
      <c r="J802" t="s">
        <v>2175</v>
      </c>
      <c r="K802">
        <v>2250005103</v>
      </c>
    </row>
    <row r="803" spans="1:11" x14ac:dyDescent="0.3">
      <c r="A803">
        <v>2576</v>
      </c>
      <c r="B803">
        <v>3</v>
      </c>
      <c r="C803">
        <f>INDEX(CODIGOS_FATURAMENTO[codigo_faturamento_id],MATCH(Tabela3[[#This Row],[CodFaturamento]],CODIGOS_FATURAMENTO[Cod_Faturamento],0))</f>
        <v>108</v>
      </c>
      <c r="D803">
        <v>59579658</v>
      </c>
      <c r="E803">
        <v>946975827</v>
      </c>
      <c r="F803" s="1">
        <v>45685</v>
      </c>
      <c r="G803">
        <v>44</v>
      </c>
      <c r="H803">
        <v>3</v>
      </c>
      <c r="I803" s="1">
        <f>Tabela3[[#This Row],[data_autorizacao]]+120</f>
        <v>45805</v>
      </c>
      <c r="J803" t="s">
        <v>2175</v>
      </c>
      <c r="K803">
        <v>2250005189</v>
      </c>
    </row>
    <row r="804" spans="1:11" x14ac:dyDescent="0.3">
      <c r="A804">
        <v>2576</v>
      </c>
      <c r="B804">
        <v>3</v>
      </c>
      <c r="C804">
        <f>INDEX(CODIGOS_FATURAMENTO[codigo_faturamento_id],MATCH(Tabela3[[#This Row],[CodFaturamento]],CODIGOS_FATURAMENTO[Cod_Faturamento],0))</f>
        <v>29</v>
      </c>
      <c r="D804">
        <v>59579656</v>
      </c>
      <c r="E804">
        <v>946975825</v>
      </c>
      <c r="F804" s="1">
        <v>45685</v>
      </c>
      <c r="G804">
        <v>10</v>
      </c>
      <c r="H804">
        <v>1</v>
      </c>
      <c r="I804" s="1">
        <f>Tabela3[[#This Row],[data_autorizacao]]+120</f>
        <v>45805</v>
      </c>
      <c r="J804" t="s">
        <v>2175</v>
      </c>
      <c r="K804">
        <v>2250005278</v>
      </c>
    </row>
    <row r="805" spans="1:11" x14ac:dyDescent="0.3">
      <c r="A805">
        <v>3842</v>
      </c>
      <c r="B805">
        <v>3</v>
      </c>
      <c r="C805">
        <f>INDEX(CODIGOS_FATURAMENTO[codigo_faturamento_id],MATCH(Tabela3[[#This Row],[CodFaturamento]],CODIGOS_FATURAMENTO[Cod_Faturamento],0))</f>
        <v>29</v>
      </c>
      <c r="D805">
        <v>57198037</v>
      </c>
      <c r="E805">
        <v>944781288</v>
      </c>
      <c r="F805" s="1">
        <v>45587</v>
      </c>
      <c r="G805">
        <v>47</v>
      </c>
      <c r="H805">
        <v>4</v>
      </c>
      <c r="I805" s="1">
        <f>Tabela3[[#This Row],[data_autorizacao]]+120</f>
        <v>45707</v>
      </c>
      <c r="J805" t="s">
        <v>2175</v>
      </c>
      <c r="K805">
        <v>2250005278</v>
      </c>
    </row>
    <row r="806" spans="1:11" x14ac:dyDescent="0.3">
      <c r="A806">
        <v>3544</v>
      </c>
      <c r="B806">
        <v>3</v>
      </c>
      <c r="C806">
        <f>INDEX(CODIGOS_FATURAMENTO[codigo_faturamento_id],MATCH(Tabela3[[#This Row],[CodFaturamento]],CODIGOS_FATURAMENTO[Cod_Faturamento],0))</f>
        <v>31</v>
      </c>
      <c r="D806">
        <v>60296654</v>
      </c>
      <c r="E806">
        <v>947641346</v>
      </c>
      <c r="F806" s="1">
        <v>45712</v>
      </c>
      <c r="G806">
        <v>29</v>
      </c>
      <c r="H806">
        <v>2</v>
      </c>
      <c r="I806" s="1">
        <f>Tabela3[[#This Row],[data_autorizacao]]+120</f>
        <v>45832</v>
      </c>
      <c r="J806" t="s">
        <v>2175</v>
      </c>
      <c r="K806">
        <v>50000012</v>
      </c>
    </row>
    <row r="807" spans="1:11" x14ac:dyDescent="0.3">
      <c r="A807">
        <v>3544</v>
      </c>
      <c r="B807">
        <v>3</v>
      </c>
      <c r="C807">
        <f>INDEX(CODIGOS_FATURAMENTO[codigo_faturamento_id],MATCH(Tabela3[[#This Row],[CodFaturamento]],CODIGOS_FATURAMENTO[Cod_Faturamento],0))</f>
        <v>32</v>
      </c>
      <c r="D807">
        <v>60296655</v>
      </c>
      <c r="E807">
        <v>947641347</v>
      </c>
      <c r="F807" s="1">
        <v>45709</v>
      </c>
      <c r="G807">
        <v>15</v>
      </c>
      <c r="H807">
        <v>1</v>
      </c>
      <c r="I807" s="1">
        <f>Tabela3[[#This Row],[data_autorizacao]]+120</f>
        <v>45829</v>
      </c>
      <c r="J807" t="s">
        <v>2175</v>
      </c>
      <c r="K807">
        <v>50001213</v>
      </c>
    </row>
    <row r="808" spans="1:11" x14ac:dyDescent="0.3">
      <c r="A808">
        <v>3544</v>
      </c>
      <c r="B808">
        <v>3</v>
      </c>
      <c r="C808">
        <f>INDEX(CODIGOS_FATURAMENTO[codigo_faturamento_id],MATCH(Tabela3[[#This Row],[CodFaturamento]],CODIGOS_FATURAMENTO[Cod_Faturamento],0))</f>
        <v>26</v>
      </c>
      <c r="D808">
        <v>60296657</v>
      </c>
      <c r="E808">
        <v>947641349</v>
      </c>
      <c r="F808" s="1">
        <v>45709</v>
      </c>
      <c r="G808">
        <v>88</v>
      </c>
      <c r="H808">
        <v>6</v>
      </c>
      <c r="I808" s="1">
        <f>Tabela3[[#This Row],[data_autorizacao]]+120</f>
        <v>45829</v>
      </c>
      <c r="J808" t="s">
        <v>2175</v>
      </c>
      <c r="K808">
        <v>2250005103</v>
      </c>
    </row>
    <row r="809" spans="1:11" x14ac:dyDescent="0.3">
      <c r="A809">
        <v>3544</v>
      </c>
      <c r="B809">
        <v>3</v>
      </c>
      <c r="C809">
        <f>INDEX(CODIGOS_FATURAMENTO[codigo_faturamento_id],MATCH(Tabela3[[#This Row],[CodFaturamento]],CODIGOS_FATURAMENTO[Cod_Faturamento],0))</f>
        <v>28</v>
      </c>
      <c r="D809">
        <v>60296653</v>
      </c>
      <c r="E809">
        <v>947641345</v>
      </c>
      <c r="F809" s="1">
        <v>45709</v>
      </c>
      <c r="G809">
        <v>64</v>
      </c>
      <c r="H809">
        <v>4</v>
      </c>
      <c r="I809" s="1">
        <f>Tabela3[[#This Row],[data_autorizacao]]+120</f>
        <v>45829</v>
      </c>
      <c r="J809" t="s">
        <v>2175</v>
      </c>
      <c r="K809">
        <v>2250005170</v>
      </c>
    </row>
    <row r="810" spans="1:11" x14ac:dyDescent="0.3">
      <c r="A810">
        <v>3544</v>
      </c>
      <c r="B810">
        <v>3</v>
      </c>
      <c r="C810">
        <f>INDEX(CODIGOS_FATURAMENTO[codigo_faturamento_id],MATCH(Tabela3[[#This Row],[CodFaturamento]],CODIGOS_FATURAMENTO[Cod_Faturamento],0))</f>
        <v>108</v>
      </c>
      <c r="D810">
        <v>60296658</v>
      </c>
      <c r="E810">
        <v>947641350</v>
      </c>
      <c r="F810" s="1">
        <v>45709</v>
      </c>
      <c r="G810">
        <v>64</v>
      </c>
      <c r="H810">
        <v>4</v>
      </c>
      <c r="I810" s="1">
        <f>Tabela3[[#This Row],[data_autorizacao]]+120</f>
        <v>45829</v>
      </c>
      <c r="J810" t="s">
        <v>2175</v>
      </c>
      <c r="K810">
        <v>2250005189</v>
      </c>
    </row>
    <row r="811" spans="1:11" x14ac:dyDescent="0.3">
      <c r="A811">
        <v>3544</v>
      </c>
      <c r="B811">
        <v>3</v>
      </c>
      <c r="C811">
        <f>INDEX(CODIGOS_FATURAMENTO[codigo_faturamento_id],MATCH(Tabela3[[#This Row],[CodFaturamento]],CODIGOS_FATURAMENTO[Cod_Faturamento],0))</f>
        <v>29</v>
      </c>
      <c r="D811">
        <v>60296656</v>
      </c>
      <c r="E811">
        <v>947641348</v>
      </c>
      <c r="F811" s="1">
        <v>45709</v>
      </c>
      <c r="G811">
        <v>61</v>
      </c>
      <c r="H811">
        <v>4</v>
      </c>
      <c r="I811" s="1">
        <f>Tabela3[[#This Row],[data_autorizacao]]+120</f>
        <v>45829</v>
      </c>
      <c r="J811" t="s">
        <v>2175</v>
      </c>
      <c r="K811">
        <v>2250005278</v>
      </c>
    </row>
    <row r="812" spans="1:11" x14ac:dyDescent="0.3">
      <c r="A812">
        <v>4436</v>
      </c>
      <c r="B812">
        <v>3</v>
      </c>
      <c r="C812">
        <f>INDEX(CODIGOS_FATURAMENTO[codigo_faturamento_id],MATCH(Tabela3[[#This Row],[CodFaturamento]],CODIGOS_FATURAMENTO[Cod_Faturamento],0))</f>
        <v>26</v>
      </c>
      <c r="D812">
        <v>57470582</v>
      </c>
      <c r="E812">
        <v>945033877</v>
      </c>
      <c r="F812" s="1">
        <v>45599</v>
      </c>
      <c r="G812">
        <v>60</v>
      </c>
      <c r="H812">
        <v>4</v>
      </c>
      <c r="I812" s="1">
        <f>Tabela3[[#This Row],[data_autorizacao]]+120</f>
        <v>45719</v>
      </c>
      <c r="J812" t="s">
        <v>2175</v>
      </c>
      <c r="K812">
        <v>2250005103</v>
      </c>
    </row>
    <row r="813" spans="1:11" x14ac:dyDescent="0.3">
      <c r="A813">
        <v>4436</v>
      </c>
      <c r="B813">
        <v>3</v>
      </c>
      <c r="C813">
        <f>INDEX(CODIGOS_FATURAMENTO[codigo_faturamento_id],MATCH(Tabela3[[#This Row],[CodFaturamento]],CODIGOS_FATURAMENTO[Cod_Faturamento],0))</f>
        <v>29</v>
      </c>
      <c r="D813">
        <v>57470580</v>
      </c>
      <c r="E813">
        <v>945033873</v>
      </c>
      <c r="F813" s="1">
        <v>45599</v>
      </c>
      <c r="G813">
        <v>60</v>
      </c>
      <c r="H813">
        <v>4</v>
      </c>
      <c r="I813" s="1">
        <f>Tabela3[[#This Row],[data_autorizacao]]+120</f>
        <v>45719</v>
      </c>
      <c r="J813" t="s">
        <v>2175</v>
      </c>
      <c r="K813">
        <v>2250005278</v>
      </c>
    </row>
    <row r="814" spans="1:11" x14ac:dyDescent="0.3">
      <c r="A814">
        <v>1577</v>
      </c>
      <c r="B814">
        <v>3</v>
      </c>
      <c r="C814">
        <f>INDEX(CODIGOS_FATURAMENTO[codigo_faturamento_id],MATCH(Tabela3[[#This Row],[CodFaturamento]],CODIGOS_FATURAMENTO[Cod_Faturamento],0))</f>
        <v>26</v>
      </c>
      <c r="D814">
        <v>60170574</v>
      </c>
      <c r="E814">
        <v>947524052</v>
      </c>
      <c r="F814" s="1">
        <v>45706</v>
      </c>
      <c r="G814">
        <v>68</v>
      </c>
      <c r="H814">
        <v>5</v>
      </c>
      <c r="I814" s="1">
        <f>Tabela3[[#This Row],[data_autorizacao]]+120</f>
        <v>45826</v>
      </c>
      <c r="J814" t="s">
        <v>2175</v>
      </c>
      <c r="K814">
        <v>2250005103</v>
      </c>
    </row>
    <row r="815" spans="1:11" x14ac:dyDescent="0.3">
      <c r="A815">
        <v>1577</v>
      </c>
      <c r="B815">
        <v>3</v>
      </c>
      <c r="C815">
        <f>INDEX(CODIGOS_FATURAMENTO[codigo_faturamento_id],MATCH(Tabela3[[#This Row],[CodFaturamento]],CODIGOS_FATURAMENTO[Cod_Faturamento],0))</f>
        <v>28</v>
      </c>
      <c r="D815">
        <v>60170569</v>
      </c>
      <c r="E815">
        <v>947524048</v>
      </c>
      <c r="F815" s="1">
        <v>45706</v>
      </c>
      <c r="G815">
        <v>80</v>
      </c>
      <c r="H815">
        <v>5</v>
      </c>
      <c r="I815" s="1">
        <f>Tabela3[[#This Row],[data_autorizacao]]+120</f>
        <v>45826</v>
      </c>
      <c r="J815" t="s">
        <v>2175</v>
      </c>
      <c r="K815">
        <v>2250005170</v>
      </c>
    </row>
    <row r="816" spans="1:11" x14ac:dyDescent="0.3">
      <c r="A816">
        <v>4114</v>
      </c>
      <c r="B816">
        <v>3</v>
      </c>
      <c r="C816">
        <f>INDEX(CODIGOS_FATURAMENTO[codigo_faturamento_id],MATCH(Tabela3[[#This Row],[CodFaturamento]],CODIGOS_FATURAMENTO[Cod_Faturamento],0))</f>
        <v>32</v>
      </c>
      <c r="D816">
        <v>58699384</v>
      </c>
      <c r="E816">
        <v>946164952</v>
      </c>
      <c r="F816" s="1">
        <v>45652</v>
      </c>
      <c r="G816">
        <v>19</v>
      </c>
      <c r="H816">
        <v>2</v>
      </c>
      <c r="I816" s="1">
        <f>Tabela3[[#This Row],[data_autorizacao]]+120</f>
        <v>45772</v>
      </c>
      <c r="J816" t="s">
        <v>2175</v>
      </c>
      <c r="K816">
        <v>50001213</v>
      </c>
    </row>
    <row r="817" spans="1:11" x14ac:dyDescent="0.3">
      <c r="A817">
        <v>4114</v>
      </c>
      <c r="B817">
        <v>3</v>
      </c>
      <c r="C817">
        <f>INDEX(CODIGOS_FATURAMENTO[codigo_faturamento_id],MATCH(Tabela3[[#This Row],[CodFaturamento]],CODIGOS_FATURAMENTO[Cod_Faturamento],0))</f>
        <v>26</v>
      </c>
      <c r="D817">
        <v>58699385</v>
      </c>
      <c r="E817">
        <v>946164953</v>
      </c>
      <c r="F817" s="1">
        <v>45652</v>
      </c>
      <c r="G817">
        <v>124</v>
      </c>
      <c r="H817">
        <v>10</v>
      </c>
      <c r="I817" s="1">
        <f>Tabela3[[#This Row],[data_autorizacao]]+120</f>
        <v>45772</v>
      </c>
      <c r="J817" t="s">
        <v>2175</v>
      </c>
      <c r="K817">
        <v>2250005103</v>
      </c>
    </row>
    <row r="818" spans="1:11" x14ac:dyDescent="0.3">
      <c r="A818">
        <v>4114</v>
      </c>
      <c r="B818">
        <v>3</v>
      </c>
      <c r="C818">
        <f>INDEX(CODIGOS_FATURAMENTO[codigo_faturamento_id],MATCH(Tabela3[[#This Row],[CodFaturamento]],CODIGOS_FATURAMENTO[Cod_Faturamento],0))</f>
        <v>28</v>
      </c>
      <c r="D818">
        <v>58699383</v>
      </c>
      <c r="E818">
        <v>946164951</v>
      </c>
      <c r="F818" s="1">
        <v>45652</v>
      </c>
      <c r="G818">
        <v>38</v>
      </c>
      <c r="H818">
        <v>3</v>
      </c>
      <c r="I818" s="1">
        <f>Tabela3[[#This Row],[data_autorizacao]]+120</f>
        <v>45772</v>
      </c>
      <c r="J818" t="s">
        <v>2175</v>
      </c>
      <c r="K818">
        <v>2250005170</v>
      </c>
    </row>
    <row r="819" spans="1:11" x14ac:dyDescent="0.3">
      <c r="A819">
        <v>4114</v>
      </c>
      <c r="B819">
        <v>3</v>
      </c>
      <c r="C819">
        <f>INDEX(CODIGOS_FATURAMENTO[codigo_faturamento_id],MATCH(Tabela3[[#This Row],[CodFaturamento]],CODIGOS_FATURAMENTO[Cod_Faturamento],0))</f>
        <v>108</v>
      </c>
      <c r="D819">
        <v>58699386</v>
      </c>
      <c r="E819">
        <v>946164954</v>
      </c>
      <c r="F819" s="1">
        <v>45652</v>
      </c>
      <c r="G819">
        <v>48</v>
      </c>
      <c r="H819">
        <v>3</v>
      </c>
      <c r="I819" s="1">
        <f>Tabela3[[#This Row],[data_autorizacao]]+120</f>
        <v>45772</v>
      </c>
      <c r="J819" t="s">
        <v>2175</v>
      </c>
      <c r="K819">
        <v>2250005189</v>
      </c>
    </row>
    <row r="820" spans="1:11" x14ac:dyDescent="0.3">
      <c r="A820">
        <v>4083</v>
      </c>
      <c r="B820">
        <v>3</v>
      </c>
      <c r="C820">
        <f>INDEX(CODIGOS_FATURAMENTO[codigo_faturamento_id],MATCH(Tabela3[[#This Row],[CodFaturamento]],CODIGOS_FATURAMENTO[Cod_Faturamento],0))</f>
        <v>26</v>
      </c>
      <c r="D820">
        <v>57826990</v>
      </c>
      <c r="E820">
        <v>945359271</v>
      </c>
      <c r="F820" s="1">
        <v>45610</v>
      </c>
      <c r="G820">
        <v>25</v>
      </c>
      <c r="H820">
        <v>3</v>
      </c>
      <c r="I820" s="1">
        <f>Tabela3[[#This Row],[data_autorizacao]]+120</f>
        <v>45730</v>
      </c>
      <c r="J820" t="s">
        <v>2175</v>
      </c>
      <c r="K820">
        <v>2250005103</v>
      </c>
    </row>
    <row r="821" spans="1:11" x14ac:dyDescent="0.3">
      <c r="A821">
        <v>4083</v>
      </c>
      <c r="B821">
        <v>3</v>
      </c>
      <c r="C821">
        <f>INDEX(CODIGOS_FATURAMENTO[codigo_faturamento_id],MATCH(Tabela3[[#This Row],[CodFaturamento]],CODIGOS_FATURAMENTO[Cod_Faturamento],0))</f>
        <v>28</v>
      </c>
      <c r="D821">
        <v>57826989</v>
      </c>
      <c r="E821">
        <v>945359270</v>
      </c>
      <c r="F821" s="1">
        <v>45610</v>
      </c>
      <c r="G821">
        <v>37</v>
      </c>
      <c r="H821">
        <v>3</v>
      </c>
      <c r="I821" s="1">
        <f>Tabela3[[#This Row],[data_autorizacao]]+120</f>
        <v>45730</v>
      </c>
      <c r="J821" t="s">
        <v>2175</v>
      </c>
      <c r="K821">
        <v>2250005170</v>
      </c>
    </row>
    <row r="822" spans="1:11" x14ac:dyDescent="0.3">
      <c r="A822">
        <v>4083</v>
      </c>
      <c r="B822">
        <v>3</v>
      </c>
      <c r="C822">
        <f>INDEX(CODIGOS_FATURAMENTO[codigo_faturamento_id],MATCH(Tabela3[[#This Row],[CodFaturamento]],CODIGOS_FATURAMENTO[Cod_Faturamento],0))</f>
        <v>108</v>
      </c>
      <c r="D822">
        <v>57826991</v>
      </c>
      <c r="E822">
        <v>945359272</v>
      </c>
      <c r="F822" s="1">
        <v>45610</v>
      </c>
      <c r="G822">
        <v>30</v>
      </c>
      <c r="H822">
        <v>3</v>
      </c>
      <c r="I822" s="1">
        <f>Tabela3[[#This Row],[data_autorizacao]]+120</f>
        <v>45730</v>
      </c>
      <c r="J822" t="s">
        <v>2175</v>
      </c>
      <c r="K822">
        <v>2250005189</v>
      </c>
    </row>
    <row r="823" spans="1:11" x14ac:dyDescent="0.3">
      <c r="A823">
        <v>2031</v>
      </c>
      <c r="B823">
        <v>3</v>
      </c>
      <c r="C823">
        <f>INDEX(CODIGOS_FATURAMENTO[codigo_faturamento_id],MATCH(Tabela3[[#This Row],[CodFaturamento]],CODIGOS_FATURAMENTO[Cod_Faturamento],0))</f>
        <v>32</v>
      </c>
      <c r="D823">
        <v>57726331</v>
      </c>
      <c r="E823">
        <v>945266656</v>
      </c>
      <c r="F823" s="1">
        <v>45609</v>
      </c>
      <c r="G823">
        <v>26</v>
      </c>
      <c r="H823">
        <v>2</v>
      </c>
      <c r="I823" s="1">
        <f>Tabela3[[#This Row],[data_autorizacao]]+120</f>
        <v>45729</v>
      </c>
      <c r="J823" t="s">
        <v>2175</v>
      </c>
      <c r="K823">
        <v>50001213</v>
      </c>
    </row>
    <row r="824" spans="1:11" x14ac:dyDescent="0.3">
      <c r="A824">
        <v>2031</v>
      </c>
      <c r="B824">
        <v>3</v>
      </c>
      <c r="C824">
        <f>INDEX(CODIGOS_FATURAMENTO[codigo_faturamento_id],MATCH(Tabela3[[#This Row],[CodFaturamento]],CODIGOS_FATURAMENTO[Cod_Faturamento],0))</f>
        <v>26</v>
      </c>
      <c r="D824">
        <v>57726333</v>
      </c>
      <c r="E824">
        <v>945266658</v>
      </c>
      <c r="F824" s="1">
        <v>45609</v>
      </c>
      <c r="G824">
        <v>37</v>
      </c>
      <c r="H824">
        <v>6</v>
      </c>
      <c r="I824" s="1">
        <f>Tabela3[[#This Row],[data_autorizacao]]+120</f>
        <v>45729</v>
      </c>
      <c r="J824" t="s">
        <v>2175</v>
      </c>
      <c r="K824">
        <v>2250005103</v>
      </c>
    </row>
    <row r="825" spans="1:11" x14ac:dyDescent="0.3">
      <c r="A825">
        <v>2031</v>
      </c>
      <c r="B825">
        <v>3</v>
      </c>
      <c r="C825">
        <f>INDEX(CODIGOS_FATURAMENTO[codigo_faturamento_id],MATCH(Tabela3[[#This Row],[CodFaturamento]],CODIGOS_FATURAMENTO[Cod_Faturamento],0))</f>
        <v>28</v>
      </c>
      <c r="D825">
        <v>57726330</v>
      </c>
      <c r="E825">
        <v>945266655</v>
      </c>
      <c r="F825" s="1">
        <v>45609</v>
      </c>
      <c r="G825">
        <v>33</v>
      </c>
      <c r="H825">
        <v>3</v>
      </c>
      <c r="I825" s="1">
        <f>Tabela3[[#This Row],[data_autorizacao]]+120</f>
        <v>45729</v>
      </c>
      <c r="J825" t="s">
        <v>2175</v>
      </c>
      <c r="K825">
        <v>2250005170</v>
      </c>
    </row>
    <row r="826" spans="1:11" x14ac:dyDescent="0.3">
      <c r="A826">
        <v>2031</v>
      </c>
      <c r="B826">
        <v>3</v>
      </c>
      <c r="C826">
        <f>INDEX(CODIGOS_FATURAMENTO[codigo_faturamento_id],MATCH(Tabela3[[#This Row],[CodFaturamento]],CODIGOS_FATURAMENTO[Cod_Faturamento],0))</f>
        <v>108</v>
      </c>
      <c r="D826">
        <v>57726334</v>
      </c>
      <c r="E826">
        <v>945266659</v>
      </c>
      <c r="F826" s="1">
        <v>45609</v>
      </c>
      <c r="G826">
        <v>30</v>
      </c>
      <c r="H826">
        <v>3</v>
      </c>
      <c r="I826" s="1">
        <f>Tabela3[[#This Row],[data_autorizacao]]+120</f>
        <v>45729</v>
      </c>
      <c r="J826" t="s">
        <v>2175</v>
      </c>
      <c r="K826">
        <v>2250005189</v>
      </c>
    </row>
    <row r="827" spans="1:11" x14ac:dyDescent="0.3">
      <c r="A827">
        <v>2031</v>
      </c>
      <c r="B827">
        <v>3</v>
      </c>
      <c r="C827">
        <f>INDEX(CODIGOS_FATURAMENTO[codigo_faturamento_id],MATCH(Tabela3[[#This Row],[CodFaturamento]],CODIGOS_FATURAMENTO[Cod_Faturamento],0))</f>
        <v>29</v>
      </c>
      <c r="D827">
        <v>57726332</v>
      </c>
      <c r="E827">
        <v>945266657</v>
      </c>
      <c r="F827" s="1">
        <v>45609</v>
      </c>
      <c r="G827">
        <v>23</v>
      </c>
      <c r="H827">
        <v>4</v>
      </c>
      <c r="I827" s="1">
        <f>Tabela3[[#This Row],[data_autorizacao]]+120</f>
        <v>45729</v>
      </c>
      <c r="J827" t="s">
        <v>2175</v>
      </c>
      <c r="K827">
        <v>2250005278</v>
      </c>
    </row>
    <row r="828" spans="1:11" x14ac:dyDescent="0.3">
      <c r="A828" t="s">
        <v>2162</v>
      </c>
      <c r="B828">
        <v>3</v>
      </c>
      <c r="C828">
        <f>INDEX(CODIGOS_FATURAMENTO[codigo_faturamento_id],MATCH(Tabela3[[#This Row],[CodFaturamento]],CODIGOS_FATURAMENTO[Cod_Faturamento],0))</f>
        <v>31</v>
      </c>
      <c r="D828">
        <v>60566036</v>
      </c>
      <c r="E828">
        <v>947888984</v>
      </c>
      <c r="F828" s="1">
        <v>45722</v>
      </c>
      <c r="G828">
        <v>16</v>
      </c>
      <c r="H828">
        <v>1</v>
      </c>
      <c r="I828" s="1">
        <f>Tabela3[[#This Row],[data_autorizacao]]+120</f>
        <v>45842</v>
      </c>
      <c r="J828" t="s">
        <v>2175</v>
      </c>
      <c r="K828">
        <v>50000012</v>
      </c>
    </row>
    <row r="829" spans="1:11" x14ac:dyDescent="0.3">
      <c r="A829" t="s">
        <v>2162</v>
      </c>
      <c r="B829">
        <v>3</v>
      </c>
      <c r="C829">
        <f>INDEX(CODIGOS_FATURAMENTO[codigo_faturamento_id],MATCH(Tabela3[[#This Row],[CodFaturamento]],CODIGOS_FATURAMENTO[Cod_Faturamento],0))</f>
        <v>32</v>
      </c>
      <c r="D829">
        <v>60566037</v>
      </c>
      <c r="E829">
        <v>947888985</v>
      </c>
      <c r="F829" s="1">
        <v>45722</v>
      </c>
      <c r="G829">
        <v>16</v>
      </c>
      <c r="H829">
        <v>1</v>
      </c>
      <c r="I829" s="1">
        <f>Tabela3[[#This Row],[data_autorizacao]]+120</f>
        <v>45842</v>
      </c>
      <c r="J829" t="s">
        <v>2175</v>
      </c>
      <c r="K829">
        <v>50001213</v>
      </c>
    </row>
    <row r="830" spans="1:11" x14ac:dyDescent="0.3">
      <c r="A830" t="s">
        <v>2162</v>
      </c>
      <c r="B830">
        <v>3</v>
      </c>
      <c r="C830">
        <f>INDEX(CODIGOS_FATURAMENTO[codigo_faturamento_id],MATCH(Tabela3[[#This Row],[CodFaturamento]],CODIGOS_FATURAMENTO[Cod_Faturamento],0))</f>
        <v>26</v>
      </c>
      <c r="D830">
        <v>60566039</v>
      </c>
      <c r="E830">
        <v>947888987</v>
      </c>
      <c r="F830" s="1">
        <v>45722</v>
      </c>
      <c r="G830">
        <v>48</v>
      </c>
      <c r="H830">
        <v>3</v>
      </c>
      <c r="I830" s="1">
        <f>Tabela3[[#This Row],[data_autorizacao]]+120</f>
        <v>45842</v>
      </c>
      <c r="J830" t="s">
        <v>2175</v>
      </c>
      <c r="K830">
        <v>2250005103</v>
      </c>
    </row>
    <row r="831" spans="1:11" x14ac:dyDescent="0.3">
      <c r="A831" t="s">
        <v>2162</v>
      </c>
      <c r="B831">
        <v>3</v>
      </c>
      <c r="C831">
        <f>INDEX(CODIGOS_FATURAMENTO[codigo_faturamento_id],MATCH(Tabela3[[#This Row],[CodFaturamento]],CODIGOS_FATURAMENTO[Cod_Faturamento],0))</f>
        <v>28</v>
      </c>
      <c r="D831">
        <v>60566035</v>
      </c>
      <c r="E831">
        <v>947888983</v>
      </c>
      <c r="F831" s="1">
        <v>45722</v>
      </c>
      <c r="G831">
        <v>32</v>
      </c>
      <c r="H831">
        <v>2</v>
      </c>
      <c r="I831" s="1">
        <f>Tabela3[[#This Row],[data_autorizacao]]+120</f>
        <v>45842</v>
      </c>
      <c r="J831" t="s">
        <v>2175</v>
      </c>
      <c r="K831">
        <v>2250005170</v>
      </c>
    </row>
    <row r="832" spans="1:11" x14ac:dyDescent="0.3">
      <c r="A832" t="s">
        <v>2162</v>
      </c>
      <c r="B832">
        <v>3</v>
      </c>
      <c r="C832">
        <f>INDEX(CODIGOS_FATURAMENTO[codigo_faturamento_id],MATCH(Tabela3[[#This Row],[CodFaturamento]],CODIGOS_FATURAMENTO[Cod_Faturamento],0))</f>
        <v>108</v>
      </c>
      <c r="D832">
        <v>60566040</v>
      </c>
      <c r="E832">
        <v>947888988</v>
      </c>
      <c r="F832" s="1">
        <v>45722</v>
      </c>
      <c r="G832">
        <v>32</v>
      </c>
      <c r="H832">
        <v>2</v>
      </c>
      <c r="I832" s="1">
        <f>Tabela3[[#This Row],[data_autorizacao]]+120</f>
        <v>45842</v>
      </c>
      <c r="J832" t="s">
        <v>2175</v>
      </c>
      <c r="K832">
        <v>2250005189</v>
      </c>
    </row>
    <row r="833" spans="1:11" x14ac:dyDescent="0.3">
      <c r="A833" t="s">
        <v>2162</v>
      </c>
      <c r="B833">
        <v>3</v>
      </c>
      <c r="C833">
        <f>INDEX(CODIGOS_FATURAMENTO[codigo_faturamento_id],MATCH(Tabela3[[#This Row],[CodFaturamento]],CODIGOS_FATURAMENTO[Cod_Faturamento],0))</f>
        <v>29</v>
      </c>
      <c r="D833">
        <v>60566038</v>
      </c>
      <c r="E833">
        <v>947888986</v>
      </c>
      <c r="F833" s="1">
        <v>45722</v>
      </c>
      <c r="G833">
        <v>48</v>
      </c>
      <c r="H833">
        <v>3</v>
      </c>
      <c r="I833" s="1">
        <f>Tabela3[[#This Row],[data_autorizacao]]+120</f>
        <v>45842</v>
      </c>
      <c r="J833" t="s">
        <v>2175</v>
      </c>
      <c r="K833">
        <v>2250005278</v>
      </c>
    </row>
    <row r="834" spans="1:11" x14ac:dyDescent="0.3">
      <c r="A834" t="s">
        <v>2163</v>
      </c>
      <c r="B834">
        <v>3</v>
      </c>
      <c r="C834">
        <f>INDEX(CODIGOS_FATURAMENTO[codigo_faturamento_id],MATCH(Tabela3[[#This Row],[CodFaturamento]],CODIGOS_FATURAMENTO[Cod_Faturamento],0))</f>
        <v>26</v>
      </c>
      <c r="D834">
        <v>60277319</v>
      </c>
      <c r="E834">
        <v>947623506</v>
      </c>
      <c r="F834" s="1">
        <v>45709</v>
      </c>
      <c r="G834">
        <v>28</v>
      </c>
      <c r="H834">
        <v>2</v>
      </c>
      <c r="I834" s="1">
        <f>Tabela3[[#This Row],[data_autorizacao]]+120</f>
        <v>45829</v>
      </c>
      <c r="J834" t="s">
        <v>2175</v>
      </c>
      <c r="K834">
        <v>2250005103</v>
      </c>
    </row>
    <row r="835" spans="1:11" x14ac:dyDescent="0.3">
      <c r="A835">
        <v>4401</v>
      </c>
      <c r="B835">
        <v>3</v>
      </c>
      <c r="C835">
        <f>INDEX(CODIGOS_FATURAMENTO[codigo_faturamento_id],MATCH(Tabela3[[#This Row],[CodFaturamento]],CODIGOS_FATURAMENTO[Cod_Faturamento],0))</f>
        <v>108</v>
      </c>
      <c r="D835">
        <v>58653717</v>
      </c>
      <c r="E835">
        <v>946122866</v>
      </c>
      <c r="F835" s="1">
        <v>45643</v>
      </c>
      <c r="G835">
        <v>25</v>
      </c>
      <c r="H835">
        <v>2</v>
      </c>
      <c r="I835" s="1">
        <f>Tabela3[[#This Row],[data_autorizacao]]+120</f>
        <v>45763</v>
      </c>
      <c r="J835" t="s">
        <v>2175</v>
      </c>
      <c r="K835">
        <v>2250005189</v>
      </c>
    </row>
    <row r="836" spans="1:11" x14ac:dyDescent="0.3">
      <c r="A836">
        <v>3831</v>
      </c>
      <c r="B836">
        <v>3</v>
      </c>
      <c r="C836">
        <f>INDEX(CODIGOS_FATURAMENTO[codigo_faturamento_id],MATCH(Tabela3[[#This Row],[CodFaturamento]],CODIGOS_FATURAMENTO[Cod_Faturamento],0))</f>
        <v>31</v>
      </c>
      <c r="D836">
        <v>58865597</v>
      </c>
      <c r="E836">
        <v>946315139</v>
      </c>
      <c r="F836" s="1">
        <v>45659</v>
      </c>
      <c r="G836">
        <v>18</v>
      </c>
      <c r="H836">
        <v>2</v>
      </c>
      <c r="I836" s="1">
        <f>Tabela3[[#This Row],[data_autorizacao]]+120</f>
        <v>45779</v>
      </c>
      <c r="J836" t="s">
        <v>2175</v>
      </c>
      <c r="K836">
        <v>50000012</v>
      </c>
    </row>
    <row r="837" spans="1:11" x14ac:dyDescent="0.3">
      <c r="A837">
        <v>3831</v>
      </c>
      <c r="B837">
        <v>3</v>
      </c>
      <c r="C837">
        <f>INDEX(CODIGOS_FATURAMENTO[codigo_faturamento_id],MATCH(Tabela3[[#This Row],[CodFaturamento]],CODIGOS_FATURAMENTO[Cod_Faturamento],0))</f>
        <v>32</v>
      </c>
      <c r="D837">
        <v>58865598</v>
      </c>
      <c r="E837">
        <v>946315140</v>
      </c>
      <c r="F837" s="1">
        <v>45659</v>
      </c>
      <c r="G837">
        <v>32</v>
      </c>
      <c r="H837">
        <v>2</v>
      </c>
      <c r="I837" s="1">
        <f>Tabela3[[#This Row],[data_autorizacao]]+120</f>
        <v>45779</v>
      </c>
      <c r="J837" t="s">
        <v>2175</v>
      </c>
      <c r="K837">
        <v>50001213</v>
      </c>
    </row>
    <row r="838" spans="1:11" x14ac:dyDescent="0.3">
      <c r="A838">
        <v>3831</v>
      </c>
      <c r="B838">
        <v>3</v>
      </c>
      <c r="C838">
        <f>INDEX(CODIGOS_FATURAMENTO[codigo_faturamento_id],MATCH(Tabela3[[#This Row],[CodFaturamento]],CODIGOS_FATURAMENTO[Cod_Faturamento],0))</f>
        <v>26</v>
      </c>
      <c r="D838">
        <v>58865599</v>
      </c>
      <c r="E838">
        <v>946315141</v>
      </c>
      <c r="F838" s="1">
        <v>45659</v>
      </c>
      <c r="G838">
        <v>42</v>
      </c>
      <c r="H838">
        <v>4</v>
      </c>
      <c r="I838" s="1">
        <f>Tabela3[[#This Row],[data_autorizacao]]+120</f>
        <v>45779</v>
      </c>
      <c r="J838" t="s">
        <v>2175</v>
      </c>
      <c r="K838">
        <v>2250005103</v>
      </c>
    </row>
    <row r="839" spans="1:11" x14ac:dyDescent="0.3">
      <c r="A839">
        <v>3831</v>
      </c>
      <c r="B839">
        <v>3</v>
      </c>
      <c r="C839">
        <f>INDEX(CODIGOS_FATURAMENTO[codigo_faturamento_id],MATCH(Tabela3[[#This Row],[CodFaturamento]],CODIGOS_FATURAMENTO[Cod_Faturamento],0))</f>
        <v>27</v>
      </c>
      <c r="D839">
        <v>58865595</v>
      </c>
      <c r="E839">
        <v>946315137</v>
      </c>
      <c r="F839" s="1">
        <v>45659</v>
      </c>
      <c r="G839">
        <v>32</v>
      </c>
      <c r="H839">
        <v>2</v>
      </c>
      <c r="I839" s="1">
        <f>Tabela3[[#This Row],[data_autorizacao]]+120</f>
        <v>45779</v>
      </c>
      <c r="J839" t="s">
        <v>2175</v>
      </c>
      <c r="K839">
        <v>2250005111</v>
      </c>
    </row>
    <row r="840" spans="1:11" x14ac:dyDescent="0.3">
      <c r="A840">
        <v>3831</v>
      </c>
      <c r="B840">
        <v>3</v>
      </c>
      <c r="C840">
        <f>INDEX(CODIGOS_FATURAMENTO[codigo_faturamento_id],MATCH(Tabela3[[#This Row],[CodFaturamento]],CODIGOS_FATURAMENTO[Cod_Faturamento],0))</f>
        <v>28</v>
      </c>
      <c r="D840">
        <v>58865596</v>
      </c>
      <c r="E840">
        <v>946315138</v>
      </c>
      <c r="F840" s="1">
        <v>45659</v>
      </c>
      <c r="G840">
        <v>39</v>
      </c>
      <c r="H840">
        <v>3</v>
      </c>
      <c r="I840" s="1">
        <f>Tabela3[[#This Row],[data_autorizacao]]+120</f>
        <v>45779</v>
      </c>
      <c r="J840" t="s">
        <v>2175</v>
      </c>
      <c r="K840">
        <v>2250005170</v>
      </c>
    </row>
    <row r="841" spans="1:11" x14ac:dyDescent="0.3">
      <c r="A841">
        <v>3831</v>
      </c>
      <c r="B841">
        <v>3</v>
      </c>
      <c r="C841">
        <f>INDEX(CODIGOS_FATURAMENTO[codigo_faturamento_id],MATCH(Tabela3[[#This Row],[CodFaturamento]],CODIGOS_FATURAMENTO[Cod_Faturamento],0))</f>
        <v>108</v>
      </c>
      <c r="D841">
        <v>58865600</v>
      </c>
      <c r="E841">
        <v>946315137</v>
      </c>
      <c r="F841" s="1">
        <v>45659</v>
      </c>
      <c r="G841">
        <v>18</v>
      </c>
      <c r="H841">
        <v>2</v>
      </c>
      <c r="I841" s="1">
        <f>Tabela3[[#This Row],[data_autorizacao]]+120</f>
        <v>45779</v>
      </c>
      <c r="J841" t="s">
        <v>2175</v>
      </c>
      <c r="K841">
        <v>2250005189</v>
      </c>
    </row>
    <row r="842" spans="1:11" x14ac:dyDescent="0.3">
      <c r="A842">
        <v>2662</v>
      </c>
      <c r="B842">
        <v>3</v>
      </c>
      <c r="C842">
        <f>INDEX(CODIGOS_FATURAMENTO[codigo_faturamento_id],MATCH(Tabela3[[#This Row],[CodFaturamento]],CODIGOS_FATURAMENTO[Cod_Faturamento],0))</f>
        <v>27</v>
      </c>
      <c r="D842">
        <v>57582291</v>
      </c>
      <c r="E842">
        <v>945134148</v>
      </c>
      <c r="F842" s="1">
        <v>45601</v>
      </c>
      <c r="G842">
        <v>23</v>
      </c>
      <c r="H842">
        <v>2</v>
      </c>
      <c r="I842" s="1">
        <f>Tabela3[[#This Row],[data_autorizacao]]+120</f>
        <v>45721</v>
      </c>
      <c r="J842" t="s">
        <v>2175</v>
      </c>
      <c r="K842">
        <v>2250005111</v>
      </c>
    </row>
    <row r="843" spans="1:11" x14ac:dyDescent="0.3">
      <c r="A843">
        <v>2662</v>
      </c>
      <c r="B843">
        <v>3</v>
      </c>
      <c r="C843">
        <f>INDEX(CODIGOS_FATURAMENTO[codigo_faturamento_id],MATCH(Tabela3[[#This Row],[CodFaturamento]],CODIGOS_FATURAMENTO[Cod_Faturamento],0))</f>
        <v>28</v>
      </c>
      <c r="D843">
        <v>57582292</v>
      </c>
      <c r="E843">
        <v>945134149</v>
      </c>
      <c r="F843" s="1">
        <v>45601</v>
      </c>
      <c r="G843">
        <v>6</v>
      </c>
      <c r="H843">
        <v>1</v>
      </c>
      <c r="I843" s="1">
        <f>Tabela3[[#This Row],[data_autorizacao]]+120</f>
        <v>45721</v>
      </c>
      <c r="J843" t="s">
        <v>2175</v>
      </c>
      <c r="K843">
        <v>2250005170</v>
      </c>
    </row>
    <row r="844" spans="1:11" x14ac:dyDescent="0.3">
      <c r="A844">
        <v>2662</v>
      </c>
      <c r="B844">
        <v>3</v>
      </c>
      <c r="C844">
        <f>INDEX(CODIGOS_FATURAMENTO[codigo_faturamento_id],MATCH(Tabela3[[#This Row],[CodFaturamento]],CODIGOS_FATURAMENTO[Cod_Faturamento],0))</f>
        <v>108</v>
      </c>
      <c r="D844">
        <v>57582293</v>
      </c>
      <c r="E844">
        <v>945134150</v>
      </c>
      <c r="F844" s="1">
        <v>45601</v>
      </c>
      <c r="G844">
        <v>7</v>
      </c>
      <c r="H844">
        <v>1</v>
      </c>
      <c r="I844" s="1">
        <f>Tabela3[[#This Row],[data_autorizacao]]+120</f>
        <v>45721</v>
      </c>
      <c r="J844" t="s">
        <v>2175</v>
      </c>
      <c r="K844">
        <v>2250005189</v>
      </c>
    </row>
    <row r="845" spans="1:11" x14ac:dyDescent="0.3">
      <c r="A845">
        <v>4579</v>
      </c>
      <c r="B845">
        <v>3</v>
      </c>
      <c r="C845">
        <f>INDEX(CODIGOS_FATURAMENTO[codigo_faturamento_id],MATCH(Tabela3[[#This Row],[CodFaturamento]],CODIGOS_FATURAMENTO[Cod_Faturamento],0))</f>
        <v>31</v>
      </c>
      <c r="D845">
        <v>57722822</v>
      </c>
      <c r="E845">
        <v>945263452</v>
      </c>
      <c r="F845" s="1">
        <v>45607</v>
      </c>
      <c r="G845">
        <v>5</v>
      </c>
      <c r="H845">
        <v>2</v>
      </c>
      <c r="I845" s="1">
        <f>Tabela3[[#This Row],[data_autorizacao]]+120</f>
        <v>45727</v>
      </c>
      <c r="J845" t="s">
        <v>2175</v>
      </c>
      <c r="K845">
        <v>50000012</v>
      </c>
    </row>
    <row r="846" spans="1:11" x14ac:dyDescent="0.3">
      <c r="A846">
        <v>4579</v>
      </c>
      <c r="B846">
        <v>3</v>
      </c>
      <c r="C846">
        <f>INDEX(CODIGOS_FATURAMENTO[codigo_faturamento_id],MATCH(Tabela3[[#This Row],[CodFaturamento]],CODIGOS_FATURAMENTO[Cod_Faturamento],0))</f>
        <v>26</v>
      </c>
      <c r="D846">
        <v>57722824</v>
      </c>
      <c r="E846">
        <v>945263454</v>
      </c>
      <c r="F846" s="1">
        <v>45607</v>
      </c>
      <c r="G846">
        <v>29</v>
      </c>
      <c r="H846">
        <v>2</v>
      </c>
      <c r="I846" s="1">
        <f>Tabela3[[#This Row],[data_autorizacao]]+120</f>
        <v>45727</v>
      </c>
      <c r="J846" t="s">
        <v>2175</v>
      </c>
      <c r="K846">
        <v>2250005103</v>
      </c>
    </row>
    <row r="847" spans="1:11" x14ac:dyDescent="0.3">
      <c r="A847">
        <v>4579</v>
      </c>
      <c r="B847">
        <v>3</v>
      </c>
      <c r="C847">
        <f>INDEX(CODIGOS_FATURAMENTO[codigo_faturamento_id],MATCH(Tabela3[[#This Row],[CodFaturamento]],CODIGOS_FATURAMENTO[Cod_Faturamento],0))</f>
        <v>27</v>
      </c>
      <c r="D847">
        <v>57722818</v>
      </c>
      <c r="E847">
        <v>945263448</v>
      </c>
      <c r="F847" s="1">
        <v>45607</v>
      </c>
      <c r="G847">
        <v>16</v>
      </c>
      <c r="H847">
        <v>2</v>
      </c>
      <c r="I847" s="1">
        <f>Tabela3[[#This Row],[data_autorizacao]]+120</f>
        <v>45727</v>
      </c>
      <c r="J847" t="s">
        <v>2175</v>
      </c>
      <c r="K847">
        <v>2250005111</v>
      </c>
    </row>
    <row r="848" spans="1:11" x14ac:dyDescent="0.3">
      <c r="A848">
        <v>2701</v>
      </c>
      <c r="B848">
        <v>3</v>
      </c>
      <c r="C848">
        <f>INDEX(CODIGOS_FATURAMENTO[codigo_faturamento_id],MATCH(Tabela3[[#This Row],[CodFaturamento]],CODIGOS_FATURAMENTO[Cod_Faturamento],0))</f>
        <v>29</v>
      </c>
      <c r="D848">
        <v>57383013</v>
      </c>
      <c r="E848">
        <v>944952433</v>
      </c>
      <c r="F848" s="1">
        <v>45594</v>
      </c>
      <c r="G848">
        <v>22</v>
      </c>
      <c r="H848">
        <v>2</v>
      </c>
      <c r="I848" s="1">
        <f>Tabela3[[#This Row],[data_autorizacao]]+120</f>
        <v>45714</v>
      </c>
      <c r="J848" t="s">
        <v>2175</v>
      </c>
      <c r="K848">
        <v>2250005278</v>
      </c>
    </row>
    <row r="849" spans="1:11" x14ac:dyDescent="0.3">
      <c r="A849">
        <v>3711</v>
      </c>
      <c r="B849">
        <v>3</v>
      </c>
      <c r="C849">
        <f>INDEX(CODIGOS_FATURAMENTO[codigo_faturamento_id],MATCH(Tabela3[[#This Row],[CodFaturamento]],CODIGOS_FATURAMENTO[Cod_Faturamento],0))</f>
        <v>27</v>
      </c>
      <c r="D849">
        <v>58934703</v>
      </c>
      <c r="E849">
        <v>946378237</v>
      </c>
      <c r="F849" s="1">
        <v>45663</v>
      </c>
      <c r="G849">
        <v>17</v>
      </c>
      <c r="H849">
        <v>2</v>
      </c>
      <c r="I849" s="1">
        <f>Tabela3[[#This Row],[data_autorizacao]]+120</f>
        <v>45783</v>
      </c>
      <c r="J849" t="s">
        <v>2175</v>
      </c>
      <c r="K849">
        <v>2250005111</v>
      </c>
    </row>
    <row r="850" spans="1:11" x14ac:dyDescent="0.3">
      <c r="A850">
        <v>1487</v>
      </c>
      <c r="B850">
        <v>3</v>
      </c>
      <c r="C850">
        <f>INDEX(CODIGOS_FATURAMENTO[codigo_faturamento_id],MATCH(Tabela3[[#This Row],[CodFaturamento]],CODIGOS_FATURAMENTO[Cod_Faturamento],0))</f>
        <v>26</v>
      </c>
      <c r="D850">
        <v>60192263</v>
      </c>
      <c r="E850">
        <v>947544244</v>
      </c>
      <c r="F850" s="1">
        <v>45706</v>
      </c>
      <c r="G850">
        <v>277</v>
      </c>
      <c r="H850">
        <v>18</v>
      </c>
      <c r="I850" s="1">
        <f>Tabela3[[#This Row],[data_autorizacao]]+120</f>
        <v>45826</v>
      </c>
      <c r="J850" t="s">
        <v>2175</v>
      </c>
      <c r="K850">
        <v>2250005103</v>
      </c>
    </row>
    <row r="851" spans="1:11" x14ac:dyDescent="0.3">
      <c r="A851">
        <v>1487</v>
      </c>
      <c r="B851">
        <v>3</v>
      </c>
      <c r="C851">
        <f>INDEX(CODIGOS_FATURAMENTO[codigo_faturamento_id],MATCH(Tabela3[[#This Row],[CodFaturamento]],CODIGOS_FATURAMENTO[Cod_Faturamento],0))</f>
        <v>27</v>
      </c>
      <c r="D851">
        <v>60192260</v>
      </c>
      <c r="E851">
        <v>947544241</v>
      </c>
      <c r="F851" s="1">
        <v>45706</v>
      </c>
      <c r="G851">
        <v>93</v>
      </c>
      <c r="H851">
        <v>6</v>
      </c>
      <c r="I851" s="1">
        <f>Tabela3[[#This Row],[data_autorizacao]]+120</f>
        <v>45826</v>
      </c>
      <c r="J851" t="s">
        <v>2175</v>
      </c>
      <c r="K851">
        <v>2250005111</v>
      </c>
    </row>
    <row r="852" spans="1:11" x14ac:dyDescent="0.3">
      <c r="A852">
        <v>1487</v>
      </c>
      <c r="B852">
        <v>3</v>
      </c>
      <c r="C852">
        <f>INDEX(CODIGOS_FATURAMENTO[codigo_faturamento_id],MATCH(Tabela3[[#This Row],[CodFaturamento]],CODIGOS_FATURAMENTO[Cod_Faturamento],0))</f>
        <v>28</v>
      </c>
      <c r="D852">
        <v>60192261</v>
      </c>
      <c r="E852">
        <v>947544242</v>
      </c>
      <c r="F852" s="1">
        <v>45706</v>
      </c>
      <c r="G852">
        <v>288</v>
      </c>
      <c r="H852">
        <v>18</v>
      </c>
      <c r="I852" s="1">
        <f>Tabela3[[#This Row],[data_autorizacao]]+120</f>
        <v>45826</v>
      </c>
      <c r="J852" t="s">
        <v>2175</v>
      </c>
      <c r="K852">
        <v>2250005170</v>
      </c>
    </row>
    <row r="853" spans="1:11" x14ac:dyDescent="0.3">
      <c r="A853">
        <v>1487</v>
      </c>
      <c r="B853">
        <v>3</v>
      </c>
      <c r="C853">
        <f>INDEX(CODIGOS_FATURAMENTO[codigo_faturamento_id],MATCH(Tabela3[[#This Row],[CodFaturamento]],CODIGOS_FATURAMENTO[Cod_Faturamento],0))</f>
        <v>108</v>
      </c>
      <c r="D853">
        <v>60192266</v>
      </c>
      <c r="E853">
        <v>947544246</v>
      </c>
      <c r="F853" s="1">
        <v>45706</v>
      </c>
      <c r="G853">
        <v>282</v>
      </c>
      <c r="H853">
        <v>18</v>
      </c>
      <c r="I853" s="1">
        <f>Tabela3[[#This Row],[data_autorizacao]]+120</f>
        <v>45826</v>
      </c>
      <c r="J853" t="s">
        <v>2175</v>
      </c>
      <c r="K853">
        <v>2250005189</v>
      </c>
    </row>
    <row r="854" spans="1:11" x14ac:dyDescent="0.3">
      <c r="A854">
        <v>1487</v>
      </c>
      <c r="B854">
        <v>3</v>
      </c>
      <c r="C854">
        <f>INDEX(CODIGOS_FATURAMENTO[codigo_faturamento_id],MATCH(Tabela3[[#This Row],[CodFaturamento]],CODIGOS_FATURAMENTO[Cod_Faturamento],0))</f>
        <v>29</v>
      </c>
      <c r="D854">
        <v>60192262</v>
      </c>
      <c r="E854">
        <v>947544243</v>
      </c>
      <c r="F854" s="1">
        <v>45706</v>
      </c>
      <c r="G854">
        <v>282</v>
      </c>
      <c r="H854">
        <v>18</v>
      </c>
      <c r="I854" s="1">
        <f>Tabela3[[#This Row],[data_autorizacao]]+120</f>
        <v>45826</v>
      </c>
      <c r="J854" t="s">
        <v>2175</v>
      </c>
      <c r="K854">
        <v>2250005278</v>
      </c>
    </row>
    <row r="855" spans="1:11" x14ac:dyDescent="0.3">
      <c r="A855">
        <v>2908</v>
      </c>
      <c r="B855">
        <v>3</v>
      </c>
      <c r="C855">
        <f>INDEX(CODIGOS_FATURAMENTO[codigo_faturamento_id],MATCH(Tabela3[[#This Row],[CodFaturamento]],CODIGOS_FATURAMENTO[Cod_Faturamento],0))</f>
        <v>31</v>
      </c>
      <c r="D855">
        <v>57887510</v>
      </c>
      <c r="E855">
        <v>945415044</v>
      </c>
      <c r="F855" s="1">
        <v>45614</v>
      </c>
      <c r="G855">
        <v>20</v>
      </c>
      <c r="H855">
        <v>3</v>
      </c>
      <c r="I855" s="1">
        <f>Tabela3[[#This Row],[data_autorizacao]]+120</f>
        <v>45734</v>
      </c>
      <c r="J855" t="s">
        <v>2175</v>
      </c>
      <c r="K855">
        <v>50000012</v>
      </c>
    </row>
    <row r="856" spans="1:11" x14ac:dyDescent="0.3">
      <c r="A856">
        <v>2908</v>
      </c>
      <c r="B856">
        <v>3</v>
      </c>
      <c r="C856">
        <f>INDEX(CODIGOS_FATURAMENTO[codigo_faturamento_id],MATCH(Tabela3[[#This Row],[CodFaturamento]],CODIGOS_FATURAMENTO[Cod_Faturamento],0))</f>
        <v>32</v>
      </c>
      <c r="D856">
        <v>57887511</v>
      </c>
      <c r="E856">
        <v>945415045</v>
      </c>
      <c r="F856" s="1">
        <v>45614</v>
      </c>
      <c r="G856">
        <v>19</v>
      </c>
      <c r="H856">
        <v>2</v>
      </c>
      <c r="I856" s="1">
        <f>Tabela3[[#This Row],[data_autorizacao]]+120</f>
        <v>45734</v>
      </c>
      <c r="J856" t="s">
        <v>2175</v>
      </c>
      <c r="K856">
        <v>50001213</v>
      </c>
    </row>
    <row r="857" spans="1:11" x14ac:dyDescent="0.3">
      <c r="A857">
        <v>2908</v>
      </c>
      <c r="B857">
        <v>3</v>
      </c>
      <c r="C857">
        <f>INDEX(CODIGOS_FATURAMENTO[codigo_faturamento_id],MATCH(Tabela3[[#This Row],[CodFaturamento]],CODIGOS_FATURAMENTO[Cod_Faturamento],0))</f>
        <v>26</v>
      </c>
      <c r="D857">
        <v>57887514</v>
      </c>
      <c r="E857">
        <v>945415048</v>
      </c>
      <c r="F857" s="1">
        <v>45614</v>
      </c>
      <c r="G857">
        <v>34</v>
      </c>
      <c r="H857">
        <v>5</v>
      </c>
      <c r="I857" s="1">
        <f>Tabela3[[#This Row],[data_autorizacao]]+120</f>
        <v>45734</v>
      </c>
      <c r="J857" t="s">
        <v>2175</v>
      </c>
      <c r="K857">
        <v>2250005103</v>
      </c>
    </row>
    <row r="858" spans="1:11" x14ac:dyDescent="0.3">
      <c r="A858">
        <v>2908</v>
      </c>
      <c r="B858">
        <v>3</v>
      </c>
      <c r="C858">
        <f>INDEX(CODIGOS_FATURAMENTO[codigo_faturamento_id],MATCH(Tabela3[[#This Row],[CodFaturamento]],CODIGOS_FATURAMENTO[Cod_Faturamento],0))</f>
        <v>27</v>
      </c>
      <c r="D858">
        <v>57887507</v>
      </c>
      <c r="E858">
        <v>945415040</v>
      </c>
      <c r="F858" s="1">
        <v>45614</v>
      </c>
      <c r="G858">
        <v>13</v>
      </c>
      <c r="H858">
        <v>3</v>
      </c>
      <c r="I858" s="1">
        <f>Tabela3[[#This Row],[data_autorizacao]]+120</f>
        <v>45734</v>
      </c>
      <c r="J858" t="s">
        <v>2175</v>
      </c>
      <c r="K858">
        <v>2250005111</v>
      </c>
    </row>
    <row r="859" spans="1:11" x14ac:dyDescent="0.3">
      <c r="A859">
        <v>2908</v>
      </c>
      <c r="B859">
        <v>3</v>
      </c>
      <c r="C859">
        <f>INDEX(CODIGOS_FATURAMENTO[codigo_faturamento_id],MATCH(Tabela3[[#This Row],[CodFaturamento]],CODIGOS_FATURAMENTO[Cod_Faturamento],0))</f>
        <v>28</v>
      </c>
      <c r="D859">
        <v>57887509</v>
      </c>
      <c r="E859">
        <v>945415042</v>
      </c>
      <c r="F859" s="1">
        <v>45614</v>
      </c>
      <c r="G859">
        <v>19</v>
      </c>
      <c r="H859">
        <v>2</v>
      </c>
      <c r="I859" s="1">
        <f>Tabela3[[#This Row],[data_autorizacao]]+120</f>
        <v>45734</v>
      </c>
      <c r="J859" t="s">
        <v>2175</v>
      </c>
      <c r="K859">
        <v>2250005170</v>
      </c>
    </row>
    <row r="860" spans="1:11" x14ac:dyDescent="0.3">
      <c r="A860">
        <v>2908</v>
      </c>
      <c r="B860">
        <v>3</v>
      </c>
      <c r="C860">
        <f>INDEX(CODIGOS_FATURAMENTO[codigo_faturamento_id],MATCH(Tabela3[[#This Row],[CodFaturamento]],CODIGOS_FATURAMENTO[Cod_Faturamento],0))</f>
        <v>108</v>
      </c>
      <c r="D860">
        <v>57887515</v>
      </c>
      <c r="E860">
        <v>945415049</v>
      </c>
      <c r="F860" s="1">
        <v>45614</v>
      </c>
      <c r="G860">
        <v>14</v>
      </c>
      <c r="H860">
        <v>2</v>
      </c>
      <c r="I860" s="1">
        <f>Tabela3[[#This Row],[data_autorizacao]]+120</f>
        <v>45734</v>
      </c>
      <c r="J860" t="s">
        <v>2175</v>
      </c>
      <c r="K860">
        <v>2250005189</v>
      </c>
    </row>
    <row r="861" spans="1:11" x14ac:dyDescent="0.3">
      <c r="A861">
        <v>2908</v>
      </c>
      <c r="B861">
        <v>3</v>
      </c>
      <c r="C861">
        <f>INDEX(CODIGOS_FATURAMENTO[codigo_faturamento_id],MATCH(Tabela3[[#This Row],[CodFaturamento]],CODIGOS_FATURAMENTO[Cod_Faturamento],0))</f>
        <v>29</v>
      </c>
      <c r="D861">
        <v>57887512</v>
      </c>
      <c r="E861">
        <v>945415047</v>
      </c>
      <c r="F861" s="1">
        <v>45614</v>
      </c>
      <c r="G861">
        <v>18</v>
      </c>
      <c r="H861">
        <v>3</v>
      </c>
      <c r="I861" s="1">
        <f>Tabela3[[#This Row],[data_autorizacao]]+120</f>
        <v>45734</v>
      </c>
      <c r="J861" t="s">
        <v>2175</v>
      </c>
      <c r="K861">
        <v>2250005278</v>
      </c>
    </row>
    <row r="862" spans="1:11" x14ac:dyDescent="0.3">
      <c r="A862">
        <v>3964</v>
      </c>
      <c r="B862">
        <v>3</v>
      </c>
      <c r="C862">
        <f>INDEX(CODIGOS_FATURAMENTO[codigo_faturamento_id],MATCH(Tabela3[[#This Row],[CodFaturamento]],CODIGOS_FATURAMENTO[Cod_Faturamento],0))</f>
        <v>29</v>
      </c>
      <c r="D862">
        <v>59233391</v>
      </c>
      <c r="E862">
        <v>946655566</v>
      </c>
      <c r="F862" s="1">
        <v>45672</v>
      </c>
      <c r="G862">
        <v>29</v>
      </c>
      <c r="H862">
        <v>2</v>
      </c>
      <c r="I862" s="1">
        <f>Tabela3[[#This Row],[data_autorizacao]]+120</f>
        <v>45792</v>
      </c>
      <c r="J862" t="s">
        <v>2175</v>
      </c>
      <c r="K862">
        <v>2250005278</v>
      </c>
    </row>
    <row r="863" spans="1:11" x14ac:dyDescent="0.3">
      <c r="A863">
        <v>3964</v>
      </c>
      <c r="B863">
        <v>3</v>
      </c>
      <c r="C863">
        <f>INDEX(CODIGOS_FATURAMENTO[codigo_faturamento_id],MATCH(Tabela3[[#This Row],[CodFaturamento]],CODIGOS_FATURAMENTO[Cod_Faturamento],0))</f>
        <v>31</v>
      </c>
      <c r="D863">
        <v>58899408</v>
      </c>
      <c r="E863">
        <v>946345708</v>
      </c>
      <c r="F863" s="1">
        <v>45663</v>
      </c>
      <c r="G863">
        <v>20</v>
      </c>
      <c r="H863">
        <v>2</v>
      </c>
      <c r="I863" s="1">
        <f>Tabela3[[#This Row],[data_autorizacao]]+120</f>
        <v>45783</v>
      </c>
      <c r="J863" t="s">
        <v>2175</v>
      </c>
      <c r="K863">
        <v>50000012</v>
      </c>
    </row>
    <row r="864" spans="1:11" x14ac:dyDescent="0.3">
      <c r="A864">
        <v>3964</v>
      </c>
      <c r="B864">
        <v>3</v>
      </c>
      <c r="C864">
        <f>INDEX(CODIGOS_FATURAMENTO[codigo_faturamento_id],MATCH(Tabela3[[#This Row],[CodFaturamento]],CODIGOS_FATURAMENTO[Cod_Faturamento],0))</f>
        <v>26</v>
      </c>
      <c r="D864">
        <v>58899409</v>
      </c>
      <c r="E864">
        <v>946345709</v>
      </c>
      <c r="F864" s="1">
        <v>45660</v>
      </c>
      <c r="G864">
        <v>51</v>
      </c>
      <c r="H864">
        <v>4</v>
      </c>
      <c r="I864" s="1">
        <f>Tabela3[[#This Row],[data_autorizacao]]+120</f>
        <v>45780</v>
      </c>
      <c r="J864" t="s">
        <v>2175</v>
      </c>
      <c r="K864">
        <v>2250005103</v>
      </c>
    </row>
    <row r="865" spans="1:11" x14ac:dyDescent="0.3">
      <c r="A865">
        <v>3964</v>
      </c>
      <c r="B865">
        <v>3</v>
      </c>
      <c r="C865">
        <f>INDEX(CODIGOS_FATURAMENTO[codigo_faturamento_id],MATCH(Tabela3[[#This Row],[CodFaturamento]],CODIGOS_FATURAMENTO[Cod_Faturamento],0))</f>
        <v>28</v>
      </c>
      <c r="D865">
        <v>58899405</v>
      </c>
      <c r="E865">
        <v>946345706</v>
      </c>
      <c r="F865" s="1">
        <v>45660</v>
      </c>
      <c r="G865">
        <v>32</v>
      </c>
      <c r="H865">
        <v>2</v>
      </c>
      <c r="I865" s="1">
        <f>Tabela3[[#This Row],[data_autorizacao]]+120</f>
        <v>45780</v>
      </c>
      <c r="J865" t="s">
        <v>2175</v>
      </c>
      <c r="K865">
        <v>2250005170</v>
      </c>
    </row>
    <row r="866" spans="1:11" x14ac:dyDescent="0.3">
      <c r="A866">
        <v>3964</v>
      </c>
      <c r="B866">
        <v>3</v>
      </c>
      <c r="C866">
        <f>INDEX(CODIGOS_FATURAMENTO[codigo_faturamento_id],MATCH(Tabela3[[#This Row],[CodFaturamento]],CODIGOS_FATURAMENTO[Cod_Faturamento],0))</f>
        <v>108</v>
      </c>
      <c r="D866">
        <v>58899410</v>
      </c>
      <c r="E866">
        <v>946345710</v>
      </c>
      <c r="F866" s="1">
        <v>45660</v>
      </c>
      <c r="G866">
        <v>25</v>
      </c>
      <c r="H866">
        <v>2</v>
      </c>
      <c r="I866" s="1">
        <f>Tabela3[[#This Row],[data_autorizacao]]+120</f>
        <v>45780</v>
      </c>
      <c r="J866" t="s">
        <v>2175</v>
      </c>
      <c r="K866">
        <v>2250005189</v>
      </c>
    </row>
    <row r="867" spans="1:11" x14ac:dyDescent="0.3">
      <c r="A867">
        <v>2478</v>
      </c>
      <c r="B867">
        <v>3</v>
      </c>
      <c r="C867">
        <f>INDEX(CODIGOS_FATURAMENTO[codigo_faturamento_id],MATCH(Tabela3[[#This Row],[CodFaturamento]],CODIGOS_FATURAMENTO[Cod_Faturamento],0))</f>
        <v>28</v>
      </c>
      <c r="D867">
        <v>60086738</v>
      </c>
      <c r="E867">
        <v>947446256</v>
      </c>
      <c r="F867" s="1">
        <v>45715</v>
      </c>
      <c r="G867">
        <v>15</v>
      </c>
      <c r="H867">
        <v>1</v>
      </c>
      <c r="I867" s="1">
        <f>Tabela3[[#This Row],[data_autorizacao]]+120</f>
        <v>45835</v>
      </c>
      <c r="J867" t="s">
        <v>2175</v>
      </c>
      <c r="K867">
        <v>2250005170</v>
      </c>
    </row>
    <row r="868" spans="1:11" x14ac:dyDescent="0.3">
      <c r="A868">
        <v>2478</v>
      </c>
      <c r="B868">
        <v>3</v>
      </c>
      <c r="C868">
        <f>INDEX(CODIGOS_FATURAMENTO[codigo_faturamento_id],MATCH(Tabela3[[#This Row],[CodFaturamento]],CODIGOS_FATURAMENTO[Cod_Faturamento],0))</f>
        <v>108</v>
      </c>
      <c r="D868">
        <v>60086741</v>
      </c>
      <c r="E868">
        <v>947446259</v>
      </c>
      <c r="F868" s="1">
        <v>45715</v>
      </c>
      <c r="G868">
        <v>31</v>
      </c>
      <c r="H868">
        <v>2</v>
      </c>
      <c r="I868" s="1">
        <f>Tabela3[[#This Row],[data_autorizacao]]+120</f>
        <v>45835</v>
      </c>
      <c r="J868" t="s">
        <v>2175</v>
      </c>
      <c r="K868">
        <v>2250005189</v>
      </c>
    </row>
    <row r="869" spans="1:11" x14ac:dyDescent="0.3">
      <c r="A869">
        <v>2478</v>
      </c>
      <c r="B869">
        <v>3</v>
      </c>
      <c r="C869">
        <f>INDEX(CODIGOS_FATURAMENTO[codigo_faturamento_id],MATCH(Tabela3[[#This Row],[CodFaturamento]],CODIGOS_FATURAMENTO[Cod_Faturamento],0))</f>
        <v>27</v>
      </c>
      <c r="D869">
        <v>60086735</v>
      </c>
      <c r="E869">
        <v>947446253</v>
      </c>
      <c r="F869" s="1">
        <v>45702</v>
      </c>
      <c r="G869">
        <v>14</v>
      </c>
      <c r="H869">
        <v>1</v>
      </c>
      <c r="I869" s="1">
        <f>Tabela3[[#This Row],[data_autorizacao]]+120</f>
        <v>45822</v>
      </c>
      <c r="J869" t="s">
        <v>2175</v>
      </c>
      <c r="K869">
        <v>2250005111</v>
      </c>
    </row>
    <row r="870" spans="1:11" x14ac:dyDescent="0.3">
      <c r="A870">
        <v>82</v>
      </c>
      <c r="B870">
        <v>3</v>
      </c>
      <c r="C870">
        <f>INDEX(CODIGOS_FATURAMENTO[codigo_faturamento_id],MATCH(Tabela3[[#This Row],[CodFaturamento]],CODIGOS_FATURAMENTO[Cod_Faturamento],0))</f>
        <v>31</v>
      </c>
      <c r="D870">
        <v>58546037</v>
      </c>
      <c r="E870">
        <v>946023761</v>
      </c>
      <c r="F870" s="1">
        <v>45638</v>
      </c>
      <c r="G870">
        <v>24</v>
      </c>
      <c r="H870">
        <v>2</v>
      </c>
      <c r="I870" s="1">
        <f>Tabela3[[#This Row],[data_autorizacao]]+120</f>
        <v>45758</v>
      </c>
      <c r="J870" t="s">
        <v>2175</v>
      </c>
      <c r="K870">
        <v>50000012</v>
      </c>
    </row>
    <row r="871" spans="1:11" x14ac:dyDescent="0.3">
      <c r="A871">
        <v>82</v>
      </c>
      <c r="B871">
        <v>3</v>
      </c>
      <c r="C871">
        <f>INDEX(CODIGOS_FATURAMENTO[codigo_faturamento_id],MATCH(Tabela3[[#This Row],[CodFaturamento]],CODIGOS_FATURAMENTO[Cod_Faturamento],0))</f>
        <v>26</v>
      </c>
      <c r="D871">
        <v>58546041</v>
      </c>
      <c r="E871">
        <v>946023763</v>
      </c>
      <c r="F871" s="1">
        <v>45638</v>
      </c>
      <c r="G871">
        <v>14</v>
      </c>
      <c r="H871">
        <v>2</v>
      </c>
      <c r="I871" s="1">
        <f>Tabela3[[#This Row],[data_autorizacao]]+120</f>
        <v>45758</v>
      </c>
      <c r="J871" t="s">
        <v>2175</v>
      </c>
      <c r="K871">
        <v>2250005103</v>
      </c>
    </row>
    <row r="872" spans="1:11" x14ac:dyDescent="0.3">
      <c r="A872">
        <v>82</v>
      </c>
      <c r="B872">
        <v>3</v>
      </c>
      <c r="C872">
        <f>INDEX(CODIGOS_FATURAMENTO[codigo_faturamento_id],MATCH(Tabela3[[#This Row],[CodFaturamento]],CODIGOS_FATURAMENTO[Cod_Faturamento],0))</f>
        <v>27</v>
      </c>
      <c r="D872">
        <v>58546035</v>
      </c>
      <c r="E872">
        <v>946023759</v>
      </c>
      <c r="F872" s="1">
        <v>45638</v>
      </c>
      <c r="G872">
        <v>29</v>
      </c>
      <c r="H872">
        <v>2</v>
      </c>
      <c r="I872" s="1">
        <f>Tabela3[[#This Row],[data_autorizacao]]+120</f>
        <v>45758</v>
      </c>
      <c r="J872" t="s">
        <v>2175</v>
      </c>
      <c r="K872">
        <v>2250005111</v>
      </c>
    </row>
    <row r="873" spans="1:11" x14ac:dyDescent="0.3">
      <c r="A873">
        <v>82</v>
      </c>
      <c r="B873">
        <v>3</v>
      </c>
      <c r="C873">
        <f>INDEX(CODIGOS_FATURAMENTO[codigo_faturamento_id],MATCH(Tabela3[[#This Row],[CodFaturamento]],CODIGOS_FATURAMENTO[Cod_Faturamento],0))</f>
        <v>108</v>
      </c>
      <c r="D873">
        <v>58546042</v>
      </c>
      <c r="E873">
        <v>946023764</v>
      </c>
      <c r="F873" s="1">
        <v>45638</v>
      </c>
      <c r="G873">
        <v>40</v>
      </c>
      <c r="H873">
        <v>3</v>
      </c>
      <c r="I873" s="1">
        <f>Tabela3[[#This Row],[data_autorizacao]]+120</f>
        <v>45758</v>
      </c>
      <c r="J873" t="s">
        <v>2175</v>
      </c>
      <c r="K873">
        <v>2250005189</v>
      </c>
    </row>
    <row r="874" spans="1:11" x14ac:dyDescent="0.3">
      <c r="A874">
        <v>82</v>
      </c>
      <c r="B874">
        <v>3</v>
      </c>
      <c r="C874">
        <f>INDEX(CODIGOS_FATURAMENTO[codigo_faturamento_id],MATCH(Tabela3[[#This Row],[CodFaturamento]],CODIGOS_FATURAMENTO[Cod_Faturamento],0))</f>
        <v>29</v>
      </c>
      <c r="D874">
        <v>58546038</v>
      </c>
      <c r="E874">
        <v>946023762</v>
      </c>
      <c r="F874" s="1">
        <v>45638</v>
      </c>
      <c r="G874">
        <v>78</v>
      </c>
      <c r="H874">
        <v>7</v>
      </c>
      <c r="I874" s="1">
        <f>Tabela3[[#This Row],[data_autorizacao]]+120</f>
        <v>45758</v>
      </c>
      <c r="J874" t="s">
        <v>2175</v>
      </c>
      <c r="K874">
        <v>2250005278</v>
      </c>
    </row>
    <row r="875" spans="1:11" x14ac:dyDescent="0.3">
      <c r="A875">
        <v>4345</v>
      </c>
      <c r="B875">
        <v>3</v>
      </c>
      <c r="C875">
        <f>INDEX(CODIGOS_FATURAMENTO[codigo_faturamento_id],MATCH(Tabela3[[#This Row],[CodFaturamento]],CODIGOS_FATURAMENTO[Cod_Faturamento],0))</f>
        <v>29</v>
      </c>
      <c r="D875">
        <v>58150601</v>
      </c>
      <c r="E875">
        <v>945657875</v>
      </c>
      <c r="F875" s="1">
        <v>45623</v>
      </c>
      <c r="G875">
        <v>14</v>
      </c>
      <c r="H875">
        <v>2</v>
      </c>
      <c r="I875" s="1">
        <f>Tabela3[[#This Row],[data_autorizacao]]+120</f>
        <v>45743</v>
      </c>
      <c r="J875" t="s">
        <v>2175</v>
      </c>
      <c r="K875">
        <v>2250005278</v>
      </c>
    </row>
    <row r="876" spans="1:11" x14ac:dyDescent="0.3">
      <c r="A876">
        <v>4024</v>
      </c>
      <c r="B876">
        <v>3</v>
      </c>
      <c r="C876">
        <f>INDEX(CODIGOS_FATURAMENTO[codigo_faturamento_id],MATCH(Tabela3[[#This Row],[CodFaturamento]],CODIGOS_FATURAMENTO[Cod_Faturamento],0))</f>
        <v>108</v>
      </c>
      <c r="D876">
        <v>59474935</v>
      </c>
      <c r="E876">
        <v>946879284</v>
      </c>
      <c r="F876" s="1">
        <v>45680</v>
      </c>
      <c r="G876">
        <v>20</v>
      </c>
      <c r="H876">
        <v>2</v>
      </c>
      <c r="I876" s="1">
        <f>Tabela3[[#This Row],[data_autorizacao]]+120</f>
        <v>45800</v>
      </c>
      <c r="J876" t="s">
        <v>2175</v>
      </c>
      <c r="K876">
        <v>2250005189</v>
      </c>
    </row>
    <row r="877" spans="1:11" x14ac:dyDescent="0.3">
      <c r="A877">
        <v>4024</v>
      </c>
      <c r="B877">
        <v>3</v>
      </c>
      <c r="C877">
        <f>INDEX(CODIGOS_FATURAMENTO[codigo_faturamento_id],MATCH(Tabela3[[#This Row],[CodFaturamento]],CODIGOS_FATURAMENTO[Cod_Faturamento],0))</f>
        <v>26</v>
      </c>
      <c r="D877">
        <v>59145776</v>
      </c>
      <c r="E877">
        <v>946573929</v>
      </c>
      <c r="F877" s="1">
        <v>45671</v>
      </c>
      <c r="G877">
        <v>17</v>
      </c>
      <c r="H877">
        <v>2</v>
      </c>
      <c r="I877" s="1">
        <f>Tabela3[[#This Row],[data_autorizacao]]+120</f>
        <v>45791</v>
      </c>
      <c r="J877" t="s">
        <v>2175</v>
      </c>
      <c r="K877">
        <v>2250005103</v>
      </c>
    </row>
    <row r="878" spans="1:11" x14ac:dyDescent="0.3">
      <c r="A878">
        <v>4024</v>
      </c>
      <c r="B878">
        <v>3</v>
      </c>
      <c r="C878">
        <f>INDEX(CODIGOS_FATURAMENTO[codigo_faturamento_id],MATCH(Tabela3[[#This Row],[CodFaturamento]],CODIGOS_FATURAMENTO[Cod_Faturamento],0))</f>
        <v>28</v>
      </c>
      <c r="D878">
        <v>59145772</v>
      </c>
      <c r="E878">
        <v>946573925</v>
      </c>
      <c r="F878" s="1">
        <v>45671</v>
      </c>
      <c r="G878">
        <v>16</v>
      </c>
      <c r="H878">
        <v>1</v>
      </c>
      <c r="I878" s="1">
        <f>Tabela3[[#This Row],[data_autorizacao]]+120</f>
        <v>45791</v>
      </c>
      <c r="J878" t="s">
        <v>2175</v>
      </c>
      <c r="K878">
        <v>2250005170</v>
      </c>
    </row>
    <row r="879" spans="1:11" x14ac:dyDescent="0.3">
      <c r="A879">
        <v>4024</v>
      </c>
      <c r="B879">
        <v>3</v>
      </c>
      <c r="C879">
        <f>INDEX(CODIGOS_FATURAMENTO[codigo_faturamento_id],MATCH(Tabela3[[#This Row],[CodFaturamento]],CODIGOS_FATURAMENTO[Cod_Faturamento],0))</f>
        <v>31</v>
      </c>
      <c r="D879">
        <v>59145775</v>
      </c>
      <c r="E879">
        <v>946573928</v>
      </c>
      <c r="F879" s="1">
        <v>45670</v>
      </c>
      <c r="G879">
        <v>9</v>
      </c>
      <c r="H879">
        <v>1</v>
      </c>
      <c r="I879" s="1">
        <f>Tabela3[[#This Row],[data_autorizacao]]+120</f>
        <v>45790</v>
      </c>
      <c r="J879" t="s">
        <v>2175</v>
      </c>
      <c r="K879">
        <v>50000012</v>
      </c>
    </row>
    <row r="880" spans="1:11" x14ac:dyDescent="0.3">
      <c r="A880">
        <v>2215</v>
      </c>
      <c r="B880">
        <v>3</v>
      </c>
      <c r="C880">
        <f>INDEX(CODIGOS_FATURAMENTO[codigo_faturamento_id],MATCH(Tabela3[[#This Row],[CodFaturamento]],CODIGOS_FATURAMENTO[Cod_Faturamento],0))</f>
        <v>31</v>
      </c>
      <c r="D880">
        <v>60703423</v>
      </c>
      <c r="E880">
        <v>948016417</v>
      </c>
      <c r="F880" s="1">
        <v>45727</v>
      </c>
      <c r="G880">
        <v>31</v>
      </c>
      <c r="H880">
        <v>2</v>
      </c>
      <c r="I880" s="1">
        <f>Tabela3[[#This Row],[data_autorizacao]]+120</f>
        <v>45847</v>
      </c>
      <c r="J880" t="s">
        <v>2175</v>
      </c>
      <c r="K880">
        <v>50000012</v>
      </c>
    </row>
    <row r="881" spans="1:11" x14ac:dyDescent="0.3">
      <c r="A881">
        <v>2215</v>
      </c>
      <c r="B881">
        <v>3</v>
      </c>
      <c r="C881">
        <f>INDEX(CODIGOS_FATURAMENTO[codigo_faturamento_id],MATCH(Tabela3[[#This Row],[CodFaturamento]],CODIGOS_FATURAMENTO[Cod_Faturamento],0))</f>
        <v>32</v>
      </c>
      <c r="D881">
        <v>60703424</v>
      </c>
      <c r="E881">
        <v>948016418</v>
      </c>
      <c r="F881" s="1">
        <v>45727</v>
      </c>
      <c r="G881">
        <v>16</v>
      </c>
      <c r="H881">
        <v>1</v>
      </c>
      <c r="I881" s="1">
        <f>Tabela3[[#This Row],[data_autorizacao]]+120</f>
        <v>45847</v>
      </c>
      <c r="J881" t="s">
        <v>2175</v>
      </c>
      <c r="K881">
        <v>50001213</v>
      </c>
    </row>
    <row r="882" spans="1:11" x14ac:dyDescent="0.3">
      <c r="A882">
        <v>2215</v>
      </c>
      <c r="B882">
        <v>3</v>
      </c>
      <c r="C882">
        <f>INDEX(CODIGOS_FATURAMENTO[codigo_faturamento_id],MATCH(Tabela3[[#This Row],[CodFaturamento]],CODIGOS_FATURAMENTO[Cod_Faturamento],0))</f>
        <v>26</v>
      </c>
      <c r="D882">
        <v>60703426</v>
      </c>
      <c r="E882">
        <v>948016420</v>
      </c>
      <c r="F882" s="1">
        <v>45727</v>
      </c>
      <c r="G882">
        <v>92</v>
      </c>
      <c r="H882">
        <v>6</v>
      </c>
      <c r="I882" s="1">
        <f>Tabela3[[#This Row],[data_autorizacao]]+120</f>
        <v>45847</v>
      </c>
      <c r="J882" t="s">
        <v>2175</v>
      </c>
      <c r="K882">
        <v>2250005103</v>
      </c>
    </row>
    <row r="883" spans="1:11" x14ac:dyDescent="0.3">
      <c r="A883">
        <v>2215</v>
      </c>
      <c r="B883">
        <v>3</v>
      </c>
      <c r="C883">
        <f>INDEX(CODIGOS_FATURAMENTO[codigo_faturamento_id],MATCH(Tabela3[[#This Row],[CodFaturamento]],CODIGOS_FATURAMENTO[Cod_Faturamento],0))</f>
        <v>28</v>
      </c>
      <c r="D883">
        <v>60703421</v>
      </c>
      <c r="E883">
        <v>948016416</v>
      </c>
      <c r="F883" s="1">
        <v>45727</v>
      </c>
      <c r="G883">
        <v>32</v>
      </c>
      <c r="H883">
        <v>2</v>
      </c>
      <c r="I883" s="1">
        <f>Tabela3[[#This Row],[data_autorizacao]]+120</f>
        <v>45847</v>
      </c>
      <c r="J883" t="s">
        <v>2175</v>
      </c>
      <c r="K883">
        <v>2250005170</v>
      </c>
    </row>
    <row r="884" spans="1:11" x14ac:dyDescent="0.3">
      <c r="A884">
        <v>2215</v>
      </c>
      <c r="B884">
        <v>3</v>
      </c>
      <c r="C884">
        <f>INDEX(CODIGOS_FATURAMENTO[codigo_faturamento_id],MATCH(Tabela3[[#This Row],[CodFaturamento]],CODIGOS_FATURAMENTO[Cod_Faturamento],0))</f>
        <v>108</v>
      </c>
      <c r="D884">
        <v>60703427</v>
      </c>
      <c r="E884">
        <v>948016416</v>
      </c>
      <c r="F884" s="1">
        <v>45727</v>
      </c>
      <c r="G884">
        <v>31</v>
      </c>
      <c r="H884">
        <v>2</v>
      </c>
      <c r="I884" s="1">
        <f>Tabela3[[#This Row],[data_autorizacao]]+120</f>
        <v>45847</v>
      </c>
      <c r="J884" t="s">
        <v>2175</v>
      </c>
      <c r="K884">
        <v>2250005189</v>
      </c>
    </row>
    <row r="885" spans="1:11" x14ac:dyDescent="0.3">
      <c r="A885">
        <v>2215</v>
      </c>
      <c r="B885">
        <v>3</v>
      </c>
      <c r="C885">
        <f>INDEX(CODIGOS_FATURAMENTO[codigo_faturamento_id],MATCH(Tabela3[[#This Row],[CodFaturamento]],CODIGOS_FATURAMENTO[Cod_Faturamento],0))</f>
        <v>29</v>
      </c>
      <c r="D885">
        <v>60703425</v>
      </c>
      <c r="E885">
        <v>948016419</v>
      </c>
      <c r="F885" s="1">
        <v>45727</v>
      </c>
      <c r="G885">
        <v>48</v>
      </c>
      <c r="H885">
        <v>3</v>
      </c>
      <c r="I885" s="1">
        <f>Tabela3[[#This Row],[data_autorizacao]]+120</f>
        <v>45847</v>
      </c>
      <c r="J885" t="s">
        <v>2175</v>
      </c>
      <c r="K885">
        <v>2250005278</v>
      </c>
    </row>
    <row r="886" spans="1:11" x14ac:dyDescent="0.3">
      <c r="A886">
        <v>4574</v>
      </c>
      <c r="B886">
        <v>3</v>
      </c>
      <c r="C886">
        <f>INDEX(CODIGOS_FATURAMENTO[codigo_faturamento_id],MATCH(Tabela3[[#This Row],[CodFaturamento]],CODIGOS_FATURAMENTO[Cod_Faturamento],0))</f>
        <v>31</v>
      </c>
      <c r="D886">
        <v>60173050</v>
      </c>
      <c r="E886">
        <v>947526359</v>
      </c>
      <c r="F886" s="1">
        <v>45706</v>
      </c>
      <c r="G886">
        <v>16</v>
      </c>
      <c r="H886">
        <v>1</v>
      </c>
      <c r="I886" s="1">
        <f>Tabela3[[#This Row],[data_autorizacao]]+120</f>
        <v>45826</v>
      </c>
      <c r="J886" t="s">
        <v>2175</v>
      </c>
      <c r="K886">
        <v>50000012</v>
      </c>
    </row>
    <row r="887" spans="1:11" x14ac:dyDescent="0.3">
      <c r="A887">
        <v>4574</v>
      </c>
      <c r="B887">
        <v>3</v>
      </c>
      <c r="C887">
        <f>INDEX(CODIGOS_FATURAMENTO[codigo_faturamento_id],MATCH(Tabela3[[#This Row],[CodFaturamento]],CODIGOS_FATURAMENTO[Cod_Faturamento],0))</f>
        <v>26</v>
      </c>
      <c r="D887">
        <v>60173051</v>
      </c>
      <c r="E887">
        <v>947526360</v>
      </c>
      <c r="F887" s="1">
        <v>45706</v>
      </c>
      <c r="G887">
        <v>31</v>
      </c>
      <c r="H887">
        <v>2</v>
      </c>
      <c r="I887" s="1">
        <f>Tabela3[[#This Row],[data_autorizacao]]+120</f>
        <v>45826</v>
      </c>
      <c r="J887" t="s">
        <v>2175</v>
      </c>
      <c r="K887">
        <v>2250005103</v>
      </c>
    </row>
    <row r="888" spans="1:11" x14ac:dyDescent="0.3">
      <c r="A888">
        <v>4574</v>
      </c>
      <c r="B888">
        <v>3</v>
      </c>
      <c r="C888">
        <f>INDEX(CODIGOS_FATURAMENTO[codigo_faturamento_id],MATCH(Tabela3[[#This Row],[CodFaturamento]],CODIGOS_FATURAMENTO[Cod_Faturamento],0))</f>
        <v>28</v>
      </c>
      <c r="D888">
        <v>60173049</v>
      </c>
      <c r="E888">
        <v>947526358</v>
      </c>
      <c r="F888" s="1">
        <v>45706</v>
      </c>
      <c r="G888">
        <v>16</v>
      </c>
      <c r="H888">
        <v>1</v>
      </c>
      <c r="I888" s="1">
        <f>Tabela3[[#This Row],[data_autorizacao]]+120</f>
        <v>45826</v>
      </c>
      <c r="J888" t="s">
        <v>2175</v>
      </c>
      <c r="K888">
        <v>2250005170</v>
      </c>
    </row>
    <row r="889" spans="1:11" x14ac:dyDescent="0.3">
      <c r="A889">
        <v>4574</v>
      </c>
      <c r="B889">
        <v>3</v>
      </c>
      <c r="C889">
        <f>INDEX(CODIGOS_FATURAMENTO[codigo_faturamento_id],MATCH(Tabela3[[#This Row],[CodFaturamento]],CODIGOS_FATURAMENTO[Cod_Faturamento],0))</f>
        <v>108</v>
      </c>
      <c r="D889">
        <v>60173052</v>
      </c>
      <c r="E889">
        <v>947526361</v>
      </c>
      <c r="F889" s="1">
        <v>45706</v>
      </c>
      <c r="G889">
        <v>32</v>
      </c>
      <c r="H889">
        <v>2</v>
      </c>
      <c r="I889" s="1">
        <f>Tabela3[[#This Row],[data_autorizacao]]+120</f>
        <v>45826</v>
      </c>
      <c r="J889" t="s">
        <v>2175</v>
      </c>
      <c r="K889">
        <v>2250005189</v>
      </c>
    </row>
    <row r="890" spans="1:11" x14ac:dyDescent="0.3">
      <c r="A890">
        <v>426</v>
      </c>
      <c r="B890">
        <v>3</v>
      </c>
      <c r="C890">
        <f>INDEX(CODIGOS_FATURAMENTO[codigo_faturamento_id],MATCH(Tabela3[[#This Row],[CodFaturamento]],CODIGOS_FATURAMENTO[Cod_Faturamento],0))</f>
        <v>26</v>
      </c>
      <c r="D890">
        <v>60036409</v>
      </c>
      <c r="E890">
        <v>947399386</v>
      </c>
      <c r="F890" s="1">
        <v>45701</v>
      </c>
      <c r="G890">
        <v>38</v>
      </c>
      <c r="H890">
        <v>3</v>
      </c>
      <c r="I890" s="1">
        <f>Tabela3[[#This Row],[data_autorizacao]]+120</f>
        <v>45821</v>
      </c>
      <c r="J890" t="s">
        <v>2175</v>
      </c>
      <c r="K890">
        <v>2250005103</v>
      </c>
    </row>
    <row r="891" spans="1:11" x14ac:dyDescent="0.3">
      <c r="A891">
        <v>426</v>
      </c>
      <c r="B891">
        <v>3</v>
      </c>
      <c r="C891">
        <f>INDEX(CODIGOS_FATURAMENTO[codigo_faturamento_id],MATCH(Tabela3[[#This Row],[CodFaturamento]],CODIGOS_FATURAMENTO[Cod_Faturamento],0))</f>
        <v>108</v>
      </c>
      <c r="D891">
        <v>60036410</v>
      </c>
      <c r="E891">
        <v>947399387</v>
      </c>
      <c r="F891" s="1">
        <v>45701</v>
      </c>
      <c r="G891">
        <v>41</v>
      </c>
      <c r="H891">
        <v>3</v>
      </c>
      <c r="I891" s="1">
        <f>Tabela3[[#This Row],[data_autorizacao]]+120</f>
        <v>45821</v>
      </c>
      <c r="J891" t="s">
        <v>2175</v>
      </c>
      <c r="K891">
        <v>2250005189</v>
      </c>
    </row>
    <row r="892" spans="1:11" x14ac:dyDescent="0.3">
      <c r="A892">
        <v>4292</v>
      </c>
      <c r="B892">
        <v>3</v>
      </c>
      <c r="C892">
        <f>INDEX(CODIGOS_FATURAMENTO[codigo_faturamento_id],MATCH(Tabela3[[#This Row],[CodFaturamento]],CODIGOS_FATURAMENTO[Cod_Faturamento],0))</f>
        <v>108</v>
      </c>
      <c r="D892">
        <v>59066080</v>
      </c>
      <c r="E892">
        <v>946500286</v>
      </c>
      <c r="F892" s="1">
        <v>45667</v>
      </c>
      <c r="G892">
        <v>30</v>
      </c>
      <c r="H892">
        <v>3</v>
      </c>
      <c r="I892" s="1">
        <f>Tabela3[[#This Row],[data_autorizacao]]+120</f>
        <v>45787</v>
      </c>
      <c r="J892" t="s">
        <v>2175</v>
      </c>
      <c r="K892">
        <v>2250005189</v>
      </c>
    </row>
    <row r="893" spans="1:11" x14ac:dyDescent="0.3">
      <c r="A893">
        <v>4292</v>
      </c>
      <c r="B893">
        <v>3</v>
      </c>
      <c r="C893">
        <f>INDEX(CODIGOS_FATURAMENTO[codigo_faturamento_id],MATCH(Tabela3[[#This Row],[CodFaturamento]],CODIGOS_FATURAMENTO[Cod_Faturamento],0))</f>
        <v>27</v>
      </c>
      <c r="D893">
        <v>59066079</v>
      </c>
      <c r="E893">
        <v>946500285</v>
      </c>
      <c r="F893" s="1">
        <v>45666</v>
      </c>
      <c r="G893">
        <v>30</v>
      </c>
      <c r="H893">
        <v>3</v>
      </c>
      <c r="I893" s="1">
        <f>Tabela3[[#This Row],[data_autorizacao]]+120</f>
        <v>45786</v>
      </c>
      <c r="J893" t="s">
        <v>2175</v>
      </c>
      <c r="K893">
        <v>2250005111</v>
      </c>
    </row>
    <row r="894" spans="1:11" x14ac:dyDescent="0.3">
      <c r="A894">
        <v>4093</v>
      </c>
      <c r="B894">
        <v>3</v>
      </c>
      <c r="C894">
        <f>INDEX(CODIGOS_FATURAMENTO[codigo_faturamento_id],MATCH(Tabela3[[#This Row],[CodFaturamento]],CODIGOS_FATURAMENTO[Cod_Faturamento],0))</f>
        <v>26</v>
      </c>
      <c r="D894">
        <v>58933500</v>
      </c>
      <c r="E894">
        <v>946377113</v>
      </c>
      <c r="F894" s="1">
        <v>45663</v>
      </c>
      <c r="G894">
        <v>26</v>
      </c>
      <c r="H894">
        <v>2</v>
      </c>
      <c r="I894" s="1">
        <f>Tabela3[[#This Row],[data_autorizacao]]+120</f>
        <v>45783</v>
      </c>
      <c r="J894" t="s">
        <v>2175</v>
      </c>
      <c r="K894">
        <v>2250005103</v>
      </c>
    </row>
    <row r="895" spans="1:11" x14ac:dyDescent="0.3">
      <c r="A895">
        <v>4093</v>
      </c>
      <c r="B895">
        <v>3</v>
      </c>
      <c r="C895">
        <f>INDEX(CODIGOS_FATURAMENTO[codigo_faturamento_id],MATCH(Tabela3[[#This Row],[CodFaturamento]],CODIGOS_FATURAMENTO[Cod_Faturamento],0))</f>
        <v>29</v>
      </c>
      <c r="D895">
        <v>58933499</v>
      </c>
      <c r="E895">
        <v>946377110</v>
      </c>
      <c r="F895" s="1">
        <v>45663</v>
      </c>
      <c r="G895">
        <v>26</v>
      </c>
      <c r="H895">
        <v>2</v>
      </c>
      <c r="I895" s="1">
        <f>Tabela3[[#This Row],[data_autorizacao]]+120</f>
        <v>45783</v>
      </c>
      <c r="J895" t="s">
        <v>2175</v>
      </c>
      <c r="K895">
        <v>2250005278</v>
      </c>
    </row>
    <row r="896" spans="1:11" x14ac:dyDescent="0.3">
      <c r="A896">
        <v>4215</v>
      </c>
      <c r="B896">
        <v>3</v>
      </c>
      <c r="C896">
        <f>INDEX(CODIGOS_FATURAMENTO[codigo_faturamento_id],MATCH(Tabela3[[#This Row],[CodFaturamento]],CODIGOS_FATURAMENTO[Cod_Faturamento],0))</f>
        <v>26</v>
      </c>
      <c r="D896">
        <v>59477523</v>
      </c>
      <c r="E896">
        <v>946881715</v>
      </c>
      <c r="F896" s="1">
        <v>45681</v>
      </c>
      <c r="G896">
        <v>12</v>
      </c>
      <c r="H896">
        <v>1</v>
      </c>
      <c r="I896" s="1">
        <f>Tabela3[[#This Row],[data_autorizacao]]+120</f>
        <v>45801</v>
      </c>
      <c r="J896" t="s">
        <v>2175</v>
      </c>
      <c r="K896">
        <v>2250005103</v>
      </c>
    </row>
    <row r="897" spans="1:11" x14ac:dyDescent="0.3">
      <c r="A897">
        <v>4215</v>
      </c>
      <c r="B897">
        <v>3</v>
      </c>
      <c r="C897">
        <f>INDEX(CODIGOS_FATURAMENTO[codigo_faturamento_id],MATCH(Tabela3[[#This Row],[CodFaturamento]],CODIGOS_FATURAMENTO[Cod_Faturamento],0))</f>
        <v>29</v>
      </c>
      <c r="D897">
        <v>59477522</v>
      </c>
      <c r="E897">
        <v>946881714</v>
      </c>
      <c r="F897" s="1">
        <v>45681</v>
      </c>
      <c r="G897">
        <v>22</v>
      </c>
      <c r="H897">
        <v>2</v>
      </c>
      <c r="I897" s="1">
        <f>Tabela3[[#This Row],[data_autorizacao]]+120</f>
        <v>45801</v>
      </c>
      <c r="J897" t="s">
        <v>2175</v>
      </c>
      <c r="K897">
        <v>2250005278</v>
      </c>
    </row>
    <row r="898" spans="1:11" x14ac:dyDescent="0.3">
      <c r="A898">
        <v>4366</v>
      </c>
      <c r="B898">
        <v>3</v>
      </c>
      <c r="C898">
        <f>INDEX(CODIGOS_FATURAMENTO[codigo_faturamento_id],MATCH(Tabela3[[#This Row],[CodFaturamento]],CODIGOS_FATURAMENTO[Cod_Faturamento],0))</f>
        <v>29</v>
      </c>
      <c r="D898">
        <v>58153874</v>
      </c>
      <c r="E898">
        <v>945660884</v>
      </c>
      <c r="F898" s="1">
        <v>45636</v>
      </c>
      <c r="G898">
        <v>16</v>
      </c>
      <c r="H898">
        <v>3</v>
      </c>
      <c r="I898" s="1">
        <f>Tabela3[[#This Row],[data_autorizacao]]+120</f>
        <v>45756</v>
      </c>
      <c r="J898" t="s">
        <v>2175</v>
      </c>
      <c r="K898">
        <v>2250005278</v>
      </c>
    </row>
    <row r="899" spans="1:11" x14ac:dyDescent="0.3">
      <c r="A899">
        <v>2051</v>
      </c>
      <c r="B899">
        <v>3</v>
      </c>
      <c r="C899">
        <f>INDEX(CODIGOS_FATURAMENTO[codigo_faturamento_id],MATCH(Tabela3[[#This Row],[CodFaturamento]],CODIGOS_FATURAMENTO[Cod_Faturamento],0))</f>
        <v>31</v>
      </c>
      <c r="D899">
        <v>58154593</v>
      </c>
      <c r="E899">
        <v>945661538</v>
      </c>
      <c r="F899" s="1">
        <v>45624</v>
      </c>
      <c r="G899">
        <v>8</v>
      </c>
      <c r="H899">
        <v>1</v>
      </c>
      <c r="I899" s="1">
        <f>Tabela3[[#This Row],[data_autorizacao]]+120</f>
        <v>45744</v>
      </c>
      <c r="J899" t="s">
        <v>2175</v>
      </c>
      <c r="K899">
        <v>50000012</v>
      </c>
    </row>
    <row r="900" spans="1:11" x14ac:dyDescent="0.3">
      <c r="A900">
        <v>2051</v>
      </c>
      <c r="B900">
        <v>3</v>
      </c>
      <c r="C900">
        <f>INDEX(CODIGOS_FATURAMENTO[codigo_faturamento_id],MATCH(Tabela3[[#This Row],[CodFaturamento]],CODIGOS_FATURAMENTO[Cod_Faturamento],0))</f>
        <v>26</v>
      </c>
      <c r="D900">
        <v>58154595</v>
      </c>
      <c r="E900">
        <v>945661540</v>
      </c>
      <c r="F900" s="1">
        <v>45623</v>
      </c>
      <c r="G900">
        <v>20</v>
      </c>
      <c r="H900">
        <v>3</v>
      </c>
      <c r="I900" s="1">
        <f>Tabela3[[#This Row],[data_autorizacao]]+120</f>
        <v>45743</v>
      </c>
      <c r="J900" t="s">
        <v>2175</v>
      </c>
      <c r="K900">
        <v>2250005103</v>
      </c>
    </row>
    <row r="901" spans="1:11" x14ac:dyDescent="0.3">
      <c r="A901">
        <v>2051</v>
      </c>
      <c r="B901">
        <v>3</v>
      </c>
      <c r="C901">
        <f>INDEX(CODIGOS_FATURAMENTO[codigo_faturamento_id],MATCH(Tabela3[[#This Row],[CodFaturamento]],CODIGOS_FATURAMENTO[Cod_Faturamento],0))</f>
        <v>108</v>
      </c>
      <c r="D901">
        <v>58154596</v>
      </c>
      <c r="E901">
        <v>945661541</v>
      </c>
      <c r="F901" s="1">
        <v>45623</v>
      </c>
      <c r="G901">
        <v>23</v>
      </c>
      <c r="H901">
        <v>2</v>
      </c>
      <c r="I901" s="1">
        <f>Tabela3[[#This Row],[data_autorizacao]]+120</f>
        <v>45743</v>
      </c>
      <c r="J901" t="s">
        <v>2175</v>
      </c>
      <c r="K901">
        <v>2250005189</v>
      </c>
    </row>
    <row r="902" spans="1:11" x14ac:dyDescent="0.3">
      <c r="A902">
        <v>2051</v>
      </c>
      <c r="B902">
        <v>3</v>
      </c>
      <c r="C902">
        <f>INDEX(CODIGOS_FATURAMENTO[codigo_faturamento_id],MATCH(Tabela3[[#This Row],[CodFaturamento]],CODIGOS_FATURAMENTO[Cod_Faturamento],0))</f>
        <v>29</v>
      </c>
      <c r="D902">
        <v>58154594</v>
      </c>
      <c r="E902">
        <v>945661539</v>
      </c>
      <c r="F902" s="1">
        <v>45623</v>
      </c>
      <c r="G902">
        <v>6</v>
      </c>
      <c r="H902">
        <v>1</v>
      </c>
      <c r="I902" s="1">
        <f>Tabela3[[#This Row],[data_autorizacao]]+120</f>
        <v>45743</v>
      </c>
      <c r="J902" t="s">
        <v>2175</v>
      </c>
      <c r="K902">
        <v>2250005278</v>
      </c>
    </row>
    <row r="903" spans="1:11" x14ac:dyDescent="0.3">
      <c r="A903">
        <v>2051</v>
      </c>
      <c r="B903">
        <v>3</v>
      </c>
      <c r="C903">
        <f>INDEX(CODIGOS_FATURAMENTO[codigo_faturamento_id],MATCH(Tabela3[[#This Row],[CodFaturamento]],CODIGOS_FATURAMENTO[Cod_Faturamento],0))</f>
        <v>27</v>
      </c>
      <c r="D903">
        <v>57528884</v>
      </c>
      <c r="E903">
        <v>945086098</v>
      </c>
      <c r="F903" s="1">
        <v>45600</v>
      </c>
      <c r="G903">
        <v>22</v>
      </c>
      <c r="H903">
        <v>2</v>
      </c>
      <c r="I903" s="1">
        <f>Tabela3[[#This Row],[data_autorizacao]]+120</f>
        <v>45720</v>
      </c>
      <c r="J903" t="s">
        <v>2175</v>
      </c>
      <c r="K903">
        <v>2250005111</v>
      </c>
    </row>
    <row r="904" spans="1:11" x14ac:dyDescent="0.3">
      <c r="A904">
        <v>3266</v>
      </c>
      <c r="B904">
        <v>3</v>
      </c>
      <c r="C904">
        <f>INDEX(CODIGOS_FATURAMENTO[codigo_faturamento_id],MATCH(Tabela3[[#This Row],[CodFaturamento]],CODIGOS_FATURAMENTO[Cod_Faturamento],0))</f>
        <v>29</v>
      </c>
      <c r="D904">
        <v>58868186</v>
      </c>
      <c r="E904">
        <v>946317407</v>
      </c>
      <c r="F904" s="1">
        <v>45659</v>
      </c>
      <c r="G904">
        <v>26</v>
      </c>
      <c r="H904">
        <v>2</v>
      </c>
      <c r="I904" s="1">
        <f>Tabela3[[#This Row],[data_autorizacao]]+120</f>
        <v>45779</v>
      </c>
      <c r="J904" t="s">
        <v>2175</v>
      </c>
      <c r="K904">
        <v>2250005278</v>
      </c>
    </row>
    <row r="905" spans="1:11" x14ac:dyDescent="0.3">
      <c r="A905">
        <v>3457</v>
      </c>
      <c r="B905">
        <v>3</v>
      </c>
      <c r="C905">
        <f>INDEX(CODIGOS_FATURAMENTO[codigo_faturamento_id],MATCH(Tabela3[[#This Row],[CodFaturamento]],CODIGOS_FATURAMENTO[Cod_Faturamento],0))</f>
        <v>31</v>
      </c>
      <c r="D905">
        <v>59089722</v>
      </c>
      <c r="E905">
        <v>946522133</v>
      </c>
      <c r="F905" s="1">
        <v>45667</v>
      </c>
      <c r="G905">
        <v>20</v>
      </c>
      <c r="H905">
        <v>2</v>
      </c>
      <c r="I905" s="1">
        <f>Tabela3[[#This Row],[data_autorizacao]]+120</f>
        <v>45787</v>
      </c>
      <c r="J905" t="s">
        <v>2175</v>
      </c>
      <c r="K905">
        <v>50000012</v>
      </c>
    </row>
    <row r="906" spans="1:11" x14ac:dyDescent="0.3">
      <c r="A906">
        <v>3457</v>
      </c>
      <c r="B906">
        <v>3</v>
      </c>
      <c r="C906">
        <f>INDEX(CODIGOS_FATURAMENTO[codigo_faturamento_id],MATCH(Tabela3[[#This Row],[CodFaturamento]],CODIGOS_FATURAMENTO[Cod_Faturamento],0))</f>
        <v>32</v>
      </c>
      <c r="D906">
        <v>59089723</v>
      </c>
      <c r="E906">
        <v>946522134</v>
      </c>
      <c r="F906" s="1">
        <v>45667</v>
      </c>
      <c r="G906">
        <v>10</v>
      </c>
      <c r="H906">
        <v>1</v>
      </c>
      <c r="I906" s="1">
        <f>Tabela3[[#This Row],[data_autorizacao]]+120</f>
        <v>45787</v>
      </c>
      <c r="J906" t="s">
        <v>2175</v>
      </c>
      <c r="K906">
        <v>50001213</v>
      </c>
    </row>
    <row r="907" spans="1:11" x14ac:dyDescent="0.3">
      <c r="A907">
        <v>3457</v>
      </c>
      <c r="B907">
        <v>3</v>
      </c>
      <c r="C907">
        <f>INDEX(CODIGOS_FATURAMENTO[codigo_faturamento_id],MATCH(Tabela3[[#This Row],[CodFaturamento]],CODIGOS_FATURAMENTO[Cod_Faturamento],0))</f>
        <v>26</v>
      </c>
      <c r="D907">
        <v>59089725</v>
      </c>
      <c r="E907">
        <v>946522136</v>
      </c>
      <c r="F907" s="1">
        <v>45667</v>
      </c>
      <c r="G907">
        <v>39</v>
      </c>
      <c r="H907">
        <v>3</v>
      </c>
      <c r="I907" s="1">
        <f>Tabela3[[#This Row],[data_autorizacao]]+120</f>
        <v>45787</v>
      </c>
      <c r="J907" t="s">
        <v>2175</v>
      </c>
      <c r="K907">
        <v>2250005103</v>
      </c>
    </row>
    <row r="908" spans="1:11" x14ac:dyDescent="0.3">
      <c r="A908">
        <v>3457</v>
      </c>
      <c r="B908">
        <v>3</v>
      </c>
      <c r="C908">
        <f>INDEX(CODIGOS_FATURAMENTO[codigo_faturamento_id],MATCH(Tabela3[[#This Row],[CodFaturamento]],CODIGOS_FATURAMENTO[Cod_Faturamento],0))</f>
        <v>27</v>
      </c>
      <c r="D908">
        <v>59089720</v>
      </c>
      <c r="E908">
        <v>946522131</v>
      </c>
      <c r="F908" s="1">
        <v>45667</v>
      </c>
      <c r="G908">
        <v>41</v>
      </c>
      <c r="H908">
        <v>4</v>
      </c>
      <c r="I908" s="1">
        <f>Tabela3[[#This Row],[data_autorizacao]]+120</f>
        <v>45787</v>
      </c>
      <c r="J908" t="s">
        <v>2175</v>
      </c>
      <c r="K908">
        <v>2250005111</v>
      </c>
    </row>
    <row r="909" spans="1:11" x14ac:dyDescent="0.3">
      <c r="A909">
        <v>3457</v>
      </c>
      <c r="B909">
        <v>3</v>
      </c>
      <c r="C909">
        <f>INDEX(CODIGOS_FATURAMENTO[codigo_faturamento_id],MATCH(Tabela3[[#This Row],[CodFaturamento]],CODIGOS_FATURAMENTO[Cod_Faturamento],0))</f>
        <v>28</v>
      </c>
      <c r="D909">
        <v>59089721</v>
      </c>
      <c r="E909">
        <v>946522132</v>
      </c>
      <c r="F909" s="1">
        <v>45667</v>
      </c>
      <c r="G909">
        <v>24</v>
      </c>
      <c r="H909">
        <v>2</v>
      </c>
      <c r="I909" s="1">
        <f>Tabela3[[#This Row],[data_autorizacao]]+120</f>
        <v>45787</v>
      </c>
      <c r="J909" t="s">
        <v>2175</v>
      </c>
      <c r="K909">
        <v>2250005170</v>
      </c>
    </row>
    <row r="910" spans="1:11" x14ac:dyDescent="0.3">
      <c r="A910">
        <v>3457</v>
      </c>
      <c r="B910">
        <v>3</v>
      </c>
      <c r="C910">
        <f>INDEX(CODIGOS_FATURAMENTO[codigo_faturamento_id],MATCH(Tabela3[[#This Row],[CodFaturamento]],CODIGOS_FATURAMENTO[Cod_Faturamento],0))</f>
        <v>108</v>
      </c>
      <c r="D910">
        <v>59089726</v>
      </c>
      <c r="E910">
        <v>946522137</v>
      </c>
      <c r="F910" s="1">
        <v>45667</v>
      </c>
      <c r="G910">
        <v>31</v>
      </c>
      <c r="H910">
        <v>2</v>
      </c>
      <c r="I910" s="1">
        <f>Tabela3[[#This Row],[data_autorizacao]]+120</f>
        <v>45787</v>
      </c>
      <c r="J910" t="s">
        <v>2175</v>
      </c>
      <c r="K910">
        <v>2250005189</v>
      </c>
    </row>
    <row r="911" spans="1:11" x14ac:dyDescent="0.3">
      <c r="A911">
        <v>3457</v>
      </c>
      <c r="B911">
        <v>3</v>
      </c>
      <c r="C911">
        <f>INDEX(CODIGOS_FATURAMENTO[codigo_faturamento_id],MATCH(Tabela3[[#This Row],[CodFaturamento]],CODIGOS_FATURAMENTO[Cod_Faturamento],0))</f>
        <v>29</v>
      </c>
      <c r="D911">
        <v>59089724</v>
      </c>
      <c r="E911">
        <v>946522135</v>
      </c>
      <c r="F911" s="1">
        <v>45667</v>
      </c>
      <c r="G911">
        <v>24</v>
      </c>
      <c r="H911">
        <v>2</v>
      </c>
      <c r="I911" s="1">
        <f>Tabela3[[#This Row],[data_autorizacao]]+120</f>
        <v>45787</v>
      </c>
      <c r="J911" t="s">
        <v>2175</v>
      </c>
      <c r="K911">
        <v>2250005278</v>
      </c>
    </row>
    <row r="912" spans="1:11" x14ac:dyDescent="0.3">
      <c r="A912">
        <v>4151</v>
      </c>
      <c r="B912">
        <v>3</v>
      </c>
      <c r="C912">
        <f>INDEX(CODIGOS_FATURAMENTO[codigo_faturamento_id],MATCH(Tabela3[[#This Row],[CodFaturamento]],CODIGOS_FATURAMENTO[Cod_Faturamento],0))</f>
        <v>31</v>
      </c>
      <c r="D912">
        <v>57595453</v>
      </c>
      <c r="E912">
        <v>945146095</v>
      </c>
      <c r="F912" s="1">
        <v>45602</v>
      </c>
      <c r="G912">
        <v>29</v>
      </c>
      <c r="H912">
        <v>3</v>
      </c>
      <c r="I912" s="1">
        <f>Tabela3[[#This Row],[data_autorizacao]]+120</f>
        <v>45722</v>
      </c>
      <c r="J912" t="s">
        <v>2175</v>
      </c>
      <c r="K912">
        <v>50000012</v>
      </c>
    </row>
    <row r="913" spans="1:11" x14ac:dyDescent="0.3">
      <c r="A913">
        <v>4151</v>
      </c>
      <c r="B913">
        <v>3</v>
      </c>
      <c r="C913">
        <f>INDEX(CODIGOS_FATURAMENTO[codigo_faturamento_id],MATCH(Tabela3[[#This Row],[CodFaturamento]],CODIGOS_FATURAMENTO[Cod_Faturamento],0))</f>
        <v>26</v>
      </c>
      <c r="D913">
        <v>57595455</v>
      </c>
      <c r="E913">
        <v>945146097</v>
      </c>
      <c r="F913" s="1">
        <v>45602</v>
      </c>
      <c r="G913">
        <v>24</v>
      </c>
      <c r="H913">
        <v>3</v>
      </c>
      <c r="I913" s="1">
        <f>Tabela3[[#This Row],[data_autorizacao]]+120</f>
        <v>45722</v>
      </c>
      <c r="J913" t="s">
        <v>2175</v>
      </c>
      <c r="K913">
        <v>2250005103</v>
      </c>
    </row>
    <row r="914" spans="1:11" x14ac:dyDescent="0.3">
      <c r="A914">
        <v>4151</v>
      </c>
      <c r="B914">
        <v>3</v>
      </c>
      <c r="C914">
        <f>INDEX(CODIGOS_FATURAMENTO[codigo_faturamento_id],MATCH(Tabela3[[#This Row],[CodFaturamento]],CODIGOS_FATURAMENTO[Cod_Faturamento],0))</f>
        <v>29</v>
      </c>
      <c r="D914">
        <v>57595454</v>
      </c>
      <c r="E914">
        <v>945146096</v>
      </c>
      <c r="F914" s="1">
        <v>45602</v>
      </c>
      <c r="G914">
        <v>27</v>
      </c>
      <c r="H914">
        <v>3</v>
      </c>
      <c r="I914" s="1">
        <f>Tabela3[[#This Row],[data_autorizacao]]+120</f>
        <v>45722</v>
      </c>
      <c r="J914" t="s">
        <v>2175</v>
      </c>
      <c r="K914">
        <v>2250005278</v>
      </c>
    </row>
    <row r="915" spans="1:11" x14ac:dyDescent="0.3">
      <c r="A915">
        <v>4246</v>
      </c>
      <c r="B915">
        <v>3</v>
      </c>
      <c r="C915">
        <f>INDEX(CODIGOS_FATURAMENTO[codigo_faturamento_id],MATCH(Tabela3[[#This Row],[CodFaturamento]],CODIGOS_FATURAMENTO[Cod_Faturamento],0))</f>
        <v>29</v>
      </c>
      <c r="D915">
        <v>58455262</v>
      </c>
      <c r="E915">
        <v>945940008</v>
      </c>
      <c r="F915" s="1">
        <v>45636</v>
      </c>
      <c r="G915">
        <v>23</v>
      </c>
      <c r="H915">
        <v>2</v>
      </c>
      <c r="I915" s="1">
        <f>Tabela3[[#This Row],[data_autorizacao]]+120</f>
        <v>45756</v>
      </c>
      <c r="J915" t="s">
        <v>2175</v>
      </c>
      <c r="K915">
        <v>2250005278</v>
      </c>
    </row>
    <row r="916" spans="1:11" x14ac:dyDescent="0.3">
      <c r="A916">
        <v>3105</v>
      </c>
      <c r="B916">
        <v>3</v>
      </c>
      <c r="C916">
        <f>INDEX(CODIGOS_FATURAMENTO[codigo_faturamento_id],MATCH(Tabela3[[#This Row],[CodFaturamento]],CODIGOS_FATURAMENTO[Cod_Faturamento],0))</f>
        <v>26</v>
      </c>
      <c r="D916">
        <v>58560548</v>
      </c>
      <c r="E916">
        <v>946037215</v>
      </c>
      <c r="F916" s="1">
        <v>45639</v>
      </c>
      <c r="G916">
        <v>22</v>
      </c>
      <c r="H916">
        <v>2</v>
      </c>
      <c r="I916" s="1">
        <f>Tabela3[[#This Row],[data_autorizacao]]+120</f>
        <v>45759</v>
      </c>
      <c r="J916" t="s">
        <v>2175</v>
      </c>
      <c r="K916">
        <v>2250005103</v>
      </c>
    </row>
    <row r="917" spans="1:11" x14ac:dyDescent="0.3">
      <c r="A917">
        <v>4193</v>
      </c>
      <c r="B917">
        <v>3</v>
      </c>
      <c r="C917">
        <f>INDEX(CODIGOS_FATURAMENTO[codigo_faturamento_id],MATCH(Tabela3[[#This Row],[CodFaturamento]],CODIGOS_FATURAMENTO[Cod_Faturamento],0))</f>
        <v>29</v>
      </c>
      <c r="D917">
        <v>58375748</v>
      </c>
      <c r="E917">
        <v>945866703</v>
      </c>
      <c r="F917" s="1">
        <v>45632</v>
      </c>
      <c r="G917">
        <v>18</v>
      </c>
      <c r="H917">
        <v>3</v>
      </c>
      <c r="I917" s="1">
        <f>Tabela3[[#This Row],[data_autorizacao]]+120</f>
        <v>45752</v>
      </c>
      <c r="J917" t="s">
        <v>2175</v>
      </c>
      <c r="K917">
        <v>2250005278</v>
      </c>
    </row>
    <row r="918" spans="1:11" x14ac:dyDescent="0.3">
      <c r="A918">
        <v>3772</v>
      </c>
      <c r="B918">
        <v>3</v>
      </c>
      <c r="C918">
        <f>INDEX(CODIGOS_FATURAMENTO[codigo_faturamento_id],MATCH(Tabela3[[#This Row],[CodFaturamento]],CODIGOS_FATURAMENTO[Cod_Faturamento],0))</f>
        <v>31</v>
      </c>
      <c r="D918">
        <v>60292367</v>
      </c>
      <c r="E918">
        <v>947637438</v>
      </c>
      <c r="F918" s="1">
        <v>45709</v>
      </c>
      <c r="G918">
        <v>28</v>
      </c>
      <c r="H918">
        <v>2</v>
      </c>
      <c r="I918" s="1">
        <f>Tabela3[[#This Row],[data_autorizacao]]+120</f>
        <v>45829</v>
      </c>
      <c r="J918" t="s">
        <v>2175</v>
      </c>
      <c r="K918">
        <v>50000012</v>
      </c>
    </row>
    <row r="919" spans="1:11" x14ac:dyDescent="0.3">
      <c r="A919">
        <v>3772</v>
      </c>
      <c r="B919">
        <v>3</v>
      </c>
      <c r="C919">
        <f>INDEX(CODIGOS_FATURAMENTO[codigo_faturamento_id],MATCH(Tabela3[[#This Row],[CodFaturamento]],CODIGOS_FATURAMENTO[Cod_Faturamento],0))</f>
        <v>29</v>
      </c>
      <c r="D919">
        <v>60292368</v>
      </c>
      <c r="E919">
        <v>947637439</v>
      </c>
      <c r="F919" s="1">
        <v>45709</v>
      </c>
      <c r="G919">
        <v>42</v>
      </c>
      <c r="H919">
        <v>3</v>
      </c>
      <c r="I919" s="1">
        <f>Tabela3[[#This Row],[data_autorizacao]]+120</f>
        <v>45829</v>
      </c>
      <c r="J919" t="s">
        <v>2175</v>
      </c>
      <c r="K919">
        <v>2250005278</v>
      </c>
    </row>
    <row r="920" spans="1:11" x14ac:dyDescent="0.3">
      <c r="A920">
        <v>3147</v>
      </c>
      <c r="B920">
        <v>3</v>
      </c>
      <c r="C920">
        <f>INDEX(CODIGOS_FATURAMENTO[codigo_faturamento_id],MATCH(Tabela3[[#This Row],[CodFaturamento]],CODIGOS_FATURAMENTO[Cod_Faturamento],0))</f>
        <v>26</v>
      </c>
      <c r="D920">
        <v>58916661</v>
      </c>
      <c r="E920">
        <v>946361505</v>
      </c>
      <c r="F920" s="1">
        <v>45664</v>
      </c>
      <c r="G920">
        <v>65</v>
      </c>
      <c r="H920">
        <v>5</v>
      </c>
      <c r="I920" s="1">
        <f>Tabela3[[#This Row],[data_autorizacao]]+120</f>
        <v>45784</v>
      </c>
      <c r="J920" t="s">
        <v>2175</v>
      </c>
      <c r="K920">
        <v>2250005103</v>
      </c>
    </row>
    <row r="921" spans="1:11" x14ac:dyDescent="0.3">
      <c r="A921">
        <v>3147</v>
      </c>
      <c r="B921">
        <v>3</v>
      </c>
      <c r="C921">
        <f>INDEX(CODIGOS_FATURAMENTO[codigo_faturamento_id],MATCH(Tabela3[[#This Row],[CodFaturamento]],CODIGOS_FATURAMENTO[Cod_Faturamento],0))</f>
        <v>28</v>
      </c>
      <c r="D921">
        <v>58916659</v>
      </c>
      <c r="E921">
        <v>946361502</v>
      </c>
      <c r="F921" s="1">
        <v>45664</v>
      </c>
      <c r="G921">
        <v>32</v>
      </c>
      <c r="H921">
        <v>2</v>
      </c>
      <c r="I921" s="1">
        <f>Tabela3[[#This Row],[data_autorizacao]]+120</f>
        <v>45784</v>
      </c>
      <c r="J921" t="s">
        <v>2175</v>
      </c>
      <c r="K921">
        <v>2250005170</v>
      </c>
    </row>
    <row r="922" spans="1:11" x14ac:dyDescent="0.3">
      <c r="A922">
        <v>3147</v>
      </c>
      <c r="B922">
        <v>3</v>
      </c>
      <c r="C922">
        <f>INDEX(CODIGOS_FATURAMENTO[codigo_faturamento_id],MATCH(Tabela3[[#This Row],[CodFaturamento]],CODIGOS_FATURAMENTO[Cod_Faturamento],0))</f>
        <v>108</v>
      </c>
      <c r="D922">
        <v>58916662</v>
      </c>
      <c r="E922">
        <v>946361506</v>
      </c>
      <c r="F922" s="1">
        <v>45664</v>
      </c>
      <c r="G922">
        <v>28</v>
      </c>
      <c r="H922">
        <v>2</v>
      </c>
      <c r="I922" s="1">
        <f>Tabela3[[#This Row],[data_autorizacao]]+120</f>
        <v>45784</v>
      </c>
      <c r="J922" t="s">
        <v>2175</v>
      </c>
      <c r="K922">
        <v>2250005189</v>
      </c>
    </row>
    <row r="923" spans="1:11" x14ac:dyDescent="0.3">
      <c r="A923">
        <v>4187</v>
      </c>
      <c r="B923">
        <v>3</v>
      </c>
      <c r="C923">
        <f>INDEX(CODIGOS_FATURAMENTO[codigo_faturamento_id],MATCH(Tabela3[[#This Row],[CodFaturamento]],CODIGOS_FATURAMENTO[Cod_Faturamento],0))</f>
        <v>26</v>
      </c>
      <c r="D923">
        <v>59555908</v>
      </c>
      <c r="E923">
        <v>946953792</v>
      </c>
      <c r="F923" s="1">
        <v>45684</v>
      </c>
      <c r="G923">
        <v>22</v>
      </c>
      <c r="H923">
        <v>2</v>
      </c>
      <c r="I923" s="1">
        <f>Tabela3[[#This Row],[data_autorizacao]]+120</f>
        <v>45804</v>
      </c>
      <c r="J923" t="s">
        <v>2175</v>
      </c>
      <c r="K923">
        <v>2250005103</v>
      </c>
    </row>
    <row r="924" spans="1:11" x14ac:dyDescent="0.3">
      <c r="A924">
        <v>3934</v>
      </c>
      <c r="B924">
        <v>3</v>
      </c>
      <c r="C924">
        <f>INDEX(CODIGOS_FATURAMENTO[codigo_faturamento_id],MATCH(Tabela3[[#This Row],[CodFaturamento]],CODIGOS_FATURAMENTO[Cod_Faturamento],0))</f>
        <v>29</v>
      </c>
      <c r="D924">
        <v>58689599</v>
      </c>
      <c r="E924">
        <v>946155953</v>
      </c>
      <c r="F924" s="1">
        <v>45645</v>
      </c>
      <c r="G924">
        <v>11</v>
      </c>
      <c r="H924">
        <v>1</v>
      </c>
      <c r="I924" s="1">
        <f>Tabela3[[#This Row],[data_autorizacao]]+120</f>
        <v>45765</v>
      </c>
      <c r="J924" t="s">
        <v>2175</v>
      </c>
      <c r="K924">
        <v>2250005278</v>
      </c>
    </row>
    <row r="925" spans="1:11" x14ac:dyDescent="0.3">
      <c r="A925">
        <v>2691</v>
      </c>
      <c r="B925">
        <v>3</v>
      </c>
      <c r="C925">
        <f>INDEX(CODIGOS_FATURAMENTO[codigo_faturamento_id],MATCH(Tabela3[[#This Row],[CodFaturamento]],CODIGOS_FATURAMENTO[Cod_Faturamento],0))</f>
        <v>26</v>
      </c>
      <c r="D925">
        <v>59817573</v>
      </c>
      <c r="E925">
        <v>947196424</v>
      </c>
      <c r="F925" s="1">
        <v>45693</v>
      </c>
      <c r="G925">
        <v>29</v>
      </c>
      <c r="H925">
        <v>2</v>
      </c>
      <c r="I925" s="1">
        <f>Tabela3[[#This Row],[data_autorizacao]]+120</f>
        <v>45813</v>
      </c>
      <c r="J925" t="s">
        <v>2175</v>
      </c>
      <c r="K925">
        <v>2250005103</v>
      </c>
    </row>
    <row r="926" spans="1:11" x14ac:dyDescent="0.3">
      <c r="A926">
        <v>2691</v>
      </c>
      <c r="B926">
        <v>3</v>
      </c>
      <c r="C926">
        <f>INDEX(CODIGOS_FATURAMENTO[codigo_faturamento_id],MATCH(Tabela3[[#This Row],[CodFaturamento]],CODIGOS_FATURAMENTO[Cod_Faturamento],0))</f>
        <v>28</v>
      </c>
      <c r="D926">
        <v>59817571</v>
      </c>
      <c r="E926">
        <v>947196423</v>
      </c>
      <c r="F926" s="1">
        <v>45693</v>
      </c>
      <c r="G926">
        <v>29</v>
      </c>
      <c r="H926">
        <v>2</v>
      </c>
      <c r="I926" s="1">
        <f>Tabela3[[#This Row],[data_autorizacao]]+120</f>
        <v>45813</v>
      </c>
      <c r="J926" t="s">
        <v>2175</v>
      </c>
      <c r="K926">
        <v>2250005170</v>
      </c>
    </row>
    <row r="927" spans="1:11" x14ac:dyDescent="0.3">
      <c r="A927">
        <v>2917</v>
      </c>
      <c r="B927">
        <v>3</v>
      </c>
      <c r="C927">
        <f>INDEX(CODIGOS_FATURAMENTO[codigo_faturamento_id],MATCH(Tabela3[[#This Row],[CodFaturamento]],CODIGOS_FATURAMENTO[Cod_Faturamento],0))</f>
        <v>32</v>
      </c>
      <c r="D927">
        <v>60706789</v>
      </c>
      <c r="E927">
        <v>948019525</v>
      </c>
      <c r="F927" s="1">
        <v>45727</v>
      </c>
      <c r="G927">
        <v>32</v>
      </c>
      <c r="H927">
        <v>2</v>
      </c>
      <c r="I927" s="1">
        <f>Tabela3[[#This Row],[data_autorizacao]]+120</f>
        <v>45847</v>
      </c>
      <c r="J927" t="s">
        <v>2175</v>
      </c>
      <c r="K927">
        <v>50001213</v>
      </c>
    </row>
    <row r="928" spans="1:11" x14ac:dyDescent="0.3">
      <c r="A928">
        <v>2917</v>
      </c>
      <c r="B928">
        <v>3</v>
      </c>
      <c r="C928">
        <f>INDEX(CODIGOS_FATURAMENTO[codigo_faturamento_id],MATCH(Tabela3[[#This Row],[CodFaturamento]],CODIGOS_FATURAMENTO[Cod_Faturamento],0))</f>
        <v>26</v>
      </c>
      <c r="D928">
        <v>60706790</v>
      </c>
      <c r="E928">
        <v>948019526</v>
      </c>
      <c r="F928" s="1">
        <v>45727</v>
      </c>
      <c r="G928">
        <v>80</v>
      </c>
      <c r="H928">
        <v>5</v>
      </c>
      <c r="I928" s="1">
        <f>Tabela3[[#This Row],[data_autorizacao]]+120</f>
        <v>45847</v>
      </c>
      <c r="J928" t="s">
        <v>2175</v>
      </c>
      <c r="K928">
        <v>2250005103</v>
      </c>
    </row>
    <row r="929" spans="1:11" x14ac:dyDescent="0.3">
      <c r="A929">
        <v>2917</v>
      </c>
      <c r="B929">
        <v>3</v>
      </c>
      <c r="C929">
        <f>INDEX(CODIGOS_FATURAMENTO[codigo_faturamento_id],MATCH(Tabela3[[#This Row],[CodFaturamento]],CODIGOS_FATURAMENTO[Cod_Faturamento],0))</f>
        <v>28</v>
      </c>
      <c r="D929">
        <v>60706787</v>
      </c>
      <c r="E929">
        <v>948019523</v>
      </c>
      <c r="F929" s="1">
        <v>45727</v>
      </c>
      <c r="G929">
        <v>32</v>
      </c>
      <c r="H929">
        <v>2</v>
      </c>
      <c r="I929" s="1">
        <f>Tabela3[[#This Row],[data_autorizacao]]+120</f>
        <v>45847</v>
      </c>
      <c r="J929" t="s">
        <v>2175</v>
      </c>
      <c r="K929">
        <v>2250005170</v>
      </c>
    </row>
    <row r="930" spans="1:11" x14ac:dyDescent="0.3">
      <c r="A930">
        <v>2917</v>
      </c>
      <c r="B930">
        <v>3</v>
      </c>
      <c r="C930">
        <f>INDEX(CODIGOS_FATURAMENTO[codigo_faturamento_id],MATCH(Tabela3[[#This Row],[CodFaturamento]],CODIGOS_FATURAMENTO[Cod_Faturamento],0))</f>
        <v>108</v>
      </c>
      <c r="D930">
        <v>60706791</v>
      </c>
      <c r="E930">
        <v>948019527</v>
      </c>
      <c r="F930" s="1">
        <v>45727</v>
      </c>
      <c r="G930">
        <v>32</v>
      </c>
      <c r="H930">
        <v>2</v>
      </c>
      <c r="I930" s="1">
        <f>Tabela3[[#This Row],[data_autorizacao]]+120</f>
        <v>45847</v>
      </c>
      <c r="J930" t="s">
        <v>2175</v>
      </c>
      <c r="K930">
        <v>2250005189</v>
      </c>
    </row>
    <row r="931" spans="1:11" x14ac:dyDescent="0.3">
      <c r="A931">
        <v>1475</v>
      </c>
      <c r="B931">
        <v>3</v>
      </c>
      <c r="C931">
        <f>INDEX(CODIGOS_FATURAMENTO[codigo_faturamento_id],MATCH(Tabela3[[#This Row],[CodFaturamento]],CODIGOS_FATURAMENTO[Cod_Faturamento],0))</f>
        <v>26</v>
      </c>
      <c r="D931">
        <v>58468890</v>
      </c>
      <c r="E931">
        <v>945952609</v>
      </c>
      <c r="F931" s="1">
        <v>45636</v>
      </c>
      <c r="G931">
        <v>43</v>
      </c>
      <c r="H931">
        <v>4</v>
      </c>
      <c r="I931" s="1">
        <f>Tabela3[[#This Row],[data_autorizacao]]+120</f>
        <v>45756</v>
      </c>
      <c r="J931" t="s">
        <v>2175</v>
      </c>
      <c r="K931">
        <v>2250005103</v>
      </c>
    </row>
    <row r="932" spans="1:11" x14ac:dyDescent="0.3">
      <c r="A932">
        <v>1475</v>
      </c>
      <c r="B932">
        <v>3</v>
      </c>
      <c r="C932">
        <f>INDEX(CODIGOS_FATURAMENTO[codigo_faturamento_id],MATCH(Tabela3[[#This Row],[CodFaturamento]],CODIGOS_FATURAMENTO[Cod_Faturamento],0))</f>
        <v>28</v>
      </c>
      <c r="D932">
        <v>58468889</v>
      </c>
      <c r="E932">
        <v>945952608</v>
      </c>
      <c r="F932" s="1">
        <v>45636</v>
      </c>
      <c r="G932">
        <v>56</v>
      </c>
      <c r="H932">
        <v>4</v>
      </c>
      <c r="I932" s="1">
        <f>Tabela3[[#This Row],[data_autorizacao]]+120</f>
        <v>45756</v>
      </c>
      <c r="J932" t="s">
        <v>2175</v>
      </c>
      <c r="K932">
        <v>2250005170</v>
      </c>
    </row>
    <row r="933" spans="1:11" x14ac:dyDescent="0.3">
      <c r="A933">
        <v>1475</v>
      </c>
      <c r="B933">
        <v>3</v>
      </c>
      <c r="C933">
        <f>INDEX(CODIGOS_FATURAMENTO[codigo_faturamento_id],MATCH(Tabela3[[#This Row],[CodFaturamento]],CODIGOS_FATURAMENTO[Cod_Faturamento],0))</f>
        <v>108</v>
      </c>
      <c r="D933">
        <v>58468891</v>
      </c>
      <c r="E933">
        <v>945952608</v>
      </c>
      <c r="F933" s="1">
        <v>45636</v>
      </c>
      <c r="G933">
        <v>51</v>
      </c>
      <c r="H933">
        <v>4</v>
      </c>
      <c r="I933" s="1">
        <f>Tabela3[[#This Row],[data_autorizacao]]+120</f>
        <v>45756</v>
      </c>
      <c r="J933" t="s">
        <v>2175</v>
      </c>
      <c r="K933">
        <v>2250005189</v>
      </c>
    </row>
    <row r="934" spans="1:11" x14ac:dyDescent="0.3">
      <c r="A934">
        <v>3935</v>
      </c>
      <c r="B934">
        <v>3</v>
      </c>
      <c r="C934">
        <f>INDEX(CODIGOS_FATURAMENTO[codigo_faturamento_id],MATCH(Tabela3[[#This Row],[CodFaturamento]],CODIGOS_FATURAMENTO[Cod_Faturamento],0))</f>
        <v>31</v>
      </c>
      <c r="D934">
        <v>60166641</v>
      </c>
      <c r="E934">
        <v>947520352</v>
      </c>
      <c r="F934" s="1">
        <v>45706</v>
      </c>
      <c r="G934">
        <v>26</v>
      </c>
      <c r="H934">
        <v>2</v>
      </c>
      <c r="I934" s="1">
        <f>Tabela3[[#This Row],[data_autorizacao]]+120</f>
        <v>45826</v>
      </c>
      <c r="J934" t="s">
        <v>2175</v>
      </c>
      <c r="K934">
        <v>50000012</v>
      </c>
    </row>
    <row r="935" spans="1:11" x14ac:dyDescent="0.3">
      <c r="A935">
        <v>3935</v>
      </c>
      <c r="B935">
        <v>3</v>
      </c>
      <c r="C935">
        <f>INDEX(CODIGOS_FATURAMENTO[codigo_faturamento_id],MATCH(Tabela3[[#This Row],[CodFaturamento]],CODIGOS_FATURAMENTO[Cod_Faturamento],0))</f>
        <v>32</v>
      </c>
      <c r="D935">
        <v>60166642</v>
      </c>
      <c r="E935">
        <v>947520353</v>
      </c>
      <c r="F935" s="1">
        <v>45706</v>
      </c>
      <c r="G935">
        <v>32</v>
      </c>
      <c r="H935">
        <v>2</v>
      </c>
      <c r="I935" s="1">
        <f>Tabela3[[#This Row],[data_autorizacao]]+120</f>
        <v>45826</v>
      </c>
      <c r="J935" t="s">
        <v>2175</v>
      </c>
      <c r="K935">
        <v>50001213</v>
      </c>
    </row>
    <row r="936" spans="1:11" x14ac:dyDescent="0.3">
      <c r="A936">
        <v>3935</v>
      </c>
      <c r="B936">
        <v>3</v>
      </c>
      <c r="C936">
        <f>INDEX(CODIGOS_FATURAMENTO[codigo_faturamento_id],MATCH(Tabela3[[#This Row],[CodFaturamento]],CODIGOS_FATURAMENTO[Cod_Faturamento],0))</f>
        <v>26</v>
      </c>
      <c r="D936">
        <v>60166644</v>
      </c>
      <c r="E936">
        <v>947520355</v>
      </c>
      <c r="F936" s="1">
        <v>45706</v>
      </c>
      <c r="G936">
        <v>185</v>
      </c>
      <c r="H936">
        <v>12</v>
      </c>
      <c r="I936" s="1">
        <f>Tabela3[[#This Row],[data_autorizacao]]+120</f>
        <v>45826</v>
      </c>
      <c r="J936" t="s">
        <v>2175</v>
      </c>
      <c r="K936">
        <v>2250005103</v>
      </c>
    </row>
    <row r="937" spans="1:11" x14ac:dyDescent="0.3">
      <c r="A937">
        <v>3935</v>
      </c>
      <c r="B937">
        <v>3</v>
      </c>
      <c r="C937">
        <f>INDEX(CODIGOS_FATURAMENTO[codigo_faturamento_id],MATCH(Tabela3[[#This Row],[CodFaturamento]],CODIGOS_FATURAMENTO[Cod_Faturamento],0))</f>
        <v>28</v>
      </c>
      <c r="D937">
        <v>60166640</v>
      </c>
      <c r="E937">
        <v>947520350</v>
      </c>
      <c r="F937" s="1">
        <v>45706</v>
      </c>
      <c r="G937">
        <v>64</v>
      </c>
      <c r="H937">
        <v>4</v>
      </c>
      <c r="I937" s="1">
        <f>Tabela3[[#This Row],[data_autorizacao]]+120</f>
        <v>45826</v>
      </c>
      <c r="J937" t="s">
        <v>2175</v>
      </c>
      <c r="K937">
        <v>2250005170</v>
      </c>
    </row>
    <row r="938" spans="1:11" x14ac:dyDescent="0.3">
      <c r="A938">
        <v>3935</v>
      </c>
      <c r="B938">
        <v>3</v>
      </c>
      <c r="C938">
        <f>INDEX(CODIGOS_FATURAMENTO[codigo_faturamento_id],MATCH(Tabela3[[#This Row],[CodFaturamento]],CODIGOS_FATURAMENTO[Cod_Faturamento],0))</f>
        <v>108</v>
      </c>
      <c r="D938">
        <v>60166645</v>
      </c>
      <c r="E938">
        <v>947520356</v>
      </c>
      <c r="F938" s="1">
        <v>45706</v>
      </c>
      <c r="G938">
        <v>80</v>
      </c>
      <c r="H938">
        <v>5</v>
      </c>
      <c r="I938" s="1">
        <f>Tabela3[[#This Row],[data_autorizacao]]+120</f>
        <v>45826</v>
      </c>
      <c r="J938" t="s">
        <v>2175</v>
      </c>
      <c r="K938">
        <v>2250005189</v>
      </c>
    </row>
    <row r="939" spans="1:11" x14ac:dyDescent="0.3">
      <c r="A939">
        <v>3935</v>
      </c>
      <c r="B939">
        <v>3</v>
      </c>
      <c r="C939">
        <f>INDEX(CODIGOS_FATURAMENTO[codigo_faturamento_id],MATCH(Tabela3[[#This Row],[CodFaturamento]],CODIGOS_FATURAMENTO[Cod_Faturamento],0))</f>
        <v>29</v>
      </c>
      <c r="D939">
        <v>60166643</v>
      </c>
      <c r="E939">
        <v>947520354</v>
      </c>
      <c r="F939" s="1">
        <v>45706</v>
      </c>
      <c r="G939">
        <v>41</v>
      </c>
      <c r="H939">
        <v>3</v>
      </c>
      <c r="I939" s="1">
        <f>Tabela3[[#This Row],[data_autorizacao]]+120</f>
        <v>45826</v>
      </c>
      <c r="J939" t="s">
        <v>2175</v>
      </c>
      <c r="K939">
        <v>2250005278</v>
      </c>
    </row>
    <row r="940" spans="1:11" x14ac:dyDescent="0.3">
      <c r="A940">
        <v>2955</v>
      </c>
      <c r="B940">
        <v>3</v>
      </c>
      <c r="C940">
        <f>INDEX(CODIGOS_FATURAMENTO[codigo_faturamento_id],MATCH(Tabela3[[#This Row],[CodFaturamento]],CODIGOS_FATURAMENTO[Cod_Faturamento],0))</f>
        <v>32</v>
      </c>
      <c r="D940">
        <v>57994725</v>
      </c>
      <c r="E940">
        <v>945513797</v>
      </c>
      <c r="F940" s="1">
        <v>45618</v>
      </c>
      <c r="G940">
        <v>8</v>
      </c>
      <c r="H940">
        <v>1</v>
      </c>
      <c r="I940" s="1">
        <f>Tabela3[[#This Row],[data_autorizacao]]+120</f>
        <v>45738</v>
      </c>
      <c r="J940" t="s">
        <v>2175</v>
      </c>
      <c r="K940">
        <v>50001213</v>
      </c>
    </row>
    <row r="941" spans="1:11" x14ac:dyDescent="0.3">
      <c r="A941">
        <v>2955</v>
      </c>
      <c r="B941">
        <v>3</v>
      </c>
      <c r="C941">
        <f>INDEX(CODIGOS_FATURAMENTO[codigo_faturamento_id],MATCH(Tabela3[[#This Row],[CodFaturamento]],CODIGOS_FATURAMENTO[Cod_Faturamento],0))</f>
        <v>26</v>
      </c>
      <c r="D941">
        <v>57994726</v>
      </c>
      <c r="E941">
        <v>945513798</v>
      </c>
      <c r="F941" s="1">
        <v>45618</v>
      </c>
      <c r="G941">
        <v>5</v>
      </c>
      <c r="H941">
        <v>1</v>
      </c>
      <c r="I941" s="1">
        <f>Tabela3[[#This Row],[data_autorizacao]]+120</f>
        <v>45738</v>
      </c>
      <c r="J941" t="s">
        <v>2175</v>
      </c>
      <c r="K941">
        <v>2250005103</v>
      </c>
    </row>
    <row r="942" spans="1:11" x14ac:dyDescent="0.3">
      <c r="A942">
        <v>2955</v>
      </c>
      <c r="B942">
        <v>3</v>
      </c>
      <c r="C942">
        <f>INDEX(CODIGOS_FATURAMENTO[codigo_faturamento_id],MATCH(Tabela3[[#This Row],[CodFaturamento]],CODIGOS_FATURAMENTO[Cod_Faturamento],0))</f>
        <v>27</v>
      </c>
      <c r="D942">
        <v>57994724</v>
      </c>
      <c r="E942">
        <v>945513796</v>
      </c>
      <c r="F942" s="1">
        <v>45618</v>
      </c>
      <c r="G942">
        <v>6</v>
      </c>
      <c r="H942">
        <v>1</v>
      </c>
      <c r="I942" s="1">
        <f>Tabela3[[#This Row],[data_autorizacao]]+120</f>
        <v>45738</v>
      </c>
      <c r="J942" t="s">
        <v>2175</v>
      </c>
      <c r="K942">
        <v>2250005111</v>
      </c>
    </row>
    <row r="943" spans="1:11" x14ac:dyDescent="0.3">
      <c r="A943">
        <v>4090</v>
      </c>
      <c r="B943">
        <v>3</v>
      </c>
      <c r="C943">
        <f>INDEX(CODIGOS_FATURAMENTO[codigo_faturamento_id],MATCH(Tabela3[[#This Row],[CodFaturamento]],CODIGOS_FATURAMENTO[Cod_Faturamento],0))</f>
        <v>29</v>
      </c>
      <c r="D943">
        <v>59470782</v>
      </c>
      <c r="E943">
        <v>946875453</v>
      </c>
      <c r="F943" s="1">
        <v>45680</v>
      </c>
      <c r="G943">
        <v>27</v>
      </c>
      <c r="H943">
        <v>2</v>
      </c>
      <c r="I943" s="1">
        <f>Tabela3[[#This Row],[data_autorizacao]]+120</f>
        <v>45800</v>
      </c>
      <c r="J943" t="s">
        <v>2175</v>
      </c>
      <c r="K943">
        <v>2250005278</v>
      </c>
    </row>
    <row r="944" spans="1:11" x14ac:dyDescent="0.3">
      <c r="A944">
        <v>3808</v>
      </c>
      <c r="B944">
        <v>3</v>
      </c>
      <c r="C944">
        <f>INDEX(CODIGOS_FATURAMENTO[codigo_faturamento_id],MATCH(Tabela3[[#This Row],[CodFaturamento]],CODIGOS_FATURAMENTO[Cod_Faturamento],0))</f>
        <v>26</v>
      </c>
      <c r="D944">
        <v>59358300</v>
      </c>
      <c r="E944">
        <v>946771241</v>
      </c>
      <c r="F944" s="1">
        <v>45678</v>
      </c>
      <c r="G944">
        <v>56</v>
      </c>
      <c r="H944">
        <v>4</v>
      </c>
      <c r="I944" s="1">
        <f>Tabela3[[#This Row],[data_autorizacao]]+120</f>
        <v>45798</v>
      </c>
      <c r="J944" t="s">
        <v>2175</v>
      </c>
      <c r="K944">
        <v>2250005103</v>
      </c>
    </row>
    <row r="945" spans="1:11" x14ac:dyDescent="0.3">
      <c r="A945">
        <v>3808</v>
      </c>
      <c r="B945">
        <v>3</v>
      </c>
      <c r="C945">
        <f>INDEX(CODIGOS_FATURAMENTO[codigo_faturamento_id],MATCH(Tabela3[[#This Row],[CodFaturamento]],CODIGOS_FATURAMENTO[Cod_Faturamento],0))</f>
        <v>28</v>
      </c>
      <c r="D945">
        <v>59358299</v>
      </c>
      <c r="E945">
        <v>946771240</v>
      </c>
      <c r="F945" s="1">
        <v>45678</v>
      </c>
      <c r="G945">
        <v>32</v>
      </c>
      <c r="H945">
        <v>2</v>
      </c>
      <c r="I945" s="1">
        <f>Tabela3[[#This Row],[data_autorizacao]]+120</f>
        <v>45798</v>
      </c>
      <c r="J945" t="s">
        <v>2175</v>
      </c>
      <c r="K945">
        <v>2250005170</v>
      </c>
    </row>
    <row r="946" spans="1:11" x14ac:dyDescent="0.3">
      <c r="A946">
        <v>3122</v>
      </c>
      <c r="B946">
        <v>3</v>
      </c>
      <c r="C946">
        <f>INDEX(CODIGOS_FATURAMENTO[codigo_faturamento_id],MATCH(Tabela3[[#This Row],[CodFaturamento]],CODIGOS_FATURAMENTO[Cod_Faturamento],0))</f>
        <v>26</v>
      </c>
      <c r="D946">
        <v>59550407</v>
      </c>
      <c r="E946">
        <v>946948719</v>
      </c>
      <c r="F946" s="1">
        <v>45684</v>
      </c>
      <c r="G946">
        <v>11</v>
      </c>
      <c r="H946">
        <v>1</v>
      </c>
      <c r="I946" s="1">
        <f>Tabela3[[#This Row],[data_autorizacao]]+120</f>
        <v>45804</v>
      </c>
      <c r="J946" t="s">
        <v>2175</v>
      </c>
      <c r="K946">
        <v>2250005103</v>
      </c>
    </row>
    <row r="947" spans="1:11" x14ac:dyDescent="0.3">
      <c r="A947">
        <v>4475</v>
      </c>
      <c r="B947">
        <v>3</v>
      </c>
      <c r="C947">
        <f>INDEX(CODIGOS_FATURAMENTO[codigo_faturamento_id],MATCH(Tabela3[[#This Row],[CodFaturamento]],CODIGOS_FATURAMENTO[Cod_Faturamento],0))</f>
        <v>29</v>
      </c>
      <c r="D947">
        <v>58289302</v>
      </c>
      <c r="E947">
        <v>945786352</v>
      </c>
      <c r="F947" s="1">
        <v>45629</v>
      </c>
      <c r="G947">
        <v>29</v>
      </c>
      <c r="H947">
        <v>2</v>
      </c>
      <c r="I947" s="1">
        <f>Tabela3[[#This Row],[data_autorizacao]]+120</f>
        <v>45749</v>
      </c>
      <c r="J947" t="s">
        <v>2175</v>
      </c>
      <c r="K947">
        <v>2250005278</v>
      </c>
    </row>
    <row r="948" spans="1:11" x14ac:dyDescent="0.3">
      <c r="A948">
        <v>646</v>
      </c>
      <c r="B948">
        <v>3</v>
      </c>
      <c r="C948">
        <f>INDEX(CODIGOS_FATURAMENTO[codigo_faturamento_id],MATCH(Tabela3[[#This Row],[CodFaturamento]],CODIGOS_FATURAMENTO[Cod_Faturamento],0))</f>
        <v>32</v>
      </c>
      <c r="D948">
        <v>59562718</v>
      </c>
      <c r="E948">
        <v>946960137</v>
      </c>
      <c r="F948" s="1">
        <v>45684</v>
      </c>
      <c r="G948">
        <v>27</v>
      </c>
      <c r="H948">
        <v>2</v>
      </c>
      <c r="I948" s="1">
        <f>Tabela3[[#This Row],[data_autorizacao]]+120</f>
        <v>45804</v>
      </c>
      <c r="J948" t="s">
        <v>2175</v>
      </c>
      <c r="K948">
        <v>50001213</v>
      </c>
    </row>
    <row r="949" spans="1:11" x14ac:dyDescent="0.3">
      <c r="A949">
        <v>646</v>
      </c>
      <c r="B949">
        <v>3</v>
      </c>
      <c r="C949">
        <f>INDEX(CODIGOS_FATURAMENTO[codigo_faturamento_id],MATCH(Tabela3[[#This Row],[CodFaturamento]],CODIGOS_FATURAMENTO[Cod_Faturamento],0))</f>
        <v>26</v>
      </c>
      <c r="D949">
        <v>59562720</v>
      </c>
      <c r="E949">
        <v>946960139</v>
      </c>
      <c r="F949" s="1">
        <v>45684</v>
      </c>
      <c r="G949">
        <v>51</v>
      </c>
      <c r="H949">
        <v>4</v>
      </c>
      <c r="I949" s="1">
        <f>Tabela3[[#This Row],[data_autorizacao]]+120</f>
        <v>45804</v>
      </c>
      <c r="J949" t="s">
        <v>2175</v>
      </c>
      <c r="K949">
        <v>2250005103</v>
      </c>
    </row>
    <row r="950" spans="1:11" x14ac:dyDescent="0.3">
      <c r="A950">
        <v>646</v>
      </c>
      <c r="B950">
        <v>3</v>
      </c>
      <c r="C950">
        <f>INDEX(CODIGOS_FATURAMENTO[codigo_faturamento_id],MATCH(Tabela3[[#This Row],[CodFaturamento]],CODIGOS_FATURAMENTO[Cod_Faturamento],0))</f>
        <v>28</v>
      </c>
      <c r="D950">
        <v>59562717</v>
      </c>
      <c r="E950">
        <v>946960136</v>
      </c>
      <c r="F950" s="1">
        <v>45684</v>
      </c>
      <c r="G950">
        <v>64</v>
      </c>
      <c r="H950">
        <v>4</v>
      </c>
      <c r="I950" s="1">
        <f>Tabela3[[#This Row],[data_autorizacao]]+120</f>
        <v>45804</v>
      </c>
      <c r="J950" t="s">
        <v>2175</v>
      </c>
      <c r="K950">
        <v>2250005170</v>
      </c>
    </row>
    <row r="951" spans="1:11" x14ac:dyDescent="0.3">
      <c r="A951">
        <v>646</v>
      </c>
      <c r="B951">
        <v>3</v>
      </c>
      <c r="C951">
        <f>INDEX(CODIGOS_FATURAMENTO[codigo_faturamento_id],MATCH(Tabela3[[#This Row],[CodFaturamento]],CODIGOS_FATURAMENTO[Cod_Faturamento],0))</f>
        <v>108</v>
      </c>
      <c r="D951">
        <v>59562721</v>
      </c>
      <c r="E951">
        <v>946960140</v>
      </c>
      <c r="F951" s="1">
        <v>45684</v>
      </c>
      <c r="G951">
        <v>60</v>
      </c>
      <c r="H951">
        <v>4</v>
      </c>
      <c r="I951" s="1">
        <f>Tabela3[[#This Row],[data_autorizacao]]+120</f>
        <v>45804</v>
      </c>
      <c r="J951" t="s">
        <v>2175</v>
      </c>
      <c r="K951">
        <v>2250005189</v>
      </c>
    </row>
    <row r="952" spans="1:11" x14ac:dyDescent="0.3">
      <c r="A952">
        <v>646</v>
      </c>
      <c r="B952">
        <v>3</v>
      </c>
      <c r="C952">
        <f>INDEX(CODIGOS_FATURAMENTO[codigo_faturamento_id],MATCH(Tabela3[[#This Row],[CodFaturamento]],CODIGOS_FATURAMENTO[Cod_Faturamento],0))</f>
        <v>29</v>
      </c>
      <c r="D952">
        <v>59562719</v>
      </c>
      <c r="E952">
        <v>946960138</v>
      </c>
      <c r="F952" s="1">
        <v>45684</v>
      </c>
      <c r="G952">
        <v>54</v>
      </c>
      <c r="H952">
        <v>4</v>
      </c>
      <c r="I952" s="1">
        <f>Tabela3[[#This Row],[data_autorizacao]]+120</f>
        <v>45804</v>
      </c>
      <c r="J952" t="s">
        <v>2175</v>
      </c>
      <c r="K952">
        <v>2250005278</v>
      </c>
    </row>
    <row r="953" spans="1:11" x14ac:dyDescent="0.3">
      <c r="A953">
        <v>3071</v>
      </c>
      <c r="B953">
        <v>3</v>
      </c>
      <c r="C953">
        <f>INDEX(CODIGOS_FATURAMENTO[codigo_faturamento_id],MATCH(Tabela3[[#This Row],[CodFaturamento]],CODIGOS_FATURAMENTO[Cod_Faturamento],0))</f>
        <v>26</v>
      </c>
      <c r="D953">
        <v>57630419</v>
      </c>
      <c r="E953">
        <v>945178307</v>
      </c>
      <c r="F953" s="1">
        <v>45603</v>
      </c>
      <c r="G953">
        <v>57</v>
      </c>
      <c r="H953">
        <v>5</v>
      </c>
      <c r="I953" s="1">
        <f>Tabela3[[#This Row],[data_autorizacao]]+120</f>
        <v>45723</v>
      </c>
      <c r="J953" t="s">
        <v>2175</v>
      </c>
      <c r="K953">
        <v>2250005103</v>
      </c>
    </row>
    <row r="954" spans="1:11" x14ac:dyDescent="0.3">
      <c r="A954">
        <v>3071</v>
      </c>
      <c r="B954">
        <v>3</v>
      </c>
      <c r="C954">
        <f>INDEX(CODIGOS_FATURAMENTO[codigo_faturamento_id],MATCH(Tabela3[[#This Row],[CodFaturamento]],CODIGOS_FATURAMENTO[Cod_Faturamento],0))</f>
        <v>29</v>
      </c>
      <c r="D954">
        <v>57630418</v>
      </c>
      <c r="E954">
        <v>945178305</v>
      </c>
      <c r="F954" s="1">
        <v>45603</v>
      </c>
      <c r="G954">
        <v>30</v>
      </c>
      <c r="H954">
        <v>3</v>
      </c>
      <c r="I954" s="1">
        <f>Tabela3[[#This Row],[data_autorizacao]]+120</f>
        <v>45723</v>
      </c>
      <c r="J954" t="s">
        <v>2175</v>
      </c>
      <c r="K954">
        <v>2250005278</v>
      </c>
    </row>
    <row r="955" spans="1:11" x14ac:dyDescent="0.3">
      <c r="A955">
        <v>3071</v>
      </c>
      <c r="B955">
        <v>3</v>
      </c>
      <c r="C955">
        <f>INDEX(CODIGOS_FATURAMENTO[codigo_faturamento_id],MATCH(Tabela3[[#This Row],[CodFaturamento]],CODIGOS_FATURAMENTO[Cod_Faturamento],0))</f>
        <v>31</v>
      </c>
      <c r="D955">
        <v>57630417</v>
      </c>
      <c r="E955">
        <v>945178304</v>
      </c>
      <c r="F955" s="1">
        <v>45602</v>
      </c>
      <c r="G955">
        <v>21</v>
      </c>
      <c r="H955">
        <v>2</v>
      </c>
      <c r="I955" s="1">
        <f>Tabela3[[#This Row],[data_autorizacao]]+120</f>
        <v>45722</v>
      </c>
      <c r="J955" t="s">
        <v>2175</v>
      </c>
      <c r="K955">
        <v>50000012</v>
      </c>
    </row>
    <row r="956" spans="1:11" x14ac:dyDescent="0.3">
      <c r="A956">
        <v>4110</v>
      </c>
      <c r="B956">
        <v>3</v>
      </c>
      <c r="C956">
        <f>INDEX(CODIGOS_FATURAMENTO[codigo_faturamento_id],MATCH(Tabela3[[#This Row],[CodFaturamento]],CODIGOS_FATURAMENTO[Cod_Faturamento],0))</f>
        <v>26</v>
      </c>
      <c r="D956">
        <v>59276468</v>
      </c>
      <c r="E956">
        <v>946695618</v>
      </c>
      <c r="F956" s="1">
        <v>45673</v>
      </c>
      <c r="G956">
        <v>15</v>
      </c>
      <c r="H956">
        <v>1</v>
      </c>
      <c r="I956" s="1">
        <f>Tabela3[[#This Row],[data_autorizacao]]+120</f>
        <v>45793</v>
      </c>
      <c r="J956" t="s">
        <v>2175</v>
      </c>
      <c r="K956">
        <v>2250005103</v>
      </c>
    </row>
    <row r="957" spans="1:11" x14ac:dyDescent="0.3">
      <c r="A957">
        <v>4110</v>
      </c>
      <c r="B957">
        <v>3</v>
      </c>
      <c r="C957">
        <f>INDEX(CODIGOS_FATURAMENTO[codigo_faturamento_id],MATCH(Tabela3[[#This Row],[CodFaturamento]],CODIGOS_FATURAMENTO[Cod_Faturamento],0))</f>
        <v>29</v>
      </c>
      <c r="D957">
        <v>59276413</v>
      </c>
      <c r="E957">
        <v>946695569</v>
      </c>
      <c r="F957" s="1">
        <v>45673</v>
      </c>
      <c r="G957">
        <v>36</v>
      </c>
      <c r="H957">
        <v>3</v>
      </c>
      <c r="I957" s="1">
        <f>Tabela3[[#This Row],[data_autorizacao]]+120</f>
        <v>45793</v>
      </c>
      <c r="J957" t="s">
        <v>2175</v>
      </c>
      <c r="K957">
        <v>2250005278</v>
      </c>
    </row>
    <row r="958" spans="1:11" x14ac:dyDescent="0.3">
      <c r="A958">
        <v>2710</v>
      </c>
      <c r="B958">
        <v>3</v>
      </c>
      <c r="C958">
        <f>INDEX(CODIGOS_FATURAMENTO[codigo_faturamento_id],MATCH(Tabela3[[#This Row],[CodFaturamento]],CODIGOS_FATURAMENTO[Cod_Faturamento],0))</f>
        <v>31</v>
      </c>
      <c r="D958">
        <v>60104040</v>
      </c>
      <c r="E958">
        <v>947462123</v>
      </c>
      <c r="F958" s="1">
        <v>45702</v>
      </c>
      <c r="G958">
        <v>28</v>
      </c>
      <c r="H958">
        <v>2</v>
      </c>
      <c r="I958" s="1">
        <f>Tabela3[[#This Row],[data_autorizacao]]+120</f>
        <v>45822</v>
      </c>
      <c r="J958" t="s">
        <v>2175</v>
      </c>
      <c r="K958">
        <v>50000012</v>
      </c>
    </row>
    <row r="959" spans="1:11" x14ac:dyDescent="0.3">
      <c r="A959">
        <v>2710</v>
      </c>
      <c r="B959">
        <v>3</v>
      </c>
      <c r="C959">
        <f>INDEX(CODIGOS_FATURAMENTO[codigo_faturamento_id],MATCH(Tabela3[[#This Row],[CodFaturamento]],CODIGOS_FATURAMENTO[Cod_Faturamento],0))</f>
        <v>26</v>
      </c>
      <c r="D959">
        <v>60104041</v>
      </c>
      <c r="E959">
        <v>947462124</v>
      </c>
      <c r="F959" s="1">
        <v>45702</v>
      </c>
      <c r="G959">
        <v>151</v>
      </c>
      <c r="H959">
        <v>10</v>
      </c>
      <c r="I959" s="1">
        <f>Tabela3[[#This Row],[data_autorizacao]]+120</f>
        <v>45822</v>
      </c>
      <c r="J959" t="s">
        <v>2175</v>
      </c>
      <c r="K959">
        <v>2250005103</v>
      </c>
    </row>
    <row r="960" spans="1:11" x14ac:dyDescent="0.3">
      <c r="A960">
        <v>2710</v>
      </c>
      <c r="B960">
        <v>3</v>
      </c>
      <c r="C960">
        <f>INDEX(CODIGOS_FATURAMENTO[codigo_faturamento_id],MATCH(Tabela3[[#This Row],[CodFaturamento]],CODIGOS_FATURAMENTO[Cod_Faturamento],0))</f>
        <v>28</v>
      </c>
      <c r="D960">
        <v>60104039</v>
      </c>
      <c r="E960">
        <v>947462122</v>
      </c>
      <c r="F960" s="1">
        <v>45702</v>
      </c>
      <c r="G960">
        <v>46</v>
      </c>
      <c r="H960">
        <v>3</v>
      </c>
      <c r="I960" s="1">
        <f>Tabela3[[#This Row],[data_autorizacao]]+120</f>
        <v>45822</v>
      </c>
      <c r="J960" t="s">
        <v>2175</v>
      </c>
      <c r="K960">
        <v>2250005170</v>
      </c>
    </row>
    <row r="961" spans="1:11" x14ac:dyDescent="0.3">
      <c r="A961">
        <v>2710</v>
      </c>
      <c r="B961">
        <v>3</v>
      </c>
      <c r="C961">
        <f>INDEX(CODIGOS_FATURAMENTO[codigo_faturamento_id],MATCH(Tabela3[[#This Row],[CodFaturamento]],CODIGOS_FATURAMENTO[Cod_Faturamento],0))</f>
        <v>108</v>
      </c>
      <c r="D961">
        <v>60104042</v>
      </c>
      <c r="E961">
        <v>947462125</v>
      </c>
      <c r="F961" s="1">
        <v>45702</v>
      </c>
      <c r="G961">
        <v>74</v>
      </c>
      <c r="H961">
        <v>5</v>
      </c>
      <c r="I961" s="1">
        <f>Tabela3[[#This Row],[data_autorizacao]]+120</f>
        <v>45822</v>
      </c>
      <c r="J961" t="s">
        <v>2175</v>
      </c>
      <c r="K961">
        <v>2250005189</v>
      </c>
    </row>
    <row r="962" spans="1:11" x14ac:dyDescent="0.3">
      <c r="A962" t="s">
        <v>2164</v>
      </c>
      <c r="B962">
        <v>3</v>
      </c>
      <c r="C962">
        <f>INDEX(CODIGOS_FATURAMENTO[codigo_faturamento_id],MATCH(Tabela3[[#This Row],[CodFaturamento]],CODIGOS_FATURAMENTO[Cod_Faturamento],0))</f>
        <v>26</v>
      </c>
      <c r="D962">
        <v>59861487</v>
      </c>
      <c r="E962">
        <v>947237305</v>
      </c>
      <c r="F962" s="1">
        <v>45694</v>
      </c>
      <c r="G962">
        <v>32</v>
      </c>
      <c r="H962">
        <v>2</v>
      </c>
      <c r="I962" s="1">
        <f>Tabela3[[#This Row],[data_autorizacao]]+120</f>
        <v>45814</v>
      </c>
      <c r="J962" t="s">
        <v>2175</v>
      </c>
      <c r="K962">
        <v>2250005103</v>
      </c>
    </row>
    <row r="963" spans="1:11" x14ac:dyDescent="0.3">
      <c r="A963" t="s">
        <v>2164</v>
      </c>
      <c r="B963">
        <v>3</v>
      </c>
      <c r="C963">
        <f>INDEX(CODIGOS_FATURAMENTO[codigo_faturamento_id],MATCH(Tabela3[[#This Row],[CodFaturamento]],CODIGOS_FATURAMENTO[Cod_Faturamento],0))</f>
        <v>28</v>
      </c>
      <c r="D963">
        <v>59861486</v>
      </c>
      <c r="E963">
        <v>947237304</v>
      </c>
      <c r="F963" s="1">
        <v>45694</v>
      </c>
      <c r="G963">
        <v>32</v>
      </c>
      <c r="H963">
        <v>2</v>
      </c>
      <c r="I963" s="1">
        <f>Tabela3[[#This Row],[data_autorizacao]]+120</f>
        <v>45814</v>
      </c>
      <c r="J963" t="s">
        <v>2175</v>
      </c>
      <c r="K963">
        <v>2250005170</v>
      </c>
    </row>
    <row r="964" spans="1:11" x14ac:dyDescent="0.3">
      <c r="A964" t="s">
        <v>2164</v>
      </c>
      <c r="B964">
        <v>3</v>
      </c>
      <c r="C964">
        <f>INDEX(CODIGOS_FATURAMENTO[codigo_faturamento_id],MATCH(Tabela3[[#This Row],[CodFaturamento]],CODIGOS_FATURAMENTO[Cod_Faturamento],0))</f>
        <v>108</v>
      </c>
      <c r="D964">
        <v>59861488</v>
      </c>
      <c r="E964">
        <v>947237306</v>
      </c>
      <c r="F964" s="1">
        <v>45694</v>
      </c>
      <c r="G964">
        <v>32</v>
      </c>
      <c r="H964">
        <v>2</v>
      </c>
      <c r="I964" s="1">
        <f>Tabela3[[#This Row],[data_autorizacao]]+120</f>
        <v>45814</v>
      </c>
      <c r="J964" t="s">
        <v>2175</v>
      </c>
      <c r="K964">
        <v>2250005189</v>
      </c>
    </row>
    <row r="965" spans="1:11" x14ac:dyDescent="0.3">
      <c r="A965">
        <v>2900</v>
      </c>
      <c r="B965">
        <v>3</v>
      </c>
      <c r="C965">
        <f>INDEX(CODIGOS_FATURAMENTO[codigo_faturamento_id],MATCH(Tabela3[[#This Row],[CodFaturamento]],CODIGOS_FATURAMENTO[Cod_Faturamento],0))</f>
        <v>32</v>
      </c>
      <c r="D965">
        <v>59175575</v>
      </c>
      <c r="E965">
        <v>946601488</v>
      </c>
      <c r="F965" s="1">
        <v>45671</v>
      </c>
      <c r="G965">
        <v>8</v>
      </c>
      <c r="H965">
        <v>1</v>
      </c>
      <c r="I965" s="1">
        <f>Tabela3[[#This Row],[data_autorizacao]]+120</f>
        <v>45791</v>
      </c>
      <c r="J965" t="s">
        <v>2175</v>
      </c>
      <c r="K965">
        <v>50001213</v>
      </c>
    </row>
    <row r="966" spans="1:11" x14ac:dyDescent="0.3">
      <c r="A966">
        <v>2900</v>
      </c>
      <c r="B966">
        <v>3</v>
      </c>
      <c r="C966">
        <f>INDEX(CODIGOS_FATURAMENTO[codigo_faturamento_id],MATCH(Tabela3[[#This Row],[CodFaturamento]],CODIGOS_FATURAMENTO[Cod_Faturamento],0))</f>
        <v>26</v>
      </c>
      <c r="D966">
        <v>59175577</v>
      </c>
      <c r="E966">
        <v>946601490</v>
      </c>
      <c r="F966" s="1">
        <v>45671</v>
      </c>
      <c r="G966">
        <v>61</v>
      </c>
      <c r="H966">
        <v>5</v>
      </c>
      <c r="I966" s="1">
        <f>Tabela3[[#This Row],[data_autorizacao]]+120</f>
        <v>45791</v>
      </c>
      <c r="J966" t="s">
        <v>2175</v>
      </c>
      <c r="K966">
        <v>2250005103</v>
      </c>
    </row>
    <row r="967" spans="1:11" x14ac:dyDescent="0.3">
      <c r="A967">
        <v>2900</v>
      </c>
      <c r="B967">
        <v>3</v>
      </c>
      <c r="C967">
        <f>INDEX(CODIGOS_FATURAMENTO[codigo_faturamento_id],MATCH(Tabela3[[#This Row],[CodFaturamento]],CODIGOS_FATURAMENTO[Cod_Faturamento],0))</f>
        <v>28</v>
      </c>
      <c r="D967">
        <v>59175574</v>
      </c>
      <c r="E967">
        <v>946601487</v>
      </c>
      <c r="F967" s="1">
        <v>45671</v>
      </c>
      <c r="G967">
        <v>31</v>
      </c>
      <c r="H967">
        <v>2</v>
      </c>
      <c r="I967" s="1">
        <f>Tabela3[[#This Row],[data_autorizacao]]+120</f>
        <v>45791</v>
      </c>
      <c r="J967" t="s">
        <v>2175</v>
      </c>
      <c r="K967">
        <v>2250005170</v>
      </c>
    </row>
    <row r="968" spans="1:11" x14ac:dyDescent="0.3">
      <c r="A968">
        <v>2900</v>
      </c>
      <c r="B968">
        <v>3</v>
      </c>
      <c r="C968">
        <f>INDEX(CODIGOS_FATURAMENTO[codigo_faturamento_id],MATCH(Tabela3[[#This Row],[CodFaturamento]],CODIGOS_FATURAMENTO[Cod_Faturamento],0))</f>
        <v>108</v>
      </c>
      <c r="D968">
        <v>59175578</v>
      </c>
      <c r="E968">
        <v>946601491</v>
      </c>
      <c r="F968" s="1">
        <v>45671</v>
      </c>
      <c r="G968">
        <v>32</v>
      </c>
      <c r="H968">
        <v>2</v>
      </c>
      <c r="I968" s="1">
        <f>Tabela3[[#This Row],[data_autorizacao]]+120</f>
        <v>45791</v>
      </c>
      <c r="J968" t="s">
        <v>2175</v>
      </c>
      <c r="K968">
        <v>2250005189</v>
      </c>
    </row>
    <row r="969" spans="1:11" x14ac:dyDescent="0.3">
      <c r="A969">
        <v>2900</v>
      </c>
      <c r="B969">
        <v>3</v>
      </c>
      <c r="C969">
        <f>INDEX(CODIGOS_FATURAMENTO[codigo_faturamento_id],MATCH(Tabela3[[#This Row],[CodFaturamento]],CODIGOS_FATURAMENTO[Cod_Faturamento],0))</f>
        <v>29</v>
      </c>
      <c r="D969">
        <v>59175576</v>
      </c>
      <c r="E969">
        <v>946601489</v>
      </c>
      <c r="F969" s="1">
        <v>45671</v>
      </c>
      <c r="G969">
        <v>18</v>
      </c>
      <c r="H969">
        <v>2</v>
      </c>
      <c r="I969" s="1">
        <f>Tabela3[[#This Row],[data_autorizacao]]+120</f>
        <v>45791</v>
      </c>
      <c r="J969" t="s">
        <v>2175</v>
      </c>
      <c r="K969">
        <v>2250005278</v>
      </c>
    </row>
    <row r="970" spans="1:11" x14ac:dyDescent="0.3">
      <c r="A970">
        <v>4025</v>
      </c>
      <c r="B970">
        <v>3</v>
      </c>
      <c r="C970">
        <f>INDEX(CODIGOS_FATURAMENTO[codigo_faturamento_id],MATCH(Tabela3[[#This Row],[CodFaturamento]],CODIGOS_FATURAMENTO[Cod_Faturamento],0))</f>
        <v>26</v>
      </c>
      <c r="D970">
        <v>58452107</v>
      </c>
      <c r="E970">
        <v>945937120</v>
      </c>
      <c r="F970" s="1">
        <v>45635</v>
      </c>
      <c r="G970">
        <v>44</v>
      </c>
      <c r="H970">
        <v>4</v>
      </c>
      <c r="I970" s="1">
        <f>Tabela3[[#This Row],[data_autorizacao]]+120</f>
        <v>45755</v>
      </c>
      <c r="J970" t="s">
        <v>2175</v>
      </c>
      <c r="K970">
        <v>2250005103</v>
      </c>
    </row>
    <row r="971" spans="1:11" x14ac:dyDescent="0.3">
      <c r="A971">
        <v>4025</v>
      </c>
      <c r="B971">
        <v>3</v>
      </c>
      <c r="C971">
        <f>INDEX(CODIGOS_FATURAMENTO[codigo_faturamento_id],MATCH(Tabela3[[#This Row],[CodFaturamento]],CODIGOS_FATURAMENTO[Cod_Faturamento],0))</f>
        <v>28</v>
      </c>
      <c r="D971">
        <v>58452104</v>
      </c>
      <c r="E971">
        <v>945937118</v>
      </c>
      <c r="F971" s="1">
        <v>45635</v>
      </c>
      <c r="G971">
        <v>23</v>
      </c>
      <c r="H971">
        <v>2</v>
      </c>
      <c r="I971" s="1">
        <f>Tabela3[[#This Row],[data_autorizacao]]+120</f>
        <v>45755</v>
      </c>
      <c r="J971" t="s">
        <v>2175</v>
      </c>
      <c r="K971">
        <v>2250005170</v>
      </c>
    </row>
    <row r="972" spans="1:11" x14ac:dyDescent="0.3">
      <c r="A972">
        <v>4025</v>
      </c>
      <c r="B972">
        <v>3</v>
      </c>
      <c r="C972">
        <f>INDEX(CODIGOS_FATURAMENTO[codigo_faturamento_id],MATCH(Tabela3[[#This Row],[CodFaturamento]],CODIGOS_FATURAMENTO[Cod_Faturamento],0))</f>
        <v>108</v>
      </c>
      <c r="D972">
        <v>58452108</v>
      </c>
      <c r="E972">
        <v>945937121</v>
      </c>
      <c r="F972" s="1">
        <v>45635</v>
      </c>
      <c r="G972">
        <v>23</v>
      </c>
      <c r="H972">
        <v>2</v>
      </c>
      <c r="I972" s="1">
        <f>Tabela3[[#This Row],[data_autorizacao]]+120</f>
        <v>45755</v>
      </c>
      <c r="J972" t="s">
        <v>2175</v>
      </c>
      <c r="K972">
        <v>2250005189</v>
      </c>
    </row>
    <row r="973" spans="1:11" x14ac:dyDescent="0.3">
      <c r="A973">
        <v>4025</v>
      </c>
      <c r="B973">
        <v>3</v>
      </c>
      <c r="C973">
        <f>INDEX(CODIGOS_FATURAMENTO[codigo_faturamento_id],MATCH(Tabela3[[#This Row],[CodFaturamento]],CODIGOS_FATURAMENTO[Cod_Faturamento],0))</f>
        <v>29</v>
      </c>
      <c r="D973">
        <v>58452106</v>
      </c>
      <c r="E973">
        <v>945937119</v>
      </c>
      <c r="F973" s="1">
        <v>45635</v>
      </c>
      <c r="G973">
        <v>24</v>
      </c>
      <c r="H973">
        <v>2</v>
      </c>
      <c r="I973" s="1">
        <f>Tabela3[[#This Row],[data_autorizacao]]+120</f>
        <v>45755</v>
      </c>
      <c r="J973" t="s">
        <v>2175</v>
      </c>
      <c r="K973">
        <v>2250005278</v>
      </c>
    </row>
    <row r="974" spans="1:11" x14ac:dyDescent="0.3">
      <c r="A974">
        <v>2163</v>
      </c>
      <c r="B974">
        <v>3</v>
      </c>
      <c r="C974">
        <f>INDEX(CODIGOS_FATURAMENTO[codigo_faturamento_id],MATCH(Tabela3[[#This Row],[CodFaturamento]],CODIGOS_FATURAMENTO[Cod_Faturamento],0))</f>
        <v>31</v>
      </c>
      <c r="D974">
        <v>59892037</v>
      </c>
      <c r="E974">
        <v>5206770589</v>
      </c>
      <c r="F974" s="1">
        <v>45705</v>
      </c>
      <c r="G974">
        <v>4</v>
      </c>
      <c r="H974">
        <v>1</v>
      </c>
      <c r="I974" s="1">
        <f>Tabela3[[#This Row],[data_autorizacao]]+120</f>
        <v>45825</v>
      </c>
      <c r="J974" t="s">
        <v>2175</v>
      </c>
      <c r="K974">
        <v>50000012</v>
      </c>
    </row>
    <row r="975" spans="1:11" x14ac:dyDescent="0.3">
      <c r="A975">
        <v>2163</v>
      </c>
      <c r="B975">
        <v>3</v>
      </c>
      <c r="C975">
        <f>INDEX(CODIGOS_FATURAMENTO[codigo_faturamento_id],MATCH(Tabela3[[#This Row],[CodFaturamento]],CODIGOS_FATURAMENTO[Cod_Faturamento],0))</f>
        <v>26</v>
      </c>
      <c r="D975">
        <v>59892040</v>
      </c>
      <c r="E975">
        <v>7197366987</v>
      </c>
      <c r="F975" s="1">
        <v>45698</v>
      </c>
      <c r="G975">
        <v>1</v>
      </c>
      <c r="H975">
        <v>2</v>
      </c>
      <c r="I975" s="1">
        <f>Tabela3[[#This Row],[data_autorizacao]]+120</f>
        <v>45818</v>
      </c>
      <c r="J975" t="s">
        <v>2175</v>
      </c>
      <c r="K975">
        <v>2250005103</v>
      </c>
    </row>
    <row r="976" spans="1:11" x14ac:dyDescent="0.3">
      <c r="A976">
        <v>2163</v>
      </c>
      <c r="B976">
        <v>3</v>
      </c>
      <c r="C976">
        <f>INDEX(CODIGOS_FATURAMENTO[codigo_faturamento_id],MATCH(Tabela3[[#This Row],[CodFaturamento]],CODIGOS_FATURAMENTO[Cod_Faturamento],0))</f>
        <v>28</v>
      </c>
      <c r="D976">
        <v>59892036</v>
      </c>
      <c r="E976">
        <v>3546267804</v>
      </c>
      <c r="F976" s="1">
        <v>45698</v>
      </c>
      <c r="G976">
        <v>4</v>
      </c>
      <c r="H976">
        <v>1</v>
      </c>
      <c r="I976" s="1">
        <f>Tabela3[[#This Row],[data_autorizacao]]+120</f>
        <v>45818</v>
      </c>
      <c r="J976" t="s">
        <v>2175</v>
      </c>
      <c r="K976">
        <v>2250005170</v>
      </c>
    </row>
    <row r="977" spans="1:11" x14ac:dyDescent="0.3">
      <c r="A977">
        <v>2163</v>
      </c>
      <c r="B977">
        <v>3</v>
      </c>
      <c r="C977">
        <f>INDEX(CODIGOS_FATURAMENTO[codigo_faturamento_id],MATCH(Tabela3[[#This Row],[CodFaturamento]],CODIGOS_FATURAMENTO[Cod_Faturamento],0))</f>
        <v>29</v>
      </c>
      <c r="D977">
        <v>59892039</v>
      </c>
      <c r="E977">
        <v>4856322273</v>
      </c>
      <c r="F977" s="1">
        <v>45698</v>
      </c>
      <c r="G977">
        <v>4</v>
      </c>
      <c r="H977">
        <v>2</v>
      </c>
      <c r="I977" s="1">
        <f>Tabela3[[#This Row],[data_autorizacao]]+120</f>
        <v>45818</v>
      </c>
      <c r="J977" t="s">
        <v>2175</v>
      </c>
      <c r="K977">
        <v>2250005278</v>
      </c>
    </row>
    <row r="978" spans="1:11" x14ac:dyDescent="0.3">
      <c r="A978">
        <v>4039</v>
      </c>
      <c r="B978">
        <v>3</v>
      </c>
      <c r="C978">
        <f>INDEX(CODIGOS_FATURAMENTO[codigo_faturamento_id],MATCH(Tabela3[[#This Row],[CodFaturamento]],CODIGOS_FATURAMENTO[Cod_Faturamento],0))</f>
        <v>27</v>
      </c>
      <c r="D978">
        <v>59012453</v>
      </c>
      <c r="E978">
        <v>946450506</v>
      </c>
      <c r="F978" s="1">
        <v>45665</v>
      </c>
      <c r="G978">
        <v>49</v>
      </c>
      <c r="H978">
        <v>4</v>
      </c>
      <c r="I978" s="1">
        <f>Tabela3[[#This Row],[data_autorizacao]]+120</f>
        <v>45785</v>
      </c>
      <c r="J978" t="s">
        <v>2175</v>
      </c>
      <c r="K978">
        <v>2250005111</v>
      </c>
    </row>
    <row r="979" spans="1:11" x14ac:dyDescent="0.3">
      <c r="A979">
        <v>4039</v>
      </c>
      <c r="B979">
        <v>3</v>
      </c>
      <c r="C979">
        <f>INDEX(CODIGOS_FATURAMENTO[codigo_faturamento_id],MATCH(Tabela3[[#This Row],[CodFaturamento]],CODIGOS_FATURAMENTO[Cod_Faturamento],0))</f>
        <v>28</v>
      </c>
      <c r="D979">
        <v>59012060</v>
      </c>
      <c r="E979">
        <v>946450140</v>
      </c>
      <c r="F979" s="1">
        <v>45665</v>
      </c>
      <c r="G979">
        <v>64</v>
      </c>
      <c r="H979">
        <v>4</v>
      </c>
      <c r="I979" s="1">
        <f>Tabela3[[#This Row],[data_autorizacao]]+120</f>
        <v>45785</v>
      </c>
      <c r="J979" t="s">
        <v>2175</v>
      </c>
      <c r="K979">
        <v>2250005170</v>
      </c>
    </row>
    <row r="980" spans="1:11" x14ac:dyDescent="0.3">
      <c r="A980">
        <v>4039</v>
      </c>
      <c r="B980">
        <v>3</v>
      </c>
      <c r="C980">
        <f>INDEX(CODIGOS_FATURAMENTO[codigo_faturamento_id],MATCH(Tabela3[[#This Row],[CodFaturamento]],CODIGOS_FATURAMENTO[Cod_Faturamento],0))</f>
        <v>108</v>
      </c>
      <c r="D980">
        <v>59012061</v>
      </c>
      <c r="E980">
        <v>946450141</v>
      </c>
      <c r="F980" s="1">
        <v>45665</v>
      </c>
      <c r="G980">
        <v>61</v>
      </c>
      <c r="H980">
        <v>4</v>
      </c>
      <c r="I980" s="1">
        <f>Tabela3[[#This Row],[data_autorizacao]]+120</f>
        <v>45785</v>
      </c>
      <c r="J980" t="s">
        <v>2175</v>
      </c>
      <c r="K980">
        <v>2250005189</v>
      </c>
    </row>
    <row r="981" spans="1:11" x14ac:dyDescent="0.3">
      <c r="A981">
        <v>4044</v>
      </c>
      <c r="B981">
        <v>3</v>
      </c>
      <c r="C981">
        <f>INDEX(CODIGOS_FATURAMENTO[codigo_faturamento_id],MATCH(Tabela3[[#This Row],[CodFaturamento]],CODIGOS_FATURAMENTO[Cod_Faturamento],0))</f>
        <v>31</v>
      </c>
      <c r="D981">
        <v>59723766</v>
      </c>
      <c r="E981">
        <v>82103545</v>
      </c>
      <c r="F981" s="1">
        <v>45691</v>
      </c>
      <c r="G981">
        <v>15</v>
      </c>
      <c r="H981">
        <v>5</v>
      </c>
      <c r="I981" s="1">
        <f>Tabela3[[#This Row],[data_autorizacao]]+120</f>
        <v>45811</v>
      </c>
      <c r="J981" t="s">
        <v>2175</v>
      </c>
      <c r="K981">
        <v>50000012</v>
      </c>
    </row>
    <row r="982" spans="1:11" x14ac:dyDescent="0.3">
      <c r="A982">
        <v>4044</v>
      </c>
      <c r="B982">
        <v>3</v>
      </c>
      <c r="C982">
        <f>INDEX(CODIGOS_FATURAMENTO[codigo_faturamento_id],MATCH(Tabela3[[#This Row],[CodFaturamento]],CODIGOS_FATURAMENTO[Cod_Faturamento],0))</f>
        <v>26</v>
      </c>
      <c r="D982">
        <v>59723767</v>
      </c>
      <c r="E982">
        <v>82103628</v>
      </c>
      <c r="F982" s="1">
        <v>45691</v>
      </c>
      <c r="G982">
        <v>15</v>
      </c>
      <c r="H982">
        <v>5</v>
      </c>
      <c r="I982" s="1">
        <f>Tabela3[[#This Row],[data_autorizacao]]+120</f>
        <v>45811</v>
      </c>
      <c r="J982" t="s">
        <v>2175</v>
      </c>
      <c r="K982">
        <v>2250005103</v>
      </c>
    </row>
    <row r="983" spans="1:11" x14ac:dyDescent="0.3">
      <c r="A983">
        <v>4044</v>
      </c>
      <c r="B983">
        <v>3</v>
      </c>
      <c r="C983">
        <f>INDEX(CODIGOS_FATURAMENTO[codigo_faturamento_id],MATCH(Tabela3[[#This Row],[CodFaturamento]],CODIGOS_FATURAMENTO[Cod_Faturamento],0))</f>
        <v>108</v>
      </c>
      <c r="D983">
        <v>59281494</v>
      </c>
      <c r="E983">
        <v>81586848</v>
      </c>
      <c r="F983" s="1">
        <v>45674</v>
      </c>
      <c r="G983">
        <v>11</v>
      </c>
      <c r="H983">
        <v>5</v>
      </c>
      <c r="I983" s="1">
        <f>Tabela3[[#This Row],[data_autorizacao]]+120</f>
        <v>45794</v>
      </c>
      <c r="J983" t="s">
        <v>2175</v>
      </c>
      <c r="K983">
        <v>2250005189</v>
      </c>
    </row>
    <row r="984" spans="1:11" x14ac:dyDescent="0.3">
      <c r="A984">
        <v>681</v>
      </c>
      <c r="B984">
        <v>3</v>
      </c>
      <c r="C984">
        <f>INDEX(CODIGOS_FATURAMENTO[codigo_faturamento_id],MATCH(Tabela3[[#This Row],[CodFaturamento]],CODIGOS_FATURAMENTO[Cod_Faturamento],0))</f>
        <v>32</v>
      </c>
      <c r="D984">
        <v>58182672</v>
      </c>
      <c r="E984">
        <v>945687579</v>
      </c>
      <c r="F984" s="1">
        <v>45624</v>
      </c>
      <c r="G984">
        <v>19</v>
      </c>
      <c r="H984">
        <v>2</v>
      </c>
      <c r="I984" s="1">
        <f>Tabela3[[#This Row],[data_autorizacao]]+120</f>
        <v>45744</v>
      </c>
      <c r="J984" t="s">
        <v>2175</v>
      </c>
      <c r="K984">
        <v>50001213</v>
      </c>
    </row>
    <row r="985" spans="1:11" x14ac:dyDescent="0.3">
      <c r="A985">
        <v>681</v>
      </c>
      <c r="B985">
        <v>3</v>
      </c>
      <c r="C985">
        <f>INDEX(CODIGOS_FATURAMENTO[codigo_faturamento_id],MATCH(Tabela3[[#This Row],[CodFaturamento]],CODIGOS_FATURAMENTO[Cod_Faturamento],0))</f>
        <v>26</v>
      </c>
      <c r="D985">
        <v>58182673</v>
      </c>
      <c r="E985">
        <v>945687580</v>
      </c>
      <c r="F985" s="1">
        <v>45624</v>
      </c>
      <c r="G985">
        <v>127</v>
      </c>
      <c r="H985">
        <v>10</v>
      </c>
      <c r="I985" s="1">
        <f>Tabela3[[#This Row],[data_autorizacao]]+120</f>
        <v>45744</v>
      </c>
      <c r="J985" t="s">
        <v>2175</v>
      </c>
      <c r="K985">
        <v>2250005103</v>
      </c>
    </row>
    <row r="986" spans="1:11" x14ac:dyDescent="0.3">
      <c r="A986">
        <v>681</v>
      </c>
      <c r="B986">
        <v>3</v>
      </c>
      <c r="C986">
        <f>INDEX(CODIGOS_FATURAMENTO[codigo_faturamento_id],MATCH(Tabela3[[#This Row],[CodFaturamento]],CODIGOS_FATURAMENTO[Cod_Faturamento],0))</f>
        <v>108</v>
      </c>
      <c r="D986">
        <v>58182674</v>
      </c>
      <c r="E986">
        <v>945687581</v>
      </c>
      <c r="F986" s="1">
        <v>45624</v>
      </c>
      <c r="G986">
        <v>31</v>
      </c>
      <c r="H986">
        <v>4</v>
      </c>
      <c r="I986" s="1">
        <f>Tabela3[[#This Row],[data_autorizacao]]+120</f>
        <v>45744</v>
      </c>
      <c r="J986" t="s">
        <v>2175</v>
      </c>
      <c r="K986">
        <v>2250005189</v>
      </c>
    </row>
    <row r="987" spans="1:11" x14ac:dyDescent="0.3">
      <c r="A987">
        <v>1526</v>
      </c>
      <c r="B987">
        <v>3</v>
      </c>
      <c r="C987">
        <f>INDEX(CODIGOS_FATURAMENTO[codigo_faturamento_id],MATCH(Tabela3[[#This Row],[CodFaturamento]],CODIGOS_FATURAMENTO[Cod_Faturamento],0))</f>
        <v>26</v>
      </c>
      <c r="D987">
        <v>60062319</v>
      </c>
      <c r="E987">
        <v>2500658644</v>
      </c>
      <c r="F987" s="1">
        <v>45719</v>
      </c>
      <c r="G987">
        <v>11</v>
      </c>
      <c r="H987">
        <v>6</v>
      </c>
      <c r="I987" s="1">
        <f>Tabela3[[#This Row],[data_autorizacao]]+120</f>
        <v>45839</v>
      </c>
      <c r="J987" t="s">
        <v>2175</v>
      </c>
      <c r="K987">
        <v>2250005103</v>
      </c>
    </row>
    <row r="988" spans="1:11" x14ac:dyDescent="0.3">
      <c r="A988">
        <v>1526</v>
      </c>
      <c r="B988">
        <v>3</v>
      </c>
      <c r="C988">
        <f>INDEX(CODIGOS_FATURAMENTO[codigo_faturamento_id],MATCH(Tabela3[[#This Row],[CodFaturamento]],CODIGOS_FATURAMENTO[Cod_Faturamento],0))</f>
        <v>108</v>
      </c>
      <c r="D988">
        <v>60062321</v>
      </c>
      <c r="E988">
        <v>2500658683</v>
      </c>
      <c r="F988" s="1">
        <v>45714</v>
      </c>
      <c r="G988">
        <v>8</v>
      </c>
      <c r="H988">
        <v>4</v>
      </c>
      <c r="I988" s="1">
        <f>Tabela3[[#This Row],[data_autorizacao]]+120</f>
        <v>45834</v>
      </c>
      <c r="J988" t="s">
        <v>2175</v>
      </c>
      <c r="K988">
        <v>2250005189</v>
      </c>
    </row>
    <row r="989" spans="1:11" x14ac:dyDescent="0.3">
      <c r="A989">
        <v>1526</v>
      </c>
      <c r="B989">
        <v>3</v>
      </c>
      <c r="C989">
        <f>INDEX(CODIGOS_FATURAMENTO[codigo_faturamento_id],MATCH(Tabela3[[#This Row],[CodFaturamento]],CODIGOS_FATURAMENTO[Cod_Faturamento],0))</f>
        <v>29</v>
      </c>
      <c r="D989">
        <v>60062317</v>
      </c>
      <c r="E989">
        <v>2500658628</v>
      </c>
      <c r="F989" s="1">
        <v>45714</v>
      </c>
      <c r="G989">
        <v>12</v>
      </c>
      <c r="H989">
        <v>6</v>
      </c>
      <c r="I989" s="1">
        <f>Tabela3[[#This Row],[data_autorizacao]]+120</f>
        <v>45834</v>
      </c>
      <c r="J989" t="s">
        <v>2175</v>
      </c>
      <c r="K989">
        <v>2250005278</v>
      </c>
    </row>
    <row r="990" spans="1:11" x14ac:dyDescent="0.3">
      <c r="A990">
        <v>1526</v>
      </c>
      <c r="B990">
        <v>3</v>
      </c>
      <c r="C990">
        <f>INDEX(CODIGOS_FATURAMENTO[codigo_faturamento_id],MATCH(Tabela3[[#This Row],[CodFaturamento]],CODIGOS_FATURAMENTO[Cod_Faturamento],0))</f>
        <v>28</v>
      </c>
      <c r="D990">
        <v>60062315</v>
      </c>
      <c r="E990">
        <v>2500658605</v>
      </c>
      <c r="F990" s="1">
        <v>45712</v>
      </c>
      <c r="G990">
        <v>8</v>
      </c>
      <c r="H990">
        <v>2</v>
      </c>
      <c r="I990" s="1">
        <f>Tabela3[[#This Row],[data_autorizacao]]+120</f>
        <v>45832</v>
      </c>
      <c r="J990" t="s">
        <v>2175</v>
      </c>
      <c r="K990">
        <v>2250005170</v>
      </c>
    </row>
    <row r="991" spans="1:11" x14ac:dyDescent="0.3">
      <c r="A991">
        <v>3424</v>
      </c>
      <c r="B991">
        <v>3</v>
      </c>
      <c r="C991">
        <f>INDEX(CODIGOS_FATURAMENTO[codigo_faturamento_id],MATCH(Tabela3[[#This Row],[CodFaturamento]],CODIGOS_FATURAMENTO[Cod_Faturamento],0))</f>
        <v>31</v>
      </c>
      <c r="D991">
        <v>58864545</v>
      </c>
      <c r="E991">
        <v>946314186</v>
      </c>
      <c r="F991" s="1">
        <v>45659</v>
      </c>
      <c r="G991">
        <v>22</v>
      </c>
      <c r="H991">
        <v>2</v>
      </c>
      <c r="I991" s="1">
        <f>Tabela3[[#This Row],[data_autorizacao]]+120</f>
        <v>45779</v>
      </c>
      <c r="J991" t="s">
        <v>2175</v>
      </c>
      <c r="K991">
        <v>50000012</v>
      </c>
    </row>
    <row r="992" spans="1:11" x14ac:dyDescent="0.3">
      <c r="A992">
        <v>3424</v>
      </c>
      <c r="B992">
        <v>3</v>
      </c>
      <c r="C992">
        <f>INDEX(CODIGOS_FATURAMENTO[codigo_faturamento_id],MATCH(Tabela3[[#This Row],[CodFaturamento]],CODIGOS_FATURAMENTO[Cod_Faturamento],0))</f>
        <v>26</v>
      </c>
      <c r="D992">
        <v>58864547</v>
      </c>
      <c r="E992">
        <v>946314188</v>
      </c>
      <c r="F992" s="1">
        <v>45659</v>
      </c>
      <c r="G992">
        <v>103</v>
      </c>
      <c r="H992">
        <v>10</v>
      </c>
      <c r="I992" s="1">
        <f>Tabela3[[#This Row],[data_autorizacao]]+120</f>
        <v>45779</v>
      </c>
      <c r="J992" t="s">
        <v>2175</v>
      </c>
      <c r="K992">
        <v>2250005103</v>
      </c>
    </row>
    <row r="993" spans="1:11" x14ac:dyDescent="0.3">
      <c r="A993">
        <v>3424</v>
      </c>
      <c r="B993">
        <v>3</v>
      </c>
      <c r="C993">
        <f>INDEX(CODIGOS_FATURAMENTO[codigo_faturamento_id],MATCH(Tabela3[[#This Row],[CodFaturamento]],CODIGOS_FATURAMENTO[Cod_Faturamento],0))</f>
        <v>28</v>
      </c>
      <c r="D993">
        <v>58864544</v>
      </c>
      <c r="E993">
        <v>946314185</v>
      </c>
      <c r="F993" s="1">
        <v>45659</v>
      </c>
      <c r="G993">
        <v>32</v>
      </c>
      <c r="H993">
        <v>2</v>
      </c>
      <c r="I993" s="1">
        <f>Tabela3[[#This Row],[data_autorizacao]]+120</f>
        <v>45779</v>
      </c>
      <c r="J993" t="s">
        <v>2175</v>
      </c>
      <c r="K993">
        <v>2250005170</v>
      </c>
    </row>
    <row r="994" spans="1:11" x14ac:dyDescent="0.3">
      <c r="A994">
        <v>3424</v>
      </c>
      <c r="B994">
        <v>3</v>
      </c>
      <c r="C994">
        <f>INDEX(CODIGOS_FATURAMENTO[codigo_faturamento_id],MATCH(Tabela3[[#This Row],[CodFaturamento]],CODIGOS_FATURAMENTO[Cod_Faturamento],0))</f>
        <v>108</v>
      </c>
      <c r="D994">
        <v>58864548</v>
      </c>
      <c r="E994">
        <v>946314189</v>
      </c>
      <c r="F994" s="1">
        <v>45659</v>
      </c>
      <c r="G994">
        <v>22</v>
      </c>
      <c r="H994">
        <v>2</v>
      </c>
      <c r="I994" s="1">
        <f>Tabela3[[#This Row],[data_autorizacao]]+120</f>
        <v>45779</v>
      </c>
      <c r="J994" t="s">
        <v>2175</v>
      </c>
      <c r="K994">
        <v>2250005189</v>
      </c>
    </row>
    <row r="995" spans="1:11" x14ac:dyDescent="0.3">
      <c r="A995">
        <v>3424</v>
      </c>
      <c r="B995">
        <v>3</v>
      </c>
      <c r="C995">
        <f>INDEX(CODIGOS_FATURAMENTO[codigo_faturamento_id],MATCH(Tabela3[[#This Row],[CodFaturamento]],CODIGOS_FATURAMENTO[Cod_Faturamento],0))</f>
        <v>29</v>
      </c>
      <c r="D995">
        <v>58864546</v>
      </c>
      <c r="E995">
        <v>946314187</v>
      </c>
      <c r="F995" s="1">
        <v>45659</v>
      </c>
      <c r="G995">
        <v>13</v>
      </c>
      <c r="H995">
        <v>1</v>
      </c>
      <c r="I995" s="1">
        <f>Tabela3[[#This Row],[data_autorizacao]]+120</f>
        <v>45779</v>
      </c>
      <c r="J995" t="s">
        <v>2175</v>
      </c>
      <c r="K995">
        <v>2250005278</v>
      </c>
    </row>
    <row r="996" spans="1:11" x14ac:dyDescent="0.3">
      <c r="A996">
        <v>2682</v>
      </c>
      <c r="B996">
        <v>3</v>
      </c>
      <c r="C996">
        <f>INDEX(CODIGOS_FATURAMENTO[codigo_faturamento_id],MATCH(Tabela3[[#This Row],[CodFaturamento]],CODIGOS_FATURAMENTO[Cod_Faturamento],0))</f>
        <v>31</v>
      </c>
      <c r="D996">
        <v>60121625</v>
      </c>
      <c r="E996">
        <v>947478309</v>
      </c>
      <c r="F996" s="1">
        <v>45705</v>
      </c>
      <c r="G996">
        <v>77</v>
      </c>
      <c r="H996">
        <v>5</v>
      </c>
      <c r="I996" s="1">
        <f>Tabela3[[#This Row],[data_autorizacao]]+120</f>
        <v>45825</v>
      </c>
      <c r="J996" t="s">
        <v>2175</v>
      </c>
      <c r="K996">
        <v>50000012</v>
      </c>
    </row>
    <row r="997" spans="1:11" x14ac:dyDescent="0.3">
      <c r="A997">
        <v>2682</v>
      </c>
      <c r="B997">
        <v>3</v>
      </c>
      <c r="C997">
        <f>INDEX(CODIGOS_FATURAMENTO[codigo_faturamento_id],MATCH(Tabela3[[#This Row],[CodFaturamento]],CODIGOS_FATURAMENTO[Cod_Faturamento],0))</f>
        <v>26</v>
      </c>
      <c r="D997">
        <v>60121627</v>
      </c>
      <c r="E997">
        <v>947478311</v>
      </c>
      <c r="F997" s="1">
        <v>45705</v>
      </c>
      <c r="G997">
        <v>74</v>
      </c>
      <c r="H997">
        <v>5</v>
      </c>
      <c r="I997" s="1">
        <f>Tabela3[[#This Row],[data_autorizacao]]+120</f>
        <v>45825</v>
      </c>
      <c r="J997" t="s">
        <v>2175</v>
      </c>
      <c r="K997">
        <v>2250005103</v>
      </c>
    </row>
    <row r="998" spans="1:11" x14ac:dyDescent="0.3">
      <c r="A998">
        <v>2682</v>
      </c>
      <c r="B998">
        <v>3</v>
      </c>
      <c r="C998">
        <f>INDEX(CODIGOS_FATURAMENTO[codigo_faturamento_id],MATCH(Tabela3[[#This Row],[CodFaturamento]],CODIGOS_FATURAMENTO[Cod_Faturamento],0))</f>
        <v>28</v>
      </c>
      <c r="D998">
        <v>60121624</v>
      </c>
      <c r="E998">
        <v>947478307</v>
      </c>
      <c r="F998" s="1">
        <v>45705</v>
      </c>
      <c r="G998">
        <v>77</v>
      </c>
      <c r="H998">
        <v>5</v>
      </c>
      <c r="I998" s="1">
        <f>Tabela3[[#This Row],[data_autorizacao]]+120</f>
        <v>45825</v>
      </c>
      <c r="J998" t="s">
        <v>2175</v>
      </c>
      <c r="K998">
        <v>2250005170</v>
      </c>
    </row>
    <row r="999" spans="1:11" x14ac:dyDescent="0.3">
      <c r="A999">
        <v>2682</v>
      </c>
      <c r="B999">
        <v>3</v>
      </c>
      <c r="C999">
        <f>INDEX(CODIGOS_FATURAMENTO[codigo_faturamento_id],MATCH(Tabela3[[#This Row],[CodFaturamento]],CODIGOS_FATURAMENTO[Cod_Faturamento],0))</f>
        <v>29</v>
      </c>
      <c r="D999">
        <v>60121626</v>
      </c>
      <c r="E999">
        <v>947478310</v>
      </c>
      <c r="F999" s="1">
        <v>45705</v>
      </c>
      <c r="G999">
        <v>74</v>
      </c>
      <c r="H999">
        <v>5</v>
      </c>
      <c r="I999" s="1">
        <f>Tabela3[[#This Row],[data_autorizacao]]+120</f>
        <v>45825</v>
      </c>
      <c r="J999" t="s">
        <v>2175</v>
      </c>
      <c r="K999">
        <v>2250005278</v>
      </c>
    </row>
    <row r="1000" spans="1:11" x14ac:dyDescent="0.3">
      <c r="A1000">
        <v>2682</v>
      </c>
      <c r="B1000">
        <v>3</v>
      </c>
      <c r="C1000">
        <f>INDEX(CODIGOS_FATURAMENTO[codigo_faturamento_id],MATCH(Tabela3[[#This Row],[CodFaturamento]],CODIGOS_FATURAMENTO[Cod_Faturamento],0))</f>
        <v>108</v>
      </c>
      <c r="D1000">
        <v>58628421</v>
      </c>
      <c r="E1000">
        <v>946099501</v>
      </c>
      <c r="F1000" s="1">
        <v>45642</v>
      </c>
      <c r="G1000">
        <v>69</v>
      </c>
      <c r="H1000">
        <v>5</v>
      </c>
      <c r="I1000" s="1">
        <f>Tabela3[[#This Row],[data_autorizacao]]+120</f>
        <v>45762</v>
      </c>
      <c r="J1000" t="s">
        <v>2175</v>
      </c>
      <c r="K1000">
        <v>2250005189</v>
      </c>
    </row>
    <row r="1001" spans="1:11" x14ac:dyDescent="0.3">
      <c r="A1001">
        <v>4022</v>
      </c>
      <c r="B1001">
        <v>3</v>
      </c>
      <c r="C1001">
        <f>INDEX(CODIGOS_FATURAMENTO[codigo_faturamento_id],MATCH(Tabela3[[#This Row],[CodFaturamento]],CODIGOS_FATURAMENTO[Cod_Faturamento],0))</f>
        <v>31</v>
      </c>
      <c r="D1001">
        <v>58449369</v>
      </c>
      <c r="E1001">
        <v>945934584</v>
      </c>
      <c r="F1001" s="1">
        <v>45635</v>
      </c>
      <c r="G1001">
        <v>7</v>
      </c>
      <c r="H1001">
        <v>1</v>
      </c>
      <c r="I1001" s="1">
        <f>Tabela3[[#This Row],[data_autorizacao]]+120</f>
        <v>45755</v>
      </c>
      <c r="J1001" t="s">
        <v>2175</v>
      </c>
      <c r="K1001">
        <v>50000012</v>
      </c>
    </row>
    <row r="1002" spans="1:11" x14ac:dyDescent="0.3">
      <c r="A1002">
        <v>4022</v>
      </c>
      <c r="B1002">
        <v>3</v>
      </c>
      <c r="C1002">
        <f>INDEX(CODIGOS_FATURAMENTO[codigo_faturamento_id],MATCH(Tabela3[[#This Row],[CodFaturamento]],CODIGOS_FATURAMENTO[Cod_Faturamento],0))</f>
        <v>26</v>
      </c>
      <c r="D1002">
        <v>58449371</v>
      </c>
      <c r="E1002">
        <v>945934586</v>
      </c>
      <c r="F1002" s="1">
        <v>45635</v>
      </c>
      <c r="G1002">
        <v>19</v>
      </c>
      <c r="H1002">
        <v>3</v>
      </c>
      <c r="I1002" s="1">
        <f>Tabela3[[#This Row],[data_autorizacao]]+120</f>
        <v>45755</v>
      </c>
      <c r="J1002" t="s">
        <v>2175</v>
      </c>
      <c r="K1002">
        <v>2250005103</v>
      </c>
    </row>
    <row r="1003" spans="1:11" x14ac:dyDescent="0.3">
      <c r="A1003">
        <v>4022</v>
      </c>
      <c r="B1003">
        <v>3</v>
      </c>
      <c r="C1003">
        <f>INDEX(CODIGOS_FATURAMENTO[codigo_faturamento_id],MATCH(Tabela3[[#This Row],[CodFaturamento]],CODIGOS_FATURAMENTO[Cod_Faturamento],0))</f>
        <v>28</v>
      </c>
      <c r="D1003">
        <v>58449368</v>
      </c>
      <c r="E1003">
        <v>945934582</v>
      </c>
      <c r="F1003" s="1">
        <v>45635</v>
      </c>
      <c r="G1003">
        <v>7</v>
      </c>
      <c r="H1003">
        <v>1</v>
      </c>
      <c r="I1003" s="1">
        <f>Tabela3[[#This Row],[data_autorizacao]]+120</f>
        <v>45755</v>
      </c>
      <c r="J1003" t="s">
        <v>2175</v>
      </c>
      <c r="K1003">
        <v>2250005170</v>
      </c>
    </row>
    <row r="1004" spans="1:11" x14ac:dyDescent="0.3">
      <c r="A1004">
        <v>4022</v>
      </c>
      <c r="B1004">
        <v>3</v>
      </c>
      <c r="C1004">
        <f>INDEX(CODIGOS_FATURAMENTO[codigo_faturamento_id],MATCH(Tabela3[[#This Row],[CodFaturamento]],CODIGOS_FATURAMENTO[Cod_Faturamento],0))</f>
        <v>29</v>
      </c>
      <c r="D1004">
        <v>58449370</v>
      </c>
      <c r="E1004">
        <v>945934585</v>
      </c>
      <c r="F1004" s="1">
        <v>45635</v>
      </c>
      <c r="G1004">
        <v>8</v>
      </c>
      <c r="H1004">
        <v>1</v>
      </c>
      <c r="I1004" s="1">
        <f>Tabela3[[#This Row],[data_autorizacao]]+120</f>
        <v>45755</v>
      </c>
      <c r="J1004" t="s">
        <v>2175</v>
      </c>
      <c r="K1004">
        <v>2250005278</v>
      </c>
    </row>
    <row r="1005" spans="1:11" x14ac:dyDescent="0.3">
      <c r="A1005">
        <v>2484</v>
      </c>
      <c r="B1005">
        <v>3</v>
      </c>
      <c r="C1005">
        <f>INDEX(CODIGOS_FATURAMENTO[codigo_faturamento_id],MATCH(Tabela3[[#This Row],[CodFaturamento]],CODIGOS_FATURAMENTO[Cod_Faturamento],0))</f>
        <v>31</v>
      </c>
      <c r="D1005">
        <v>58476361</v>
      </c>
      <c r="E1005">
        <v>945959355</v>
      </c>
      <c r="F1005" s="1">
        <v>45637</v>
      </c>
      <c r="G1005">
        <v>10</v>
      </c>
      <c r="H1005">
        <v>1</v>
      </c>
      <c r="I1005" s="1">
        <f>Tabela3[[#This Row],[data_autorizacao]]+120</f>
        <v>45757</v>
      </c>
      <c r="J1005" t="s">
        <v>2175</v>
      </c>
      <c r="K1005">
        <v>50000012</v>
      </c>
    </row>
    <row r="1006" spans="1:11" x14ac:dyDescent="0.3">
      <c r="A1006">
        <v>2484</v>
      </c>
      <c r="B1006">
        <v>3</v>
      </c>
      <c r="C1006">
        <f>INDEX(CODIGOS_FATURAMENTO[codigo_faturamento_id],MATCH(Tabela3[[#This Row],[CodFaturamento]],CODIGOS_FATURAMENTO[Cod_Faturamento],0))</f>
        <v>32</v>
      </c>
      <c r="D1006">
        <v>58476360</v>
      </c>
      <c r="E1006">
        <v>945959353</v>
      </c>
      <c r="F1006" s="1">
        <v>45637</v>
      </c>
      <c r="G1006">
        <v>11</v>
      </c>
      <c r="H1006">
        <v>1</v>
      </c>
      <c r="I1006" s="1">
        <f>Tabela3[[#This Row],[data_autorizacao]]+120</f>
        <v>45757</v>
      </c>
      <c r="J1006" t="s">
        <v>2175</v>
      </c>
      <c r="K1006">
        <v>50001213</v>
      </c>
    </row>
    <row r="1007" spans="1:11" x14ac:dyDescent="0.3">
      <c r="A1007">
        <v>2484</v>
      </c>
      <c r="B1007">
        <v>3</v>
      </c>
      <c r="C1007">
        <f>INDEX(CODIGOS_FATURAMENTO[codigo_faturamento_id],MATCH(Tabela3[[#This Row],[CodFaturamento]],CODIGOS_FATURAMENTO[Cod_Faturamento],0))</f>
        <v>26</v>
      </c>
      <c r="D1007">
        <v>58476363</v>
      </c>
      <c r="E1007">
        <v>945959357</v>
      </c>
      <c r="F1007" s="1">
        <v>45637</v>
      </c>
      <c r="G1007">
        <v>21</v>
      </c>
      <c r="H1007">
        <v>2</v>
      </c>
      <c r="I1007" s="1">
        <f>Tabela3[[#This Row],[data_autorizacao]]+120</f>
        <v>45757</v>
      </c>
      <c r="J1007" t="s">
        <v>2175</v>
      </c>
      <c r="K1007">
        <v>2250005103</v>
      </c>
    </row>
    <row r="1008" spans="1:11" x14ac:dyDescent="0.3">
      <c r="A1008">
        <v>2484</v>
      </c>
      <c r="B1008">
        <v>3</v>
      </c>
      <c r="C1008">
        <f>INDEX(CODIGOS_FATURAMENTO[codigo_faturamento_id],MATCH(Tabela3[[#This Row],[CodFaturamento]],CODIGOS_FATURAMENTO[Cod_Faturamento],0))</f>
        <v>28</v>
      </c>
      <c r="D1008">
        <v>58476358</v>
      </c>
      <c r="E1008">
        <v>945959352</v>
      </c>
      <c r="F1008" s="1">
        <v>45637</v>
      </c>
      <c r="G1008">
        <v>15</v>
      </c>
      <c r="H1008">
        <v>2</v>
      </c>
      <c r="I1008" s="1">
        <f>Tabela3[[#This Row],[data_autorizacao]]+120</f>
        <v>45757</v>
      </c>
      <c r="J1008" t="s">
        <v>2175</v>
      </c>
      <c r="K1008">
        <v>2250005170</v>
      </c>
    </row>
    <row r="1009" spans="1:11" x14ac:dyDescent="0.3">
      <c r="A1009">
        <v>2484</v>
      </c>
      <c r="B1009">
        <v>3</v>
      </c>
      <c r="C1009">
        <f>INDEX(CODIGOS_FATURAMENTO[codigo_faturamento_id],MATCH(Tabela3[[#This Row],[CodFaturamento]],CODIGOS_FATURAMENTO[Cod_Faturamento],0))</f>
        <v>108</v>
      </c>
      <c r="D1009">
        <v>58476364</v>
      </c>
      <c r="E1009">
        <v>945959358</v>
      </c>
      <c r="F1009" s="1">
        <v>45637</v>
      </c>
      <c r="G1009">
        <v>30</v>
      </c>
      <c r="H1009">
        <v>2</v>
      </c>
      <c r="I1009" s="1">
        <f>Tabela3[[#This Row],[data_autorizacao]]+120</f>
        <v>45757</v>
      </c>
      <c r="J1009" t="s">
        <v>2175</v>
      </c>
      <c r="K1009">
        <v>2250005189</v>
      </c>
    </row>
    <row r="1010" spans="1:11" x14ac:dyDescent="0.3">
      <c r="A1010">
        <v>2484</v>
      </c>
      <c r="B1010">
        <v>3</v>
      </c>
      <c r="C1010">
        <f>INDEX(CODIGOS_FATURAMENTO[codigo_faturamento_id],MATCH(Tabela3[[#This Row],[CodFaturamento]],CODIGOS_FATURAMENTO[Cod_Faturamento],0))</f>
        <v>29</v>
      </c>
      <c r="D1010">
        <v>58476362</v>
      </c>
      <c r="E1010">
        <v>945959356</v>
      </c>
      <c r="F1010" s="1">
        <v>45637</v>
      </c>
      <c r="G1010">
        <v>15</v>
      </c>
      <c r="H1010">
        <v>2</v>
      </c>
      <c r="I1010" s="1">
        <f>Tabela3[[#This Row],[data_autorizacao]]+120</f>
        <v>45757</v>
      </c>
      <c r="J1010" t="s">
        <v>2175</v>
      </c>
      <c r="K1010">
        <v>2250005278</v>
      </c>
    </row>
    <row r="1011" spans="1:11" x14ac:dyDescent="0.3">
      <c r="A1011">
        <v>43</v>
      </c>
      <c r="B1011">
        <v>3</v>
      </c>
      <c r="C1011">
        <f>INDEX(CODIGOS_FATURAMENTO[codigo_faturamento_id],MATCH(Tabela3[[#This Row],[CodFaturamento]],CODIGOS_FATURAMENTO[Cod_Faturamento],0))</f>
        <v>31</v>
      </c>
      <c r="D1011">
        <v>59780822</v>
      </c>
      <c r="E1011">
        <v>947162121</v>
      </c>
      <c r="F1011" s="1">
        <v>45700</v>
      </c>
      <c r="G1011">
        <v>14</v>
      </c>
      <c r="H1011">
        <v>5</v>
      </c>
      <c r="I1011" s="1">
        <f>Tabela3[[#This Row],[data_autorizacao]]+120</f>
        <v>45820</v>
      </c>
      <c r="J1011" t="s">
        <v>2175</v>
      </c>
      <c r="K1011">
        <v>50000012</v>
      </c>
    </row>
    <row r="1012" spans="1:11" x14ac:dyDescent="0.3">
      <c r="A1012">
        <v>43</v>
      </c>
      <c r="B1012">
        <v>3</v>
      </c>
      <c r="C1012">
        <f>INDEX(CODIGOS_FATURAMENTO[codigo_faturamento_id],MATCH(Tabela3[[#This Row],[CodFaturamento]],CODIGOS_FATURAMENTO[Cod_Faturamento],0))</f>
        <v>27</v>
      </c>
      <c r="D1012">
        <v>59780820</v>
      </c>
      <c r="E1012">
        <v>947162119</v>
      </c>
      <c r="F1012" s="1">
        <v>45700</v>
      </c>
      <c r="G1012">
        <v>13</v>
      </c>
      <c r="H1012">
        <v>5</v>
      </c>
      <c r="I1012" s="1">
        <f>Tabela3[[#This Row],[data_autorizacao]]+120</f>
        <v>45820</v>
      </c>
      <c r="J1012" t="s">
        <v>2175</v>
      </c>
      <c r="K1012">
        <v>2250005111</v>
      </c>
    </row>
    <row r="1013" spans="1:11" x14ac:dyDescent="0.3">
      <c r="A1013">
        <v>43</v>
      </c>
      <c r="B1013">
        <v>3</v>
      </c>
      <c r="C1013">
        <f>INDEX(CODIGOS_FATURAMENTO[codigo_faturamento_id],MATCH(Tabela3[[#This Row],[CodFaturamento]],CODIGOS_FATURAMENTO[Cod_Faturamento],0))</f>
        <v>29</v>
      </c>
      <c r="D1013">
        <v>59780823</v>
      </c>
      <c r="E1013">
        <v>947162122</v>
      </c>
      <c r="F1013" s="1">
        <v>45700</v>
      </c>
      <c r="G1013">
        <v>12</v>
      </c>
      <c r="H1013">
        <v>5</v>
      </c>
      <c r="I1013" s="1">
        <f>Tabela3[[#This Row],[data_autorizacao]]+120</f>
        <v>45820</v>
      </c>
      <c r="J1013" t="s">
        <v>2175</v>
      </c>
      <c r="K1013">
        <v>2250005278</v>
      </c>
    </row>
    <row r="1014" spans="1:11" x14ac:dyDescent="0.3">
      <c r="A1014">
        <v>43</v>
      </c>
      <c r="B1014">
        <v>3</v>
      </c>
      <c r="C1014">
        <f>INDEX(CODIGOS_FATURAMENTO[codigo_faturamento_id],MATCH(Tabela3[[#This Row],[CodFaturamento]],CODIGOS_FATURAMENTO[Cod_Faturamento],0))</f>
        <v>26</v>
      </c>
      <c r="D1014">
        <v>59780825</v>
      </c>
      <c r="E1014">
        <v>947162123</v>
      </c>
      <c r="F1014" s="1">
        <v>45693</v>
      </c>
      <c r="G1014">
        <v>84</v>
      </c>
      <c r="H1014">
        <v>7</v>
      </c>
      <c r="I1014" s="1">
        <f>Tabela3[[#This Row],[data_autorizacao]]+120</f>
        <v>45813</v>
      </c>
      <c r="J1014" t="s">
        <v>2175</v>
      </c>
      <c r="K1014">
        <v>2250005103</v>
      </c>
    </row>
    <row r="1015" spans="1:11" x14ac:dyDescent="0.3">
      <c r="A1015">
        <v>43</v>
      </c>
      <c r="B1015">
        <v>3</v>
      </c>
      <c r="C1015">
        <f>INDEX(CODIGOS_FATURAMENTO[codigo_faturamento_id],MATCH(Tabela3[[#This Row],[CodFaturamento]],CODIGOS_FATURAMENTO[Cod_Faturamento],0))</f>
        <v>28</v>
      </c>
      <c r="D1015">
        <v>59780821</v>
      </c>
      <c r="E1015">
        <v>947162120</v>
      </c>
      <c r="F1015" s="1">
        <v>45693</v>
      </c>
      <c r="G1015">
        <v>79</v>
      </c>
      <c r="H1015">
        <v>5</v>
      </c>
      <c r="I1015" s="1">
        <f>Tabela3[[#This Row],[data_autorizacao]]+120</f>
        <v>45813</v>
      </c>
      <c r="J1015" t="s">
        <v>2175</v>
      </c>
      <c r="K1015">
        <v>2250005170</v>
      </c>
    </row>
    <row r="1016" spans="1:11" x14ac:dyDescent="0.3">
      <c r="A1016">
        <v>43</v>
      </c>
      <c r="B1016">
        <v>3</v>
      </c>
      <c r="C1016">
        <f>INDEX(CODIGOS_FATURAMENTO[codigo_faturamento_id],MATCH(Tabela3[[#This Row],[CodFaturamento]],CODIGOS_FATURAMENTO[Cod_Faturamento],0))</f>
        <v>108</v>
      </c>
      <c r="D1016">
        <v>59780826</v>
      </c>
      <c r="E1016">
        <v>947162124</v>
      </c>
      <c r="F1016" s="1">
        <v>45693</v>
      </c>
      <c r="G1016">
        <v>101</v>
      </c>
      <c r="H1016">
        <v>7</v>
      </c>
      <c r="I1016" s="1">
        <f>Tabela3[[#This Row],[data_autorizacao]]+120</f>
        <v>45813</v>
      </c>
      <c r="J1016" t="s">
        <v>2175</v>
      </c>
      <c r="K1016">
        <v>2250005189</v>
      </c>
    </row>
    <row r="1017" spans="1:11" x14ac:dyDescent="0.3">
      <c r="A1017">
        <v>4165</v>
      </c>
      <c r="B1017">
        <v>3</v>
      </c>
      <c r="C1017">
        <f>INDEX(CODIGOS_FATURAMENTO[codigo_faturamento_id],MATCH(Tabela3[[#This Row],[CodFaturamento]],CODIGOS_FATURAMENTO[Cod_Faturamento],0))</f>
        <v>31</v>
      </c>
      <c r="D1017">
        <v>59710726</v>
      </c>
      <c r="E1017">
        <v>947097356</v>
      </c>
      <c r="F1017" s="1">
        <v>45691</v>
      </c>
      <c r="G1017">
        <v>48</v>
      </c>
      <c r="H1017">
        <v>3</v>
      </c>
      <c r="I1017" s="1">
        <f>Tabela3[[#This Row],[data_autorizacao]]+120</f>
        <v>45811</v>
      </c>
      <c r="J1017" t="s">
        <v>2175</v>
      </c>
      <c r="K1017">
        <v>50000012</v>
      </c>
    </row>
    <row r="1018" spans="1:11" x14ac:dyDescent="0.3">
      <c r="A1018">
        <v>4165</v>
      </c>
      <c r="B1018">
        <v>3</v>
      </c>
      <c r="C1018">
        <f>INDEX(CODIGOS_FATURAMENTO[codigo_faturamento_id],MATCH(Tabela3[[#This Row],[CodFaturamento]],CODIGOS_FATURAMENTO[Cod_Faturamento],0))</f>
        <v>26</v>
      </c>
      <c r="D1018">
        <v>59710727</v>
      </c>
      <c r="E1018">
        <v>947097357</v>
      </c>
      <c r="F1018" s="1">
        <v>45691</v>
      </c>
      <c r="G1018">
        <v>48</v>
      </c>
      <c r="H1018">
        <v>3</v>
      </c>
      <c r="I1018" s="1">
        <f>Tabela3[[#This Row],[data_autorizacao]]+120</f>
        <v>45811</v>
      </c>
      <c r="J1018" t="s">
        <v>2175</v>
      </c>
      <c r="K1018">
        <v>2250005103</v>
      </c>
    </row>
    <row r="1019" spans="1:11" x14ac:dyDescent="0.3">
      <c r="A1019">
        <v>4165</v>
      </c>
      <c r="B1019">
        <v>3</v>
      </c>
      <c r="C1019">
        <f>INDEX(CODIGOS_FATURAMENTO[codigo_faturamento_id],MATCH(Tabela3[[#This Row],[CodFaturamento]],CODIGOS_FATURAMENTO[Cod_Faturamento],0))</f>
        <v>28</v>
      </c>
      <c r="D1019">
        <v>59710725</v>
      </c>
      <c r="E1019">
        <v>947097355</v>
      </c>
      <c r="F1019" s="1">
        <v>45691</v>
      </c>
      <c r="G1019">
        <v>48</v>
      </c>
      <c r="H1019">
        <v>3</v>
      </c>
      <c r="I1019" s="1">
        <f>Tabela3[[#This Row],[data_autorizacao]]+120</f>
        <v>45811</v>
      </c>
      <c r="J1019" t="s">
        <v>2175</v>
      </c>
      <c r="K1019">
        <v>2250005170</v>
      </c>
    </row>
    <row r="1020" spans="1:11" x14ac:dyDescent="0.3">
      <c r="A1020">
        <v>4165</v>
      </c>
      <c r="B1020">
        <v>3</v>
      </c>
      <c r="C1020">
        <f>INDEX(CODIGOS_FATURAMENTO[codigo_faturamento_id],MATCH(Tabela3[[#This Row],[CodFaturamento]],CODIGOS_FATURAMENTO[Cod_Faturamento],0))</f>
        <v>108</v>
      </c>
      <c r="D1020">
        <v>59710728</v>
      </c>
      <c r="E1020">
        <v>947097358</v>
      </c>
      <c r="F1020" s="1">
        <v>45691</v>
      </c>
      <c r="G1020">
        <v>42</v>
      </c>
      <c r="H1020">
        <v>3</v>
      </c>
      <c r="I1020" s="1">
        <f>Tabela3[[#This Row],[data_autorizacao]]+120</f>
        <v>45811</v>
      </c>
      <c r="J1020" t="s">
        <v>2175</v>
      </c>
      <c r="K1020">
        <v>2250005189</v>
      </c>
    </row>
    <row r="1021" spans="1:11" x14ac:dyDescent="0.3">
      <c r="A1021">
        <v>957</v>
      </c>
      <c r="B1021">
        <v>3</v>
      </c>
      <c r="C1021">
        <f>INDEX(CODIGOS_FATURAMENTO[codigo_faturamento_id],MATCH(Tabela3[[#This Row],[CodFaturamento]],CODIGOS_FATURAMENTO[Cod_Faturamento],0))</f>
        <v>31</v>
      </c>
      <c r="D1021">
        <v>60166470</v>
      </c>
      <c r="E1021">
        <v>947520197</v>
      </c>
      <c r="F1021" s="1">
        <v>45706</v>
      </c>
      <c r="G1021">
        <v>76</v>
      </c>
      <c r="H1021">
        <v>5</v>
      </c>
      <c r="I1021" s="1">
        <f>Tabela3[[#This Row],[data_autorizacao]]+120</f>
        <v>45826</v>
      </c>
      <c r="J1021" t="s">
        <v>2175</v>
      </c>
      <c r="K1021">
        <v>50000012</v>
      </c>
    </row>
    <row r="1022" spans="1:11" x14ac:dyDescent="0.3">
      <c r="A1022">
        <v>957</v>
      </c>
      <c r="B1022">
        <v>3</v>
      </c>
      <c r="C1022">
        <f>INDEX(CODIGOS_FATURAMENTO[codigo_faturamento_id],MATCH(Tabela3[[#This Row],[CodFaturamento]],CODIGOS_FATURAMENTO[Cod_Faturamento],0))</f>
        <v>26</v>
      </c>
      <c r="D1022">
        <v>60166472</v>
      </c>
      <c r="E1022">
        <v>947520199</v>
      </c>
      <c r="F1022" s="1">
        <v>45706</v>
      </c>
      <c r="G1022">
        <v>114</v>
      </c>
      <c r="H1022">
        <v>8</v>
      </c>
      <c r="I1022" s="1">
        <f>Tabela3[[#This Row],[data_autorizacao]]+120</f>
        <v>45826</v>
      </c>
      <c r="J1022" t="s">
        <v>2175</v>
      </c>
      <c r="K1022">
        <v>2250005103</v>
      </c>
    </row>
    <row r="1023" spans="1:11" x14ac:dyDescent="0.3">
      <c r="A1023">
        <v>957</v>
      </c>
      <c r="B1023">
        <v>3</v>
      </c>
      <c r="C1023">
        <f>INDEX(CODIGOS_FATURAMENTO[codigo_faturamento_id],MATCH(Tabela3[[#This Row],[CodFaturamento]],CODIGOS_FATURAMENTO[Cod_Faturamento],0))</f>
        <v>27</v>
      </c>
      <c r="D1023">
        <v>60166468</v>
      </c>
      <c r="E1023">
        <v>947520195</v>
      </c>
      <c r="F1023" s="1">
        <v>45706</v>
      </c>
      <c r="G1023">
        <v>76</v>
      </c>
      <c r="H1023">
        <v>5</v>
      </c>
      <c r="I1023" s="1">
        <f>Tabela3[[#This Row],[data_autorizacao]]+120</f>
        <v>45826</v>
      </c>
      <c r="J1023" t="s">
        <v>2175</v>
      </c>
      <c r="K1023">
        <v>2250005111</v>
      </c>
    </row>
    <row r="1024" spans="1:11" x14ac:dyDescent="0.3">
      <c r="A1024">
        <v>957</v>
      </c>
      <c r="B1024">
        <v>3</v>
      </c>
      <c r="C1024">
        <f>INDEX(CODIGOS_FATURAMENTO[codigo_faturamento_id],MATCH(Tabela3[[#This Row],[CodFaturamento]],CODIGOS_FATURAMENTO[Cod_Faturamento],0))</f>
        <v>28</v>
      </c>
      <c r="D1024">
        <v>60166469</v>
      </c>
      <c r="E1024">
        <v>947520196</v>
      </c>
      <c r="F1024" s="1">
        <v>45706</v>
      </c>
      <c r="G1024">
        <v>78</v>
      </c>
      <c r="H1024">
        <v>5</v>
      </c>
      <c r="I1024" s="1">
        <f>Tabela3[[#This Row],[data_autorizacao]]+120</f>
        <v>45826</v>
      </c>
      <c r="J1024" t="s">
        <v>2175</v>
      </c>
      <c r="K1024">
        <v>2250005170</v>
      </c>
    </row>
    <row r="1025" spans="1:11" x14ac:dyDescent="0.3">
      <c r="A1025">
        <v>957</v>
      </c>
      <c r="B1025">
        <v>3</v>
      </c>
      <c r="C1025">
        <f>INDEX(CODIGOS_FATURAMENTO[codigo_faturamento_id],MATCH(Tabela3[[#This Row],[CodFaturamento]],CODIGOS_FATURAMENTO[Cod_Faturamento],0))</f>
        <v>108</v>
      </c>
      <c r="D1025">
        <v>60166473</v>
      </c>
      <c r="E1025">
        <v>947520200</v>
      </c>
      <c r="F1025" s="1">
        <v>45706</v>
      </c>
      <c r="G1025">
        <v>73</v>
      </c>
      <c r="H1025">
        <v>5</v>
      </c>
      <c r="I1025" s="1">
        <f>Tabela3[[#This Row],[data_autorizacao]]+120</f>
        <v>45826</v>
      </c>
      <c r="J1025" t="s">
        <v>2175</v>
      </c>
      <c r="K1025">
        <v>2250005189</v>
      </c>
    </row>
    <row r="1026" spans="1:11" x14ac:dyDescent="0.3">
      <c r="A1026">
        <v>957</v>
      </c>
      <c r="B1026">
        <v>3</v>
      </c>
      <c r="C1026">
        <f>INDEX(CODIGOS_FATURAMENTO[codigo_faturamento_id],MATCH(Tabela3[[#This Row],[CodFaturamento]],CODIGOS_FATURAMENTO[Cod_Faturamento],0))</f>
        <v>29</v>
      </c>
      <c r="D1026">
        <v>60166471</v>
      </c>
      <c r="E1026">
        <v>947520198</v>
      </c>
      <c r="F1026" s="1">
        <v>45706</v>
      </c>
      <c r="G1026">
        <v>78</v>
      </c>
      <c r="H1026">
        <v>5</v>
      </c>
      <c r="I1026" s="1">
        <f>Tabela3[[#This Row],[data_autorizacao]]+120</f>
        <v>45826</v>
      </c>
      <c r="J1026" t="s">
        <v>2175</v>
      </c>
      <c r="K1026">
        <v>2250005278</v>
      </c>
    </row>
    <row r="1027" spans="1:11" x14ac:dyDescent="0.3">
      <c r="A1027">
        <v>3217</v>
      </c>
      <c r="B1027">
        <v>3</v>
      </c>
      <c r="C1027">
        <f>INDEX(CODIGOS_FATURAMENTO[codigo_faturamento_id],MATCH(Tabela3[[#This Row],[CodFaturamento]],CODIGOS_FATURAMENTO[Cod_Faturamento],0))</f>
        <v>31</v>
      </c>
      <c r="D1027">
        <v>59270361</v>
      </c>
      <c r="E1027">
        <v>946689952</v>
      </c>
      <c r="F1027" s="1">
        <v>45673</v>
      </c>
      <c r="G1027">
        <v>25</v>
      </c>
      <c r="H1027">
        <v>2</v>
      </c>
      <c r="I1027" s="1">
        <f>Tabela3[[#This Row],[data_autorizacao]]+120</f>
        <v>45793</v>
      </c>
      <c r="J1027" t="s">
        <v>2175</v>
      </c>
      <c r="K1027">
        <v>50000012</v>
      </c>
    </row>
    <row r="1028" spans="1:11" x14ac:dyDescent="0.3">
      <c r="A1028">
        <v>3217</v>
      </c>
      <c r="B1028">
        <v>3</v>
      </c>
      <c r="C1028">
        <f>INDEX(CODIGOS_FATURAMENTO[codigo_faturamento_id],MATCH(Tabela3[[#This Row],[CodFaturamento]],CODIGOS_FATURAMENTO[Cod_Faturamento],0))</f>
        <v>26</v>
      </c>
      <c r="D1028">
        <v>59270363</v>
      </c>
      <c r="E1028">
        <v>946689954</v>
      </c>
      <c r="F1028" s="1">
        <v>45673</v>
      </c>
      <c r="G1028">
        <v>25</v>
      </c>
      <c r="H1028">
        <v>2</v>
      </c>
      <c r="I1028" s="1">
        <f>Tabela3[[#This Row],[data_autorizacao]]+120</f>
        <v>45793</v>
      </c>
      <c r="J1028" t="s">
        <v>2175</v>
      </c>
      <c r="K1028">
        <v>2250005103</v>
      </c>
    </row>
    <row r="1029" spans="1:11" x14ac:dyDescent="0.3">
      <c r="A1029">
        <v>3217</v>
      </c>
      <c r="B1029">
        <v>3</v>
      </c>
      <c r="C1029">
        <f>INDEX(CODIGOS_FATURAMENTO[codigo_faturamento_id],MATCH(Tabela3[[#This Row],[CodFaturamento]],CODIGOS_FATURAMENTO[Cod_Faturamento],0))</f>
        <v>28</v>
      </c>
      <c r="D1029">
        <v>59270359</v>
      </c>
      <c r="E1029">
        <v>946689951</v>
      </c>
      <c r="F1029" s="1">
        <v>45673</v>
      </c>
      <c r="G1029">
        <v>32</v>
      </c>
      <c r="H1029">
        <v>2</v>
      </c>
      <c r="I1029" s="1">
        <f>Tabela3[[#This Row],[data_autorizacao]]+120</f>
        <v>45793</v>
      </c>
      <c r="J1029" t="s">
        <v>2175</v>
      </c>
      <c r="K1029">
        <v>2250005170</v>
      </c>
    </row>
    <row r="1030" spans="1:11" x14ac:dyDescent="0.3">
      <c r="A1030">
        <v>3217</v>
      </c>
      <c r="B1030">
        <v>3</v>
      </c>
      <c r="C1030">
        <f>INDEX(CODIGOS_FATURAMENTO[codigo_faturamento_id],MATCH(Tabela3[[#This Row],[CodFaturamento]],CODIGOS_FATURAMENTO[Cod_Faturamento],0))</f>
        <v>108</v>
      </c>
      <c r="D1030">
        <v>59270364</v>
      </c>
      <c r="E1030">
        <v>946689955</v>
      </c>
      <c r="F1030" s="1">
        <v>45673</v>
      </c>
      <c r="G1030">
        <v>32</v>
      </c>
      <c r="H1030">
        <v>2</v>
      </c>
      <c r="I1030" s="1">
        <f>Tabela3[[#This Row],[data_autorizacao]]+120</f>
        <v>45793</v>
      </c>
      <c r="J1030" t="s">
        <v>2175</v>
      </c>
      <c r="K1030">
        <v>2250005189</v>
      </c>
    </row>
    <row r="1031" spans="1:11" x14ac:dyDescent="0.3">
      <c r="A1031">
        <v>3217</v>
      </c>
      <c r="B1031">
        <v>3</v>
      </c>
      <c r="C1031">
        <f>INDEX(CODIGOS_FATURAMENTO[codigo_faturamento_id],MATCH(Tabela3[[#This Row],[CodFaturamento]],CODIGOS_FATURAMENTO[Cod_Faturamento],0))</f>
        <v>29</v>
      </c>
      <c r="D1031">
        <v>59270362</v>
      </c>
      <c r="E1031">
        <v>946689953</v>
      </c>
      <c r="F1031" s="1">
        <v>45673</v>
      </c>
      <c r="G1031">
        <v>32</v>
      </c>
      <c r="H1031">
        <v>2</v>
      </c>
      <c r="I1031" s="1">
        <f>Tabela3[[#This Row],[data_autorizacao]]+120</f>
        <v>45793</v>
      </c>
      <c r="J1031" t="s">
        <v>2175</v>
      </c>
      <c r="K1031">
        <v>2250005278</v>
      </c>
    </row>
    <row r="1032" spans="1:11" x14ac:dyDescent="0.3">
      <c r="A1032">
        <v>2167</v>
      </c>
      <c r="B1032">
        <v>3</v>
      </c>
      <c r="C1032">
        <f>INDEX(CODIGOS_FATURAMENTO[codigo_faturamento_id],MATCH(Tabela3[[#This Row],[CodFaturamento]],CODIGOS_FATURAMENTO[Cod_Faturamento],0))</f>
        <v>31</v>
      </c>
      <c r="D1032">
        <v>59890726</v>
      </c>
      <c r="E1032">
        <v>2858013770</v>
      </c>
      <c r="F1032" s="1">
        <v>45702</v>
      </c>
      <c r="G1032">
        <v>6</v>
      </c>
      <c r="H1032">
        <v>2</v>
      </c>
      <c r="I1032" s="1">
        <f>Tabela3[[#This Row],[data_autorizacao]]+120</f>
        <v>45822</v>
      </c>
      <c r="J1032" t="s">
        <v>2175</v>
      </c>
      <c r="K1032">
        <v>50000012</v>
      </c>
    </row>
    <row r="1033" spans="1:11" x14ac:dyDescent="0.3">
      <c r="A1033">
        <v>2167</v>
      </c>
      <c r="B1033">
        <v>3</v>
      </c>
      <c r="C1033">
        <f>INDEX(CODIGOS_FATURAMENTO[codigo_faturamento_id],MATCH(Tabela3[[#This Row],[CodFaturamento]],CODIGOS_FATURAMENTO[Cod_Faturamento],0))</f>
        <v>32</v>
      </c>
      <c r="D1033">
        <v>59890727</v>
      </c>
      <c r="E1033">
        <v>2860715468</v>
      </c>
      <c r="F1033" s="1">
        <v>45702</v>
      </c>
      <c r="G1033">
        <v>2</v>
      </c>
      <c r="H1033">
        <v>1</v>
      </c>
      <c r="I1033" s="1">
        <f>Tabela3[[#This Row],[data_autorizacao]]+120</f>
        <v>45822</v>
      </c>
      <c r="J1033" t="s">
        <v>2175</v>
      </c>
      <c r="K1033">
        <v>50001213</v>
      </c>
    </row>
    <row r="1034" spans="1:11" x14ac:dyDescent="0.3">
      <c r="A1034">
        <v>2167</v>
      </c>
      <c r="B1034">
        <v>3</v>
      </c>
      <c r="C1034">
        <f>INDEX(CODIGOS_FATURAMENTO[codigo_faturamento_id],MATCH(Tabela3[[#This Row],[CodFaturamento]],CODIGOS_FATURAMENTO[Cod_Faturamento],0))</f>
        <v>26</v>
      </c>
      <c r="D1034">
        <v>59890729</v>
      </c>
      <c r="E1034">
        <v>3610520777</v>
      </c>
      <c r="F1034" s="1">
        <v>45702</v>
      </c>
      <c r="G1034">
        <v>10</v>
      </c>
      <c r="H1034">
        <v>4</v>
      </c>
      <c r="I1034" s="1">
        <f>Tabela3[[#This Row],[data_autorizacao]]+120</f>
        <v>45822</v>
      </c>
      <c r="J1034" t="s">
        <v>2175</v>
      </c>
      <c r="K1034">
        <v>2250005103</v>
      </c>
    </row>
    <row r="1035" spans="1:11" x14ac:dyDescent="0.3">
      <c r="A1035">
        <v>2167</v>
      </c>
      <c r="B1035">
        <v>3</v>
      </c>
      <c r="C1035">
        <f>INDEX(CODIGOS_FATURAMENTO[codigo_faturamento_id],MATCH(Tabela3[[#This Row],[CodFaturamento]],CODIGOS_FATURAMENTO[Cod_Faturamento],0))</f>
        <v>28</v>
      </c>
      <c r="D1035">
        <v>59890724</v>
      </c>
      <c r="E1035">
        <v>7040616876</v>
      </c>
      <c r="F1035" s="1">
        <v>45702</v>
      </c>
      <c r="G1035">
        <v>8</v>
      </c>
      <c r="H1035">
        <v>2</v>
      </c>
      <c r="I1035" s="1">
        <f>Tabela3[[#This Row],[data_autorizacao]]+120</f>
        <v>45822</v>
      </c>
      <c r="J1035" t="s">
        <v>2175</v>
      </c>
      <c r="K1035">
        <v>2250005170</v>
      </c>
    </row>
    <row r="1036" spans="1:11" x14ac:dyDescent="0.3">
      <c r="A1036">
        <v>2167</v>
      </c>
      <c r="B1036">
        <v>3</v>
      </c>
      <c r="C1036">
        <f>INDEX(CODIGOS_FATURAMENTO[codigo_faturamento_id],MATCH(Tabela3[[#This Row],[CodFaturamento]],CODIGOS_FATURAMENTO[Cod_Faturamento],0))</f>
        <v>29</v>
      </c>
      <c r="D1036">
        <v>59890728</v>
      </c>
      <c r="E1036">
        <v>3337339808</v>
      </c>
      <c r="F1036" s="1">
        <v>45702</v>
      </c>
      <c r="G1036">
        <v>3</v>
      </c>
      <c r="H1036">
        <v>2</v>
      </c>
      <c r="I1036" s="1">
        <f>Tabela3[[#This Row],[data_autorizacao]]+120</f>
        <v>45822</v>
      </c>
      <c r="J1036" t="s">
        <v>2175</v>
      </c>
      <c r="K1036">
        <v>2250005278</v>
      </c>
    </row>
    <row r="1037" spans="1:11" x14ac:dyDescent="0.3">
      <c r="A1037">
        <v>2462</v>
      </c>
      <c r="B1037">
        <v>3</v>
      </c>
      <c r="C1037">
        <f>INDEX(CODIGOS_FATURAMENTO[codigo_faturamento_id],MATCH(Tabela3[[#This Row],[CodFaturamento]],CODIGOS_FATURAMENTO[Cod_Faturamento],0))</f>
        <v>31</v>
      </c>
      <c r="D1037">
        <v>60102032</v>
      </c>
      <c r="E1037">
        <v>947460274</v>
      </c>
      <c r="F1037" s="1">
        <v>45702</v>
      </c>
      <c r="G1037">
        <v>25</v>
      </c>
      <c r="H1037">
        <v>2</v>
      </c>
      <c r="I1037" s="1">
        <f>Tabela3[[#This Row],[data_autorizacao]]+120</f>
        <v>45822</v>
      </c>
      <c r="J1037" t="s">
        <v>2175</v>
      </c>
      <c r="K1037">
        <v>50000012</v>
      </c>
    </row>
    <row r="1038" spans="1:11" x14ac:dyDescent="0.3">
      <c r="A1038">
        <v>2462</v>
      </c>
      <c r="B1038">
        <v>3</v>
      </c>
      <c r="C1038">
        <f>INDEX(CODIGOS_FATURAMENTO[codigo_faturamento_id],MATCH(Tabela3[[#This Row],[CodFaturamento]],CODIGOS_FATURAMENTO[Cod_Faturamento],0))</f>
        <v>32</v>
      </c>
      <c r="D1038">
        <v>60102031</v>
      </c>
      <c r="E1038">
        <v>947460273</v>
      </c>
      <c r="F1038" s="1">
        <v>45702</v>
      </c>
      <c r="G1038">
        <v>48</v>
      </c>
      <c r="H1038">
        <v>3</v>
      </c>
      <c r="I1038" s="1">
        <f>Tabela3[[#This Row],[data_autorizacao]]+120</f>
        <v>45822</v>
      </c>
      <c r="J1038" t="s">
        <v>2175</v>
      </c>
      <c r="K1038">
        <v>50001213</v>
      </c>
    </row>
    <row r="1039" spans="1:11" x14ac:dyDescent="0.3">
      <c r="A1039">
        <v>2462</v>
      </c>
      <c r="B1039">
        <v>3</v>
      </c>
      <c r="C1039">
        <f>INDEX(CODIGOS_FATURAMENTO[codigo_faturamento_id],MATCH(Tabela3[[#This Row],[CodFaturamento]],CODIGOS_FATURAMENTO[Cod_Faturamento],0))</f>
        <v>26</v>
      </c>
      <c r="D1039">
        <v>60102034</v>
      </c>
      <c r="E1039">
        <v>947460276</v>
      </c>
      <c r="F1039" s="1">
        <v>45702</v>
      </c>
      <c r="G1039">
        <v>96</v>
      </c>
      <c r="H1039">
        <v>6</v>
      </c>
      <c r="I1039" s="1">
        <f>Tabela3[[#This Row],[data_autorizacao]]+120</f>
        <v>45822</v>
      </c>
      <c r="J1039" t="s">
        <v>2175</v>
      </c>
      <c r="K1039">
        <v>2250005103</v>
      </c>
    </row>
    <row r="1040" spans="1:11" x14ac:dyDescent="0.3">
      <c r="A1040">
        <v>2462</v>
      </c>
      <c r="B1040">
        <v>3</v>
      </c>
      <c r="C1040">
        <f>INDEX(CODIGOS_FATURAMENTO[codigo_faturamento_id],MATCH(Tabela3[[#This Row],[CodFaturamento]],CODIGOS_FATURAMENTO[Cod_Faturamento],0))</f>
        <v>28</v>
      </c>
      <c r="D1040">
        <v>60102030</v>
      </c>
      <c r="E1040">
        <v>947460271</v>
      </c>
      <c r="F1040" s="1">
        <v>45702</v>
      </c>
      <c r="G1040">
        <v>31</v>
      </c>
      <c r="H1040">
        <v>2</v>
      </c>
      <c r="I1040" s="1">
        <f>Tabela3[[#This Row],[data_autorizacao]]+120</f>
        <v>45822</v>
      </c>
      <c r="J1040" t="s">
        <v>2175</v>
      </c>
      <c r="K1040">
        <v>2250005170</v>
      </c>
    </row>
    <row r="1041" spans="1:11" x14ac:dyDescent="0.3">
      <c r="A1041">
        <v>2462</v>
      </c>
      <c r="B1041">
        <v>3</v>
      </c>
      <c r="C1041">
        <f>INDEX(CODIGOS_FATURAMENTO[codigo_faturamento_id],MATCH(Tabela3[[#This Row],[CodFaturamento]],CODIGOS_FATURAMENTO[Cod_Faturamento],0))</f>
        <v>108</v>
      </c>
      <c r="D1041">
        <v>60102035</v>
      </c>
      <c r="E1041">
        <v>947460277</v>
      </c>
      <c r="F1041" s="1">
        <v>45702</v>
      </c>
      <c r="G1041">
        <v>77</v>
      </c>
      <c r="H1041">
        <v>5</v>
      </c>
      <c r="I1041" s="1">
        <f>Tabela3[[#This Row],[data_autorizacao]]+120</f>
        <v>45822</v>
      </c>
      <c r="J1041" t="s">
        <v>2175</v>
      </c>
      <c r="K1041">
        <v>2250005189</v>
      </c>
    </row>
    <row r="1042" spans="1:11" x14ac:dyDescent="0.3">
      <c r="A1042">
        <v>2462</v>
      </c>
      <c r="B1042">
        <v>3</v>
      </c>
      <c r="C1042">
        <f>INDEX(CODIGOS_FATURAMENTO[codigo_faturamento_id],MATCH(Tabela3[[#This Row],[CodFaturamento]],CODIGOS_FATURAMENTO[Cod_Faturamento],0))</f>
        <v>29</v>
      </c>
      <c r="D1042">
        <v>60102033</v>
      </c>
      <c r="E1042">
        <v>947460275</v>
      </c>
      <c r="F1042" s="1">
        <v>45702</v>
      </c>
      <c r="G1042">
        <v>25</v>
      </c>
      <c r="H1042">
        <v>2</v>
      </c>
      <c r="I1042" s="1">
        <f>Tabela3[[#This Row],[data_autorizacao]]+120</f>
        <v>45822</v>
      </c>
      <c r="J1042" t="s">
        <v>2175</v>
      </c>
      <c r="K1042">
        <v>2250005278</v>
      </c>
    </row>
    <row r="1043" spans="1:11" x14ac:dyDescent="0.3">
      <c r="A1043">
        <v>3310</v>
      </c>
      <c r="B1043">
        <v>3</v>
      </c>
      <c r="C1043">
        <f>INDEX(CODIGOS_FATURAMENTO[codigo_faturamento_id],MATCH(Tabela3[[#This Row],[CodFaturamento]],CODIGOS_FATURAMENTO[Cod_Faturamento],0))</f>
        <v>26</v>
      </c>
      <c r="D1043">
        <v>58866444</v>
      </c>
      <c r="E1043">
        <v>946315893</v>
      </c>
      <c r="F1043" s="1">
        <v>45659</v>
      </c>
      <c r="G1043">
        <v>11</v>
      </c>
      <c r="H1043">
        <v>2</v>
      </c>
      <c r="I1043" s="1">
        <f>Tabela3[[#This Row],[data_autorizacao]]+120</f>
        <v>45779</v>
      </c>
      <c r="J1043" t="s">
        <v>2175</v>
      </c>
      <c r="K1043">
        <v>2250005103</v>
      </c>
    </row>
    <row r="1044" spans="1:11" x14ac:dyDescent="0.3">
      <c r="A1044">
        <v>3866</v>
      </c>
      <c r="B1044">
        <v>3</v>
      </c>
      <c r="C1044">
        <f>INDEX(CODIGOS_FATURAMENTO[codigo_faturamento_id],MATCH(Tabela3[[#This Row],[CodFaturamento]],CODIGOS_FATURAMENTO[Cod_Faturamento],0))</f>
        <v>31</v>
      </c>
      <c r="D1044">
        <v>58583522</v>
      </c>
      <c r="E1044">
        <v>946058345</v>
      </c>
      <c r="F1044" s="1">
        <v>45652</v>
      </c>
      <c r="G1044">
        <v>30</v>
      </c>
      <c r="H1044">
        <v>3</v>
      </c>
      <c r="I1044" s="1">
        <f>Tabela3[[#This Row],[data_autorizacao]]+120</f>
        <v>45772</v>
      </c>
      <c r="J1044" t="s">
        <v>2175</v>
      </c>
      <c r="K1044">
        <v>50000012</v>
      </c>
    </row>
    <row r="1045" spans="1:11" x14ac:dyDescent="0.3">
      <c r="A1045">
        <v>3866</v>
      </c>
      <c r="B1045">
        <v>3</v>
      </c>
      <c r="C1045">
        <f>INDEX(CODIGOS_FATURAMENTO[codigo_faturamento_id],MATCH(Tabela3[[#This Row],[CodFaturamento]],CODIGOS_FATURAMENTO[Cod_Faturamento],0))</f>
        <v>27</v>
      </c>
      <c r="D1045">
        <v>58583521</v>
      </c>
      <c r="E1045">
        <v>946058344</v>
      </c>
      <c r="F1045" s="1">
        <v>45652</v>
      </c>
      <c r="G1045">
        <v>25</v>
      </c>
      <c r="H1045">
        <v>3</v>
      </c>
      <c r="I1045" s="1">
        <f>Tabela3[[#This Row],[data_autorizacao]]+120</f>
        <v>45772</v>
      </c>
      <c r="J1045" t="s">
        <v>2175</v>
      </c>
      <c r="K1045">
        <v>2250005111</v>
      </c>
    </row>
    <row r="1046" spans="1:11" x14ac:dyDescent="0.3">
      <c r="A1046">
        <v>2761</v>
      </c>
      <c r="B1046">
        <v>3</v>
      </c>
      <c r="C1046">
        <f>INDEX(CODIGOS_FATURAMENTO[codigo_faturamento_id],MATCH(Tabela3[[#This Row],[CodFaturamento]],CODIGOS_FATURAMENTO[Cod_Faturamento],0))</f>
        <v>31</v>
      </c>
      <c r="D1046">
        <v>60356170</v>
      </c>
      <c r="E1046">
        <v>947696346</v>
      </c>
      <c r="F1046" s="1">
        <v>45713</v>
      </c>
      <c r="G1046">
        <v>32</v>
      </c>
      <c r="H1046">
        <v>2</v>
      </c>
      <c r="I1046" s="1">
        <f>Tabela3[[#This Row],[data_autorizacao]]+120</f>
        <v>45833</v>
      </c>
      <c r="J1046" t="s">
        <v>2175</v>
      </c>
      <c r="K1046">
        <v>50000012</v>
      </c>
    </row>
    <row r="1047" spans="1:11" x14ac:dyDescent="0.3">
      <c r="A1047">
        <v>2761</v>
      </c>
      <c r="B1047">
        <v>3</v>
      </c>
      <c r="C1047">
        <f>INDEX(CODIGOS_FATURAMENTO[codigo_faturamento_id],MATCH(Tabela3[[#This Row],[CodFaturamento]],CODIGOS_FATURAMENTO[Cod_Faturamento],0))</f>
        <v>32</v>
      </c>
      <c r="D1047">
        <v>60356169</v>
      </c>
      <c r="E1047">
        <v>947696345</v>
      </c>
      <c r="F1047" s="1">
        <v>45713</v>
      </c>
      <c r="G1047">
        <v>29</v>
      </c>
      <c r="H1047">
        <v>2</v>
      </c>
      <c r="I1047" s="1">
        <f>Tabela3[[#This Row],[data_autorizacao]]+120</f>
        <v>45833</v>
      </c>
      <c r="J1047" t="s">
        <v>2175</v>
      </c>
      <c r="K1047">
        <v>50001213</v>
      </c>
    </row>
    <row r="1048" spans="1:11" x14ac:dyDescent="0.3">
      <c r="A1048">
        <v>2761</v>
      </c>
      <c r="B1048">
        <v>3</v>
      </c>
      <c r="C1048">
        <f>INDEX(CODIGOS_FATURAMENTO[codigo_faturamento_id],MATCH(Tabela3[[#This Row],[CodFaturamento]],CODIGOS_FATURAMENTO[Cod_Faturamento],0))</f>
        <v>26</v>
      </c>
      <c r="D1048">
        <v>60356172</v>
      </c>
      <c r="E1048">
        <v>947696348</v>
      </c>
      <c r="F1048" s="1">
        <v>45713</v>
      </c>
      <c r="G1048">
        <v>26</v>
      </c>
      <c r="H1048">
        <v>2</v>
      </c>
      <c r="I1048" s="1">
        <f>Tabela3[[#This Row],[data_autorizacao]]+120</f>
        <v>45833</v>
      </c>
      <c r="J1048" t="s">
        <v>2175</v>
      </c>
      <c r="K1048">
        <v>2250005103</v>
      </c>
    </row>
    <row r="1049" spans="1:11" x14ac:dyDescent="0.3">
      <c r="A1049">
        <v>2761</v>
      </c>
      <c r="B1049">
        <v>3</v>
      </c>
      <c r="C1049">
        <f>INDEX(CODIGOS_FATURAMENTO[codigo_faturamento_id],MATCH(Tabela3[[#This Row],[CodFaturamento]],CODIGOS_FATURAMENTO[Cod_Faturamento],0))</f>
        <v>28</v>
      </c>
      <c r="D1049">
        <v>60356168</v>
      </c>
      <c r="E1049">
        <v>947696344</v>
      </c>
      <c r="F1049" s="1">
        <v>45713</v>
      </c>
      <c r="G1049">
        <v>32</v>
      </c>
      <c r="H1049">
        <v>2</v>
      </c>
      <c r="I1049" s="1">
        <f>Tabela3[[#This Row],[data_autorizacao]]+120</f>
        <v>45833</v>
      </c>
      <c r="J1049" t="s">
        <v>2175</v>
      </c>
      <c r="K1049">
        <v>2250005170</v>
      </c>
    </row>
    <row r="1050" spans="1:11" x14ac:dyDescent="0.3">
      <c r="A1050">
        <v>2761</v>
      </c>
      <c r="B1050">
        <v>3</v>
      </c>
      <c r="C1050">
        <f>INDEX(CODIGOS_FATURAMENTO[codigo_faturamento_id],MATCH(Tabela3[[#This Row],[CodFaturamento]],CODIGOS_FATURAMENTO[Cod_Faturamento],0))</f>
        <v>108</v>
      </c>
      <c r="D1050">
        <v>60356173</v>
      </c>
      <c r="E1050">
        <v>947696349</v>
      </c>
      <c r="F1050" s="1">
        <v>45713</v>
      </c>
      <c r="G1050">
        <v>64</v>
      </c>
      <c r="H1050">
        <v>4</v>
      </c>
      <c r="I1050" s="1">
        <f>Tabela3[[#This Row],[data_autorizacao]]+120</f>
        <v>45833</v>
      </c>
      <c r="J1050" t="s">
        <v>2175</v>
      </c>
      <c r="K1050">
        <v>2250005189</v>
      </c>
    </row>
    <row r="1051" spans="1:11" x14ac:dyDescent="0.3">
      <c r="A1051">
        <v>2761</v>
      </c>
      <c r="B1051">
        <v>3</v>
      </c>
      <c r="C1051">
        <f>INDEX(CODIGOS_FATURAMENTO[codigo_faturamento_id],MATCH(Tabela3[[#This Row],[CodFaturamento]],CODIGOS_FATURAMENTO[Cod_Faturamento],0))</f>
        <v>29</v>
      </c>
      <c r="D1051">
        <v>60356171</v>
      </c>
      <c r="E1051">
        <v>947696347</v>
      </c>
      <c r="F1051" s="1">
        <v>45713</v>
      </c>
      <c r="G1051">
        <v>32</v>
      </c>
      <c r="H1051">
        <v>2</v>
      </c>
      <c r="I1051" s="1">
        <f>Tabela3[[#This Row],[data_autorizacao]]+120</f>
        <v>45833</v>
      </c>
      <c r="J1051" t="s">
        <v>2175</v>
      </c>
      <c r="K1051">
        <v>2250005278</v>
      </c>
    </row>
    <row r="1052" spans="1:11" x14ac:dyDescent="0.3">
      <c r="A1052">
        <v>4030</v>
      </c>
      <c r="B1052">
        <v>3</v>
      </c>
      <c r="C1052">
        <f>INDEX(CODIGOS_FATURAMENTO[codigo_faturamento_id],MATCH(Tabela3[[#This Row],[CodFaturamento]],CODIGOS_FATURAMENTO[Cod_Faturamento],0))</f>
        <v>31</v>
      </c>
      <c r="D1052">
        <v>58253888</v>
      </c>
      <c r="E1052">
        <v>945753403</v>
      </c>
      <c r="F1052" s="1">
        <v>45628</v>
      </c>
      <c r="G1052">
        <v>18</v>
      </c>
      <c r="H1052">
        <v>2</v>
      </c>
      <c r="I1052" s="1">
        <f>Tabela3[[#This Row],[data_autorizacao]]+120</f>
        <v>45748</v>
      </c>
      <c r="J1052" t="s">
        <v>2175</v>
      </c>
      <c r="K1052">
        <v>50000012</v>
      </c>
    </row>
    <row r="1053" spans="1:11" x14ac:dyDescent="0.3">
      <c r="A1053">
        <v>4030</v>
      </c>
      <c r="B1053">
        <v>3</v>
      </c>
      <c r="C1053">
        <f>INDEX(CODIGOS_FATURAMENTO[codigo_faturamento_id],MATCH(Tabela3[[#This Row],[CodFaturamento]],CODIGOS_FATURAMENTO[Cod_Faturamento],0))</f>
        <v>27</v>
      </c>
      <c r="D1053">
        <v>58253886</v>
      </c>
      <c r="E1053">
        <v>945753401</v>
      </c>
      <c r="F1053" s="1">
        <v>45628</v>
      </c>
      <c r="G1053">
        <v>16</v>
      </c>
      <c r="H1053">
        <v>2</v>
      </c>
      <c r="I1053" s="1">
        <f>Tabela3[[#This Row],[data_autorizacao]]+120</f>
        <v>45748</v>
      </c>
      <c r="J1053" t="s">
        <v>2175</v>
      </c>
      <c r="K1053">
        <v>2250005111</v>
      </c>
    </row>
    <row r="1054" spans="1:11" x14ac:dyDescent="0.3">
      <c r="A1054">
        <v>4030</v>
      </c>
      <c r="B1054">
        <v>3</v>
      </c>
      <c r="C1054">
        <f>INDEX(CODIGOS_FATURAMENTO[codigo_faturamento_id],MATCH(Tabela3[[#This Row],[CodFaturamento]],CODIGOS_FATURAMENTO[Cod_Faturamento],0))</f>
        <v>28</v>
      </c>
      <c r="D1054">
        <v>58253887</v>
      </c>
      <c r="E1054">
        <v>945753402</v>
      </c>
      <c r="F1054" s="1">
        <v>45628</v>
      </c>
      <c r="G1054">
        <v>23</v>
      </c>
      <c r="H1054">
        <v>2</v>
      </c>
      <c r="I1054" s="1">
        <f>Tabela3[[#This Row],[data_autorizacao]]+120</f>
        <v>45748</v>
      </c>
      <c r="J1054" t="s">
        <v>2175</v>
      </c>
      <c r="K1054">
        <v>2250005170</v>
      </c>
    </row>
    <row r="1055" spans="1:11" x14ac:dyDescent="0.3">
      <c r="A1055">
        <v>4030</v>
      </c>
      <c r="B1055">
        <v>3</v>
      </c>
      <c r="C1055">
        <f>INDEX(CODIGOS_FATURAMENTO[codigo_faturamento_id],MATCH(Tabela3[[#This Row],[CodFaturamento]],CODIGOS_FATURAMENTO[Cod_Faturamento],0))</f>
        <v>108</v>
      </c>
      <c r="D1055">
        <v>58253889</v>
      </c>
      <c r="E1055">
        <v>945753404</v>
      </c>
      <c r="F1055" s="1">
        <v>45628</v>
      </c>
      <c r="G1055">
        <v>17</v>
      </c>
      <c r="H1055">
        <v>4</v>
      </c>
      <c r="I1055" s="1">
        <f>Tabela3[[#This Row],[data_autorizacao]]+120</f>
        <v>45748</v>
      </c>
      <c r="J1055" t="s">
        <v>2175</v>
      </c>
      <c r="K1055">
        <v>2250005189</v>
      </c>
    </row>
    <row r="1056" spans="1:11" x14ac:dyDescent="0.3">
      <c r="A1056">
        <v>4160</v>
      </c>
      <c r="B1056">
        <v>3</v>
      </c>
      <c r="C1056">
        <f>INDEX(CODIGOS_FATURAMENTO[codigo_faturamento_id],MATCH(Tabela3[[#This Row],[CodFaturamento]],CODIGOS_FATURAMENTO[Cod_Faturamento],0))</f>
        <v>26</v>
      </c>
      <c r="D1056">
        <v>60236378</v>
      </c>
      <c r="E1056">
        <v>947585357</v>
      </c>
      <c r="F1056" s="1">
        <v>45708</v>
      </c>
      <c r="G1056">
        <v>64</v>
      </c>
      <c r="H1056">
        <v>4</v>
      </c>
      <c r="I1056" s="1">
        <f>Tabela3[[#This Row],[data_autorizacao]]+120</f>
        <v>45828</v>
      </c>
      <c r="J1056" t="s">
        <v>2175</v>
      </c>
      <c r="K1056">
        <v>2250005103</v>
      </c>
    </row>
    <row r="1057" spans="1:11" x14ac:dyDescent="0.3">
      <c r="A1057">
        <v>4160</v>
      </c>
      <c r="B1057">
        <v>3</v>
      </c>
      <c r="C1057">
        <f>INDEX(CODIGOS_FATURAMENTO[codigo_faturamento_id],MATCH(Tabela3[[#This Row],[CodFaturamento]],CODIGOS_FATURAMENTO[Cod_Faturamento],0))</f>
        <v>28</v>
      </c>
      <c r="D1057">
        <v>60236377</v>
      </c>
      <c r="E1057">
        <v>947585356</v>
      </c>
      <c r="F1057" s="1">
        <v>45708</v>
      </c>
      <c r="G1057">
        <v>47</v>
      </c>
      <c r="H1057">
        <v>3</v>
      </c>
      <c r="I1057" s="1">
        <f>Tabela3[[#This Row],[data_autorizacao]]+120</f>
        <v>45828</v>
      </c>
      <c r="J1057" t="s">
        <v>2175</v>
      </c>
      <c r="K1057">
        <v>2250005170</v>
      </c>
    </row>
    <row r="1058" spans="1:11" x14ac:dyDescent="0.3">
      <c r="A1058">
        <v>4160</v>
      </c>
      <c r="B1058">
        <v>3</v>
      </c>
      <c r="C1058">
        <f>INDEX(CODIGOS_FATURAMENTO[codigo_faturamento_id],MATCH(Tabela3[[#This Row],[CodFaturamento]],CODIGOS_FATURAMENTO[Cod_Faturamento],0))</f>
        <v>108</v>
      </c>
      <c r="D1058">
        <v>60236379</v>
      </c>
      <c r="E1058">
        <v>947585358</v>
      </c>
      <c r="F1058" s="1">
        <v>45708</v>
      </c>
      <c r="G1058">
        <v>30</v>
      </c>
      <c r="H1058">
        <v>2</v>
      </c>
      <c r="I1058" s="1">
        <f>Tabela3[[#This Row],[data_autorizacao]]+120</f>
        <v>45828</v>
      </c>
      <c r="J1058" t="s">
        <v>2175</v>
      </c>
      <c r="K1058">
        <v>2250005189</v>
      </c>
    </row>
    <row r="1059" spans="1:11" x14ac:dyDescent="0.3">
      <c r="A1059">
        <v>1580</v>
      </c>
      <c r="B1059">
        <v>3</v>
      </c>
      <c r="C1059">
        <f>INDEX(CODIGOS_FATURAMENTO[codigo_faturamento_id],MATCH(Tabela3[[#This Row],[CodFaturamento]],CODIGOS_FATURAMENTO[Cod_Faturamento],0))</f>
        <v>31</v>
      </c>
      <c r="D1059">
        <v>60396306</v>
      </c>
      <c r="E1059">
        <v>947733476</v>
      </c>
      <c r="F1059" s="1">
        <v>45714</v>
      </c>
      <c r="G1059">
        <v>78</v>
      </c>
      <c r="H1059">
        <v>5</v>
      </c>
      <c r="I1059" s="1">
        <f>Tabela3[[#This Row],[data_autorizacao]]+120</f>
        <v>45834</v>
      </c>
      <c r="J1059" t="s">
        <v>2175</v>
      </c>
      <c r="K1059">
        <v>50000012</v>
      </c>
    </row>
    <row r="1060" spans="1:11" x14ac:dyDescent="0.3">
      <c r="A1060">
        <v>1580</v>
      </c>
      <c r="B1060">
        <v>3</v>
      </c>
      <c r="C1060">
        <f>INDEX(CODIGOS_FATURAMENTO[codigo_faturamento_id],MATCH(Tabela3[[#This Row],[CodFaturamento]],CODIGOS_FATURAMENTO[Cod_Faturamento],0))</f>
        <v>32</v>
      </c>
      <c r="D1060">
        <v>60396307</v>
      </c>
      <c r="E1060">
        <v>947733477</v>
      </c>
      <c r="F1060" s="1">
        <v>45714</v>
      </c>
      <c r="G1060">
        <v>32</v>
      </c>
      <c r="H1060">
        <v>2</v>
      </c>
      <c r="I1060" s="1">
        <f>Tabela3[[#This Row],[data_autorizacao]]+120</f>
        <v>45834</v>
      </c>
      <c r="J1060" t="s">
        <v>2175</v>
      </c>
      <c r="K1060">
        <v>50001213</v>
      </c>
    </row>
    <row r="1061" spans="1:11" x14ac:dyDescent="0.3">
      <c r="A1061">
        <v>1580</v>
      </c>
      <c r="B1061">
        <v>3</v>
      </c>
      <c r="C1061">
        <f>INDEX(CODIGOS_FATURAMENTO[codigo_faturamento_id],MATCH(Tabela3[[#This Row],[CodFaturamento]],CODIGOS_FATURAMENTO[Cod_Faturamento],0))</f>
        <v>26</v>
      </c>
      <c r="D1061">
        <v>60396309</v>
      </c>
      <c r="E1061">
        <v>947733479</v>
      </c>
      <c r="F1061" s="1">
        <v>45714</v>
      </c>
      <c r="G1061">
        <v>77</v>
      </c>
      <c r="H1061">
        <v>5</v>
      </c>
      <c r="I1061" s="1">
        <f>Tabela3[[#This Row],[data_autorizacao]]+120</f>
        <v>45834</v>
      </c>
      <c r="J1061" t="s">
        <v>2175</v>
      </c>
      <c r="K1061">
        <v>2250005103</v>
      </c>
    </row>
    <row r="1062" spans="1:11" x14ac:dyDescent="0.3">
      <c r="A1062">
        <v>1580</v>
      </c>
      <c r="B1062">
        <v>3</v>
      </c>
      <c r="C1062">
        <f>INDEX(CODIGOS_FATURAMENTO[codigo_faturamento_id],MATCH(Tabela3[[#This Row],[CodFaturamento]],CODIGOS_FATURAMENTO[Cod_Faturamento],0))</f>
        <v>27</v>
      </c>
      <c r="D1062">
        <v>60396302</v>
      </c>
      <c r="E1062">
        <v>947733474</v>
      </c>
      <c r="F1062" s="1">
        <v>45714</v>
      </c>
      <c r="G1062">
        <v>79</v>
      </c>
      <c r="H1062">
        <v>5</v>
      </c>
      <c r="I1062" s="1">
        <f>Tabela3[[#This Row],[data_autorizacao]]+120</f>
        <v>45834</v>
      </c>
      <c r="J1062" t="s">
        <v>2175</v>
      </c>
      <c r="K1062">
        <v>2250005111</v>
      </c>
    </row>
    <row r="1063" spans="1:11" x14ac:dyDescent="0.3">
      <c r="A1063">
        <v>1580</v>
      </c>
      <c r="B1063">
        <v>3</v>
      </c>
      <c r="C1063">
        <f>INDEX(CODIGOS_FATURAMENTO[codigo_faturamento_id],MATCH(Tabela3[[#This Row],[CodFaturamento]],CODIGOS_FATURAMENTO[Cod_Faturamento],0))</f>
        <v>28</v>
      </c>
      <c r="D1063">
        <v>60396304</v>
      </c>
      <c r="E1063">
        <v>947733475</v>
      </c>
      <c r="F1063" s="1">
        <v>45714</v>
      </c>
      <c r="G1063">
        <v>79</v>
      </c>
      <c r="H1063">
        <v>5</v>
      </c>
      <c r="I1063" s="1">
        <f>Tabela3[[#This Row],[data_autorizacao]]+120</f>
        <v>45834</v>
      </c>
      <c r="J1063" t="s">
        <v>2175</v>
      </c>
      <c r="K1063">
        <v>2250005170</v>
      </c>
    </row>
    <row r="1064" spans="1:11" x14ac:dyDescent="0.3">
      <c r="A1064">
        <v>1580</v>
      </c>
      <c r="B1064">
        <v>3</v>
      </c>
      <c r="C1064">
        <f>INDEX(CODIGOS_FATURAMENTO[codigo_faturamento_id],MATCH(Tabela3[[#This Row],[CodFaturamento]],CODIGOS_FATURAMENTO[Cod_Faturamento],0))</f>
        <v>108</v>
      </c>
      <c r="D1064">
        <v>60396310</v>
      </c>
      <c r="E1064">
        <v>947733480</v>
      </c>
      <c r="F1064" s="1">
        <v>45714</v>
      </c>
      <c r="G1064">
        <v>77</v>
      </c>
      <c r="H1064">
        <v>5</v>
      </c>
      <c r="I1064" s="1">
        <f>Tabela3[[#This Row],[data_autorizacao]]+120</f>
        <v>45834</v>
      </c>
      <c r="J1064" t="s">
        <v>2175</v>
      </c>
      <c r="K1064">
        <v>2250005189</v>
      </c>
    </row>
    <row r="1065" spans="1:11" x14ac:dyDescent="0.3">
      <c r="A1065">
        <v>1580</v>
      </c>
      <c r="B1065">
        <v>3</v>
      </c>
      <c r="C1065">
        <f>INDEX(CODIGOS_FATURAMENTO[codigo_faturamento_id],MATCH(Tabela3[[#This Row],[CodFaturamento]],CODIGOS_FATURAMENTO[Cod_Faturamento],0))</f>
        <v>29</v>
      </c>
      <c r="D1065">
        <v>60396308</v>
      </c>
      <c r="E1065">
        <v>947733478</v>
      </c>
      <c r="F1065" s="1">
        <v>45714</v>
      </c>
      <c r="G1065">
        <v>78</v>
      </c>
      <c r="H1065">
        <v>5</v>
      </c>
      <c r="I1065" s="1">
        <f>Tabela3[[#This Row],[data_autorizacao]]+120</f>
        <v>45834</v>
      </c>
      <c r="J1065" t="s">
        <v>2175</v>
      </c>
      <c r="K1065">
        <v>2250005278</v>
      </c>
    </row>
    <row r="1066" spans="1:11" x14ac:dyDescent="0.3">
      <c r="A1066">
        <v>4101</v>
      </c>
      <c r="B1066">
        <v>3</v>
      </c>
      <c r="C1066">
        <f>INDEX(CODIGOS_FATURAMENTO[codigo_faturamento_id],MATCH(Tabela3[[#This Row],[CodFaturamento]],CODIGOS_FATURAMENTO[Cod_Faturamento],0))</f>
        <v>26</v>
      </c>
      <c r="D1066">
        <v>59058879</v>
      </c>
      <c r="E1066">
        <v>946493567</v>
      </c>
      <c r="F1066" s="1">
        <v>45666</v>
      </c>
      <c r="G1066">
        <v>33</v>
      </c>
      <c r="H1066">
        <v>3</v>
      </c>
      <c r="I1066" s="1">
        <f>Tabela3[[#This Row],[data_autorizacao]]+120</f>
        <v>45786</v>
      </c>
      <c r="J1066" t="s">
        <v>2175</v>
      </c>
      <c r="K1066">
        <v>2250005103</v>
      </c>
    </row>
    <row r="1067" spans="1:11" x14ac:dyDescent="0.3">
      <c r="A1067">
        <v>4101</v>
      </c>
      <c r="B1067">
        <v>3</v>
      </c>
      <c r="C1067">
        <f>INDEX(CODIGOS_FATURAMENTO[codigo_faturamento_id],MATCH(Tabela3[[#This Row],[CodFaturamento]],CODIGOS_FATURAMENTO[Cod_Faturamento],0))</f>
        <v>27</v>
      </c>
      <c r="D1067">
        <v>59058875</v>
      </c>
      <c r="E1067">
        <v>946493564</v>
      </c>
      <c r="F1067" s="1">
        <v>45666</v>
      </c>
      <c r="G1067">
        <v>25</v>
      </c>
      <c r="H1067">
        <v>2</v>
      </c>
      <c r="I1067" s="1">
        <f>Tabela3[[#This Row],[data_autorizacao]]+120</f>
        <v>45786</v>
      </c>
      <c r="J1067" t="s">
        <v>2175</v>
      </c>
      <c r="K1067">
        <v>2250005111</v>
      </c>
    </row>
    <row r="1068" spans="1:11" x14ac:dyDescent="0.3">
      <c r="A1068">
        <v>4101</v>
      </c>
      <c r="B1068">
        <v>3</v>
      </c>
      <c r="C1068">
        <f>INDEX(CODIGOS_FATURAMENTO[codigo_faturamento_id],MATCH(Tabela3[[#This Row],[CodFaturamento]],CODIGOS_FATURAMENTO[Cod_Faturamento],0))</f>
        <v>28</v>
      </c>
      <c r="D1068">
        <v>59058877</v>
      </c>
      <c r="E1068">
        <v>946493565</v>
      </c>
      <c r="F1068" s="1">
        <v>45666</v>
      </c>
      <c r="G1068">
        <v>26</v>
      </c>
      <c r="H1068">
        <v>2</v>
      </c>
      <c r="I1068" s="1">
        <f>Tabela3[[#This Row],[data_autorizacao]]+120</f>
        <v>45786</v>
      </c>
      <c r="J1068" t="s">
        <v>2175</v>
      </c>
      <c r="K1068">
        <v>2250005170</v>
      </c>
    </row>
    <row r="1069" spans="1:11" x14ac:dyDescent="0.3">
      <c r="A1069">
        <v>4101</v>
      </c>
      <c r="B1069">
        <v>3</v>
      </c>
      <c r="C1069">
        <f>INDEX(CODIGOS_FATURAMENTO[codigo_faturamento_id],MATCH(Tabela3[[#This Row],[CodFaturamento]],CODIGOS_FATURAMENTO[Cod_Faturamento],0))</f>
        <v>29</v>
      </c>
      <c r="D1069">
        <v>59058878</v>
      </c>
      <c r="E1069">
        <v>946493566</v>
      </c>
      <c r="F1069" s="1">
        <v>45666</v>
      </c>
      <c r="G1069">
        <v>20</v>
      </c>
      <c r="H1069">
        <v>2</v>
      </c>
      <c r="I1069" s="1">
        <f>Tabela3[[#This Row],[data_autorizacao]]+120</f>
        <v>45786</v>
      </c>
      <c r="J1069" t="s">
        <v>2175</v>
      </c>
      <c r="K1069">
        <v>2250005278</v>
      </c>
    </row>
    <row r="1070" spans="1:11" x14ac:dyDescent="0.3">
      <c r="A1070">
        <v>4385</v>
      </c>
      <c r="B1070">
        <v>3</v>
      </c>
      <c r="C1070">
        <f>INDEX(CODIGOS_FATURAMENTO[codigo_faturamento_id],MATCH(Tabela3[[#This Row],[CodFaturamento]],CODIGOS_FATURAMENTO[Cod_Faturamento],0))</f>
        <v>26</v>
      </c>
      <c r="D1070">
        <v>57976762</v>
      </c>
      <c r="E1070">
        <v>945497267</v>
      </c>
      <c r="F1070" s="1">
        <v>45617</v>
      </c>
      <c r="G1070">
        <v>22</v>
      </c>
      <c r="H1070">
        <v>2</v>
      </c>
      <c r="I1070" s="1">
        <f>Tabela3[[#This Row],[data_autorizacao]]+120</f>
        <v>45737</v>
      </c>
      <c r="J1070" t="s">
        <v>2175</v>
      </c>
      <c r="K1070">
        <v>2250005103</v>
      </c>
    </row>
    <row r="1071" spans="1:11" x14ac:dyDescent="0.3">
      <c r="A1071">
        <v>3320</v>
      </c>
      <c r="B1071">
        <v>3</v>
      </c>
      <c r="C1071">
        <f>INDEX(CODIGOS_FATURAMENTO[codigo_faturamento_id],MATCH(Tabela3[[#This Row],[CodFaturamento]],CODIGOS_FATURAMENTO[Cod_Faturamento],0))</f>
        <v>29</v>
      </c>
      <c r="D1071">
        <v>58978624</v>
      </c>
      <c r="E1071">
        <v>946419030</v>
      </c>
      <c r="F1071" s="1">
        <v>45665</v>
      </c>
      <c r="G1071">
        <v>10</v>
      </c>
      <c r="H1071">
        <v>1</v>
      </c>
      <c r="I1071" s="1">
        <f>Tabela3[[#This Row],[data_autorizacao]]+120</f>
        <v>45785</v>
      </c>
      <c r="J1071" t="s">
        <v>2175</v>
      </c>
      <c r="K1071">
        <v>2250005278</v>
      </c>
    </row>
    <row r="1072" spans="1:11" x14ac:dyDescent="0.3">
      <c r="A1072">
        <v>4362</v>
      </c>
      <c r="B1072">
        <v>3</v>
      </c>
      <c r="C1072">
        <f>INDEX(CODIGOS_FATURAMENTO[codigo_faturamento_id],MATCH(Tabela3[[#This Row],[CodFaturamento]],CODIGOS_FATURAMENTO[Cod_Faturamento],0))</f>
        <v>31</v>
      </c>
      <c r="D1072">
        <v>60351148</v>
      </c>
      <c r="E1072">
        <v>947691693</v>
      </c>
      <c r="F1072" s="1">
        <v>45712</v>
      </c>
      <c r="G1072">
        <v>32</v>
      </c>
      <c r="H1072">
        <v>2</v>
      </c>
      <c r="I1072" s="1">
        <f>Tabela3[[#This Row],[data_autorizacao]]+120</f>
        <v>45832</v>
      </c>
      <c r="J1072" t="s">
        <v>2175</v>
      </c>
      <c r="K1072">
        <v>50000012</v>
      </c>
    </row>
    <row r="1073" spans="1:11" x14ac:dyDescent="0.3">
      <c r="A1073">
        <v>4362</v>
      </c>
      <c r="B1073">
        <v>3</v>
      </c>
      <c r="C1073">
        <f>INDEX(CODIGOS_FATURAMENTO[codigo_faturamento_id],MATCH(Tabela3[[#This Row],[CodFaturamento]],CODIGOS_FATURAMENTO[Cod_Faturamento],0))</f>
        <v>32</v>
      </c>
      <c r="D1073">
        <v>60351149</v>
      </c>
      <c r="E1073">
        <v>947691694</v>
      </c>
      <c r="F1073" s="1">
        <v>45712</v>
      </c>
      <c r="G1073">
        <v>29</v>
      </c>
      <c r="H1073">
        <v>2</v>
      </c>
      <c r="I1073" s="1">
        <f>Tabela3[[#This Row],[data_autorizacao]]+120</f>
        <v>45832</v>
      </c>
      <c r="J1073" t="s">
        <v>2175</v>
      </c>
      <c r="K1073">
        <v>50001213</v>
      </c>
    </row>
    <row r="1074" spans="1:11" x14ac:dyDescent="0.3">
      <c r="A1074">
        <v>4362</v>
      </c>
      <c r="B1074">
        <v>3</v>
      </c>
      <c r="C1074">
        <f>INDEX(CODIGOS_FATURAMENTO[codigo_faturamento_id],MATCH(Tabela3[[#This Row],[CodFaturamento]],CODIGOS_FATURAMENTO[Cod_Faturamento],0))</f>
        <v>26</v>
      </c>
      <c r="D1074">
        <v>60351151</v>
      </c>
      <c r="E1074">
        <v>947691696</v>
      </c>
      <c r="F1074" s="1">
        <v>45712</v>
      </c>
      <c r="G1074">
        <v>60</v>
      </c>
      <c r="H1074">
        <v>4</v>
      </c>
      <c r="I1074" s="1">
        <f>Tabela3[[#This Row],[data_autorizacao]]+120</f>
        <v>45832</v>
      </c>
      <c r="J1074" t="s">
        <v>2175</v>
      </c>
      <c r="K1074">
        <v>2250005103</v>
      </c>
    </row>
    <row r="1075" spans="1:11" x14ac:dyDescent="0.3">
      <c r="A1075">
        <v>4362</v>
      </c>
      <c r="B1075">
        <v>3</v>
      </c>
      <c r="C1075">
        <f>INDEX(CODIGOS_FATURAMENTO[codigo_faturamento_id],MATCH(Tabela3[[#This Row],[CodFaturamento]],CODIGOS_FATURAMENTO[Cod_Faturamento],0))</f>
        <v>28</v>
      </c>
      <c r="D1075">
        <v>60351147</v>
      </c>
      <c r="E1075">
        <v>947691690</v>
      </c>
      <c r="F1075" s="1">
        <v>45712</v>
      </c>
      <c r="G1075">
        <v>32</v>
      </c>
      <c r="H1075">
        <v>2</v>
      </c>
      <c r="I1075" s="1">
        <f>Tabela3[[#This Row],[data_autorizacao]]+120</f>
        <v>45832</v>
      </c>
      <c r="J1075" t="s">
        <v>2175</v>
      </c>
      <c r="K1075">
        <v>2250005170</v>
      </c>
    </row>
    <row r="1076" spans="1:11" x14ac:dyDescent="0.3">
      <c r="A1076">
        <v>4362</v>
      </c>
      <c r="B1076">
        <v>3</v>
      </c>
      <c r="C1076">
        <f>INDEX(CODIGOS_FATURAMENTO[codigo_faturamento_id],MATCH(Tabela3[[#This Row],[CodFaturamento]],CODIGOS_FATURAMENTO[Cod_Faturamento],0))</f>
        <v>29</v>
      </c>
      <c r="D1076">
        <v>60351150</v>
      </c>
      <c r="E1076">
        <v>947691695</v>
      </c>
      <c r="F1076" s="1">
        <v>45712</v>
      </c>
      <c r="G1076">
        <v>31</v>
      </c>
      <c r="H1076">
        <v>2</v>
      </c>
      <c r="I1076" s="1">
        <f>Tabela3[[#This Row],[data_autorizacao]]+120</f>
        <v>45832</v>
      </c>
      <c r="J1076" t="s">
        <v>2175</v>
      </c>
      <c r="K1076">
        <v>2250005278</v>
      </c>
    </row>
    <row r="1077" spans="1:11" x14ac:dyDescent="0.3">
      <c r="A1077">
        <v>4403</v>
      </c>
      <c r="B1077">
        <v>3</v>
      </c>
      <c r="C1077">
        <f>INDEX(CODIGOS_FATURAMENTO[codigo_faturamento_id],MATCH(Tabela3[[#This Row],[CodFaturamento]],CODIGOS_FATURAMENTO[Cod_Faturamento],0))</f>
        <v>29</v>
      </c>
      <c r="D1077">
        <v>58925973</v>
      </c>
      <c r="E1077">
        <v>946370137</v>
      </c>
      <c r="F1077" s="1">
        <v>45664</v>
      </c>
      <c r="G1077">
        <v>18</v>
      </c>
      <c r="H1077">
        <v>2</v>
      </c>
      <c r="I1077" s="1">
        <f>Tabela3[[#This Row],[data_autorizacao]]+120</f>
        <v>45784</v>
      </c>
      <c r="J1077" t="s">
        <v>2175</v>
      </c>
      <c r="K1077">
        <v>2250005278</v>
      </c>
    </row>
    <row r="1078" spans="1:11" x14ac:dyDescent="0.3">
      <c r="A1078">
        <v>3276</v>
      </c>
      <c r="B1078">
        <v>3</v>
      </c>
      <c r="C1078">
        <f>INDEX(CODIGOS_FATURAMENTO[codigo_faturamento_id],MATCH(Tabela3[[#This Row],[CodFaturamento]],CODIGOS_FATURAMENTO[Cod_Faturamento],0))</f>
        <v>26</v>
      </c>
      <c r="D1078">
        <v>57528757</v>
      </c>
      <c r="E1078">
        <v>945085994</v>
      </c>
      <c r="F1078" s="1">
        <v>45600</v>
      </c>
      <c r="G1078">
        <v>21</v>
      </c>
      <c r="H1078">
        <v>3</v>
      </c>
      <c r="I1078" s="1">
        <f>Tabela3[[#This Row],[data_autorizacao]]+120</f>
        <v>45720</v>
      </c>
      <c r="J1078" t="s">
        <v>2175</v>
      </c>
      <c r="K1078">
        <v>2250005103</v>
      </c>
    </row>
    <row r="1079" spans="1:11" x14ac:dyDescent="0.3">
      <c r="A1079">
        <v>3276</v>
      </c>
      <c r="B1079">
        <v>3</v>
      </c>
      <c r="C1079">
        <f>INDEX(CODIGOS_FATURAMENTO[codigo_faturamento_id],MATCH(Tabela3[[#This Row],[CodFaturamento]],CODIGOS_FATURAMENTO[Cod_Faturamento],0))</f>
        <v>108</v>
      </c>
      <c r="D1079">
        <v>57528758</v>
      </c>
      <c r="E1079">
        <v>945085995</v>
      </c>
      <c r="F1079" s="1">
        <v>45600</v>
      </c>
      <c r="G1079">
        <v>28</v>
      </c>
      <c r="H1079">
        <v>3</v>
      </c>
      <c r="I1079" s="1">
        <f>Tabela3[[#This Row],[data_autorizacao]]+120</f>
        <v>45720</v>
      </c>
      <c r="J1079" t="s">
        <v>2175</v>
      </c>
      <c r="K1079">
        <v>2250005189</v>
      </c>
    </row>
    <row r="1080" spans="1:11" x14ac:dyDescent="0.3">
      <c r="A1080">
        <v>1821</v>
      </c>
      <c r="B1080">
        <v>3</v>
      </c>
      <c r="C1080">
        <f>INDEX(CODIGOS_FATURAMENTO[codigo_faturamento_id],MATCH(Tabela3[[#This Row],[CodFaturamento]],CODIGOS_FATURAMENTO[Cod_Faturamento],0))</f>
        <v>31</v>
      </c>
      <c r="D1080">
        <v>58710903</v>
      </c>
      <c r="E1080">
        <v>946175593</v>
      </c>
      <c r="F1080" s="1">
        <v>45645</v>
      </c>
      <c r="G1080">
        <v>10</v>
      </c>
      <c r="H1080">
        <v>1</v>
      </c>
      <c r="I1080" s="1">
        <f>Tabela3[[#This Row],[data_autorizacao]]+120</f>
        <v>45765</v>
      </c>
      <c r="J1080" t="s">
        <v>2175</v>
      </c>
      <c r="K1080">
        <v>50000012</v>
      </c>
    </row>
    <row r="1081" spans="1:11" x14ac:dyDescent="0.3">
      <c r="A1081">
        <v>1821</v>
      </c>
      <c r="B1081">
        <v>3</v>
      </c>
      <c r="C1081">
        <f>INDEX(CODIGOS_FATURAMENTO[codigo_faturamento_id],MATCH(Tabela3[[#This Row],[CodFaturamento]],CODIGOS_FATURAMENTO[Cod_Faturamento],0))</f>
        <v>26</v>
      </c>
      <c r="D1081">
        <v>58710905</v>
      </c>
      <c r="E1081">
        <v>946175595</v>
      </c>
      <c r="F1081" s="1">
        <v>45645</v>
      </c>
      <c r="G1081">
        <v>17</v>
      </c>
      <c r="H1081">
        <v>2</v>
      </c>
      <c r="I1081" s="1">
        <f>Tabela3[[#This Row],[data_autorizacao]]+120</f>
        <v>45765</v>
      </c>
      <c r="J1081" t="s">
        <v>2175</v>
      </c>
      <c r="K1081">
        <v>2250005103</v>
      </c>
    </row>
    <row r="1082" spans="1:11" x14ac:dyDescent="0.3">
      <c r="A1082">
        <v>1821</v>
      </c>
      <c r="B1082">
        <v>3</v>
      </c>
      <c r="C1082">
        <f>INDEX(CODIGOS_FATURAMENTO[codigo_faturamento_id],MATCH(Tabela3[[#This Row],[CodFaturamento]],CODIGOS_FATURAMENTO[Cod_Faturamento],0))</f>
        <v>29</v>
      </c>
      <c r="D1082">
        <v>58710904</v>
      </c>
      <c r="E1082">
        <v>946175594</v>
      </c>
      <c r="F1082" s="1">
        <v>45645</v>
      </c>
      <c r="G1082">
        <v>10</v>
      </c>
      <c r="H1082">
        <v>1</v>
      </c>
      <c r="I1082" s="1">
        <f>Tabela3[[#This Row],[data_autorizacao]]+120</f>
        <v>45765</v>
      </c>
      <c r="J1082" t="s">
        <v>2175</v>
      </c>
      <c r="K1082">
        <v>2250005278</v>
      </c>
    </row>
    <row r="1083" spans="1:11" x14ac:dyDescent="0.3">
      <c r="A1083">
        <v>2972</v>
      </c>
      <c r="B1083">
        <v>3</v>
      </c>
      <c r="C1083">
        <f>INDEX(CODIGOS_FATURAMENTO[codigo_faturamento_id],MATCH(Tabela3[[#This Row],[CodFaturamento]],CODIGOS_FATURAMENTO[Cod_Faturamento],0))</f>
        <v>26</v>
      </c>
      <c r="D1083">
        <v>57311832</v>
      </c>
      <c r="E1083">
        <v>944886734</v>
      </c>
      <c r="F1083" s="1">
        <v>45593</v>
      </c>
      <c r="G1083">
        <v>38</v>
      </c>
      <c r="H1083">
        <v>3</v>
      </c>
      <c r="I1083" s="1">
        <f>Tabela3[[#This Row],[data_autorizacao]]+120</f>
        <v>45713</v>
      </c>
      <c r="J1083" t="s">
        <v>2175</v>
      </c>
      <c r="K1083">
        <v>2250005103</v>
      </c>
    </row>
    <row r="1084" spans="1:11" x14ac:dyDescent="0.3">
      <c r="A1084">
        <v>2972</v>
      </c>
      <c r="B1084">
        <v>3</v>
      </c>
      <c r="C1084">
        <f>INDEX(CODIGOS_FATURAMENTO[codigo_faturamento_id],MATCH(Tabela3[[#This Row],[CodFaturamento]],CODIGOS_FATURAMENTO[Cod_Faturamento],0))</f>
        <v>28</v>
      </c>
      <c r="D1084">
        <v>57311830</v>
      </c>
      <c r="E1084">
        <v>944886732</v>
      </c>
      <c r="F1084" s="1">
        <v>45593</v>
      </c>
      <c r="G1084">
        <v>47</v>
      </c>
      <c r="H1084">
        <v>3</v>
      </c>
      <c r="I1084" s="1">
        <f>Tabela3[[#This Row],[data_autorizacao]]+120</f>
        <v>45713</v>
      </c>
      <c r="J1084" t="s">
        <v>2175</v>
      </c>
      <c r="K1084">
        <v>2250005170</v>
      </c>
    </row>
    <row r="1085" spans="1:11" x14ac:dyDescent="0.3">
      <c r="A1085">
        <v>2972</v>
      </c>
      <c r="B1085">
        <v>3</v>
      </c>
      <c r="C1085">
        <f>INDEX(CODIGOS_FATURAMENTO[codigo_faturamento_id],MATCH(Tabela3[[#This Row],[CodFaturamento]],CODIGOS_FATURAMENTO[Cod_Faturamento],0))</f>
        <v>108</v>
      </c>
      <c r="D1085">
        <v>57311833</v>
      </c>
      <c r="E1085">
        <v>944886735</v>
      </c>
      <c r="F1085" s="1">
        <v>45593</v>
      </c>
      <c r="G1085">
        <v>28</v>
      </c>
      <c r="H1085">
        <v>3</v>
      </c>
      <c r="I1085" s="1">
        <f>Tabela3[[#This Row],[data_autorizacao]]+120</f>
        <v>45713</v>
      </c>
      <c r="J1085" t="s">
        <v>2175</v>
      </c>
      <c r="K1085">
        <v>2250005189</v>
      </c>
    </row>
    <row r="1086" spans="1:11" x14ac:dyDescent="0.3">
      <c r="A1086">
        <v>2837</v>
      </c>
      <c r="B1086">
        <v>3</v>
      </c>
      <c r="C1086">
        <f>INDEX(CODIGOS_FATURAMENTO[codigo_faturamento_id],MATCH(Tabela3[[#This Row],[CodFaturamento]],CODIGOS_FATURAMENTO[Cod_Faturamento],0))</f>
        <v>29</v>
      </c>
      <c r="D1086">
        <v>60298035</v>
      </c>
      <c r="E1086">
        <v>82763552</v>
      </c>
      <c r="F1086" s="1">
        <v>45712</v>
      </c>
      <c r="G1086">
        <v>7</v>
      </c>
      <c r="H1086">
        <v>5</v>
      </c>
      <c r="I1086" s="1">
        <f>Tabela3[[#This Row],[data_autorizacao]]+120</f>
        <v>45832</v>
      </c>
      <c r="J1086" t="s">
        <v>2175</v>
      </c>
      <c r="K1086">
        <v>2250005278</v>
      </c>
    </row>
    <row r="1087" spans="1:11" x14ac:dyDescent="0.3">
      <c r="A1087">
        <v>2837</v>
      </c>
      <c r="B1087">
        <v>3</v>
      </c>
      <c r="C1087">
        <f>INDEX(CODIGOS_FATURAMENTO[codigo_faturamento_id],MATCH(Tabela3[[#This Row],[CodFaturamento]],CODIGOS_FATURAMENTO[Cod_Faturamento],0))</f>
        <v>108</v>
      </c>
      <c r="D1087">
        <v>60298036</v>
      </c>
      <c r="E1087">
        <v>82763659</v>
      </c>
      <c r="F1087" s="1">
        <v>45709</v>
      </c>
      <c r="G1087">
        <v>6</v>
      </c>
      <c r="H1087">
        <v>5</v>
      </c>
      <c r="I1087" s="1">
        <f>Tabela3[[#This Row],[data_autorizacao]]+120</f>
        <v>45829</v>
      </c>
      <c r="J1087" t="s">
        <v>2175</v>
      </c>
      <c r="K1087">
        <v>2250005189</v>
      </c>
    </row>
    <row r="1088" spans="1:11" x14ac:dyDescent="0.3">
      <c r="A1088">
        <v>4333</v>
      </c>
      <c r="B1088">
        <v>3</v>
      </c>
      <c r="C1088">
        <f>INDEX(CODIGOS_FATURAMENTO[codigo_faturamento_id],MATCH(Tabela3[[#This Row],[CodFaturamento]],CODIGOS_FATURAMENTO[Cod_Faturamento],0))</f>
        <v>29</v>
      </c>
      <c r="D1088">
        <v>57604393</v>
      </c>
      <c r="E1088">
        <v>945154321</v>
      </c>
      <c r="F1088" s="1">
        <v>45602</v>
      </c>
      <c r="G1088">
        <v>6</v>
      </c>
      <c r="H1088">
        <v>1</v>
      </c>
      <c r="I1088" s="1">
        <f>Tabela3[[#This Row],[data_autorizacao]]+120</f>
        <v>45722</v>
      </c>
      <c r="J1088" t="s">
        <v>2175</v>
      </c>
      <c r="K1088">
        <v>2250005278</v>
      </c>
    </row>
    <row r="1089" spans="1:11" x14ac:dyDescent="0.3">
      <c r="A1089">
        <v>1959</v>
      </c>
      <c r="B1089">
        <v>3</v>
      </c>
      <c r="C1089">
        <f>INDEX(CODIGOS_FATURAMENTO[codigo_faturamento_id],MATCH(Tabela3[[#This Row],[CodFaturamento]],CODIGOS_FATURAMENTO[Cod_Faturamento],0))</f>
        <v>26</v>
      </c>
      <c r="D1089">
        <v>57936085</v>
      </c>
      <c r="E1089">
        <v>945459820</v>
      </c>
      <c r="F1089" s="1">
        <v>45615</v>
      </c>
      <c r="G1089">
        <v>19</v>
      </c>
      <c r="H1089">
        <v>2</v>
      </c>
      <c r="I1089" s="1">
        <f>Tabela3[[#This Row],[data_autorizacao]]+120</f>
        <v>45735</v>
      </c>
      <c r="J1089" t="s">
        <v>2175</v>
      </c>
      <c r="K1089">
        <v>2250005103</v>
      </c>
    </row>
    <row r="1090" spans="1:11" x14ac:dyDescent="0.3">
      <c r="A1090">
        <v>1959</v>
      </c>
      <c r="B1090">
        <v>3</v>
      </c>
      <c r="C1090">
        <f>INDEX(CODIGOS_FATURAMENTO[codigo_faturamento_id],MATCH(Tabela3[[#This Row],[CodFaturamento]],CODIGOS_FATURAMENTO[Cod_Faturamento],0))</f>
        <v>29</v>
      </c>
      <c r="D1090">
        <v>57936084</v>
      </c>
      <c r="E1090">
        <v>945459819</v>
      </c>
      <c r="F1090" s="1">
        <v>45615</v>
      </c>
      <c r="G1090">
        <v>20</v>
      </c>
      <c r="H1090">
        <v>2</v>
      </c>
      <c r="I1090" s="1">
        <f>Tabela3[[#This Row],[data_autorizacao]]+120</f>
        <v>45735</v>
      </c>
      <c r="J1090" t="s">
        <v>2175</v>
      </c>
      <c r="K1090">
        <v>2250005278</v>
      </c>
    </row>
    <row r="1091" spans="1:11" x14ac:dyDescent="0.3">
      <c r="A1091">
        <v>3877</v>
      </c>
      <c r="B1091">
        <v>3</v>
      </c>
      <c r="C1091">
        <f>INDEX(CODIGOS_FATURAMENTO[codigo_faturamento_id],MATCH(Tabela3[[#This Row],[CodFaturamento]],CODIGOS_FATURAMENTO[Cod_Faturamento],0))</f>
        <v>31</v>
      </c>
      <c r="D1091">
        <v>60015217</v>
      </c>
      <c r="E1091">
        <v>947379594</v>
      </c>
      <c r="F1091" s="1">
        <v>45700</v>
      </c>
      <c r="G1091">
        <v>40</v>
      </c>
      <c r="H1091">
        <v>3</v>
      </c>
      <c r="I1091" s="1">
        <f>Tabela3[[#This Row],[data_autorizacao]]+120</f>
        <v>45820</v>
      </c>
      <c r="J1091" t="s">
        <v>2175</v>
      </c>
      <c r="K1091">
        <v>50000012</v>
      </c>
    </row>
    <row r="1092" spans="1:11" x14ac:dyDescent="0.3">
      <c r="A1092">
        <v>3877</v>
      </c>
      <c r="B1092">
        <v>3</v>
      </c>
      <c r="C1092">
        <f>INDEX(CODIGOS_FATURAMENTO[codigo_faturamento_id],MATCH(Tabela3[[#This Row],[CodFaturamento]],CODIGOS_FATURAMENTO[Cod_Faturamento],0))</f>
        <v>32</v>
      </c>
      <c r="D1092">
        <v>60015218</v>
      </c>
      <c r="E1092">
        <v>947379595</v>
      </c>
      <c r="F1092" s="1">
        <v>45700</v>
      </c>
      <c r="G1092">
        <v>26</v>
      </c>
      <c r="H1092">
        <v>2</v>
      </c>
      <c r="I1092" s="1">
        <f>Tabela3[[#This Row],[data_autorizacao]]+120</f>
        <v>45820</v>
      </c>
      <c r="J1092" t="s">
        <v>2175</v>
      </c>
      <c r="K1092">
        <v>50001213</v>
      </c>
    </row>
    <row r="1093" spans="1:11" x14ac:dyDescent="0.3">
      <c r="A1093">
        <v>3877</v>
      </c>
      <c r="B1093">
        <v>3</v>
      </c>
      <c r="C1093">
        <f>INDEX(CODIGOS_FATURAMENTO[codigo_faturamento_id],MATCH(Tabela3[[#This Row],[CodFaturamento]],CODIGOS_FATURAMENTO[Cod_Faturamento],0))</f>
        <v>26</v>
      </c>
      <c r="D1093">
        <v>60015220</v>
      </c>
      <c r="E1093">
        <v>947379597</v>
      </c>
      <c r="F1093" s="1">
        <v>45700</v>
      </c>
      <c r="G1093">
        <v>69</v>
      </c>
      <c r="H1093">
        <v>5</v>
      </c>
      <c r="I1093" s="1">
        <f>Tabela3[[#This Row],[data_autorizacao]]+120</f>
        <v>45820</v>
      </c>
      <c r="J1093" t="s">
        <v>2175</v>
      </c>
      <c r="K1093">
        <v>2250005103</v>
      </c>
    </row>
    <row r="1094" spans="1:11" x14ac:dyDescent="0.3">
      <c r="A1094">
        <v>3877</v>
      </c>
      <c r="B1094">
        <v>3</v>
      </c>
      <c r="C1094">
        <f>INDEX(CODIGOS_FATURAMENTO[codigo_faturamento_id],MATCH(Tabela3[[#This Row],[CodFaturamento]],CODIGOS_FATURAMENTO[Cod_Faturamento],0))</f>
        <v>27</v>
      </c>
      <c r="D1094">
        <v>60015215</v>
      </c>
      <c r="E1094">
        <v>947379590</v>
      </c>
      <c r="F1094" s="1">
        <v>45700</v>
      </c>
      <c r="G1094">
        <v>26</v>
      </c>
      <c r="H1094">
        <v>2</v>
      </c>
      <c r="I1094" s="1">
        <f>Tabela3[[#This Row],[data_autorizacao]]+120</f>
        <v>45820</v>
      </c>
      <c r="J1094" t="s">
        <v>2175</v>
      </c>
      <c r="K1094">
        <v>2250005111</v>
      </c>
    </row>
    <row r="1095" spans="1:11" x14ac:dyDescent="0.3">
      <c r="A1095">
        <v>3877</v>
      </c>
      <c r="B1095">
        <v>3</v>
      </c>
      <c r="C1095">
        <f>INDEX(CODIGOS_FATURAMENTO[codigo_faturamento_id],MATCH(Tabela3[[#This Row],[CodFaturamento]],CODIGOS_FATURAMENTO[Cod_Faturamento],0))</f>
        <v>28</v>
      </c>
      <c r="D1095">
        <v>60015216</v>
      </c>
      <c r="E1095">
        <v>947379593</v>
      </c>
      <c r="F1095" s="1">
        <v>45700</v>
      </c>
      <c r="G1095">
        <v>43</v>
      </c>
      <c r="H1095">
        <v>3</v>
      </c>
      <c r="I1095" s="1">
        <f>Tabela3[[#This Row],[data_autorizacao]]+120</f>
        <v>45820</v>
      </c>
      <c r="J1095" t="s">
        <v>2175</v>
      </c>
      <c r="K1095">
        <v>2250005170</v>
      </c>
    </row>
    <row r="1096" spans="1:11" x14ac:dyDescent="0.3">
      <c r="A1096">
        <v>3877</v>
      </c>
      <c r="B1096">
        <v>3</v>
      </c>
      <c r="C1096">
        <f>INDEX(CODIGOS_FATURAMENTO[codigo_faturamento_id],MATCH(Tabela3[[#This Row],[CodFaturamento]],CODIGOS_FATURAMENTO[Cod_Faturamento],0))</f>
        <v>108</v>
      </c>
      <c r="D1096">
        <v>60015221</v>
      </c>
      <c r="E1096">
        <v>947379598</v>
      </c>
      <c r="F1096" s="1">
        <v>45700</v>
      </c>
      <c r="G1096">
        <v>68</v>
      </c>
      <c r="H1096">
        <v>5</v>
      </c>
      <c r="I1096" s="1">
        <f>Tabela3[[#This Row],[data_autorizacao]]+120</f>
        <v>45820</v>
      </c>
      <c r="J1096" t="s">
        <v>2175</v>
      </c>
      <c r="K1096">
        <v>2250005189</v>
      </c>
    </row>
    <row r="1097" spans="1:11" x14ac:dyDescent="0.3">
      <c r="A1097">
        <v>3877</v>
      </c>
      <c r="B1097">
        <v>3</v>
      </c>
      <c r="C1097">
        <f>INDEX(CODIGOS_FATURAMENTO[codigo_faturamento_id],MATCH(Tabela3[[#This Row],[CodFaturamento]],CODIGOS_FATURAMENTO[Cod_Faturamento],0))</f>
        <v>29</v>
      </c>
      <c r="D1097">
        <v>60015219</v>
      </c>
      <c r="E1097">
        <v>947379596</v>
      </c>
      <c r="F1097" s="1">
        <v>45700</v>
      </c>
      <c r="G1097">
        <v>57</v>
      </c>
      <c r="H1097">
        <v>4</v>
      </c>
      <c r="I1097" s="1">
        <f>Tabela3[[#This Row],[data_autorizacao]]+120</f>
        <v>45820</v>
      </c>
      <c r="J1097" t="s">
        <v>2175</v>
      </c>
      <c r="K1097">
        <v>2250005278</v>
      </c>
    </row>
    <row r="1098" spans="1:11" x14ac:dyDescent="0.3">
      <c r="A1098">
        <v>4370</v>
      </c>
      <c r="B1098">
        <v>3</v>
      </c>
      <c r="C1098">
        <f>INDEX(CODIGOS_FATURAMENTO[codigo_faturamento_id],MATCH(Tabela3[[#This Row],[CodFaturamento]],CODIGOS_FATURAMENTO[Cod_Faturamento],0))</f>
        <v>31</v>
      </c>
      <c r="D1098">
        <v>60067478</v>
      </c>
      <c r="E1098">
        <v>947428263</v>
      </c>
      <c r="F1098" s="1">
        <v>45701</v>
      </c>
      <c r="G1098">
        <v>30</v>
      </c>
      <c r="H1098">
        <v>2</v>
      </c>
      <c r="I1098" s="1">
        <f>Tabela3[[#This Row],[data_autorizacao]]+120</f>
        <v>45821</v>
      </c>
      <c r="J1098" t="s">
        <v>2175</v>
      </c>
      <c r="K1098">
        <v>50000012</v>
      </c>
    </row>
    <row r="1099" spans="1:11" x14ac:dyDescent="0.3">
      <c r="A1099">
        <v>4370</v>
      </c>
      <c r="B1099">
        <v>3</v>
      </c>
      <c r="C1099">
        <f>INDEX(CODIGOS_FATURAMENTO[codigo_faturamento_id],MATCH(Tabela3[[#This Row],[CodFaturamento]],CODIGOS_FATURAMENTO[Cod_Faturamento],0))</f>
        <v>26</v>
      </c>
      <c r="D1099">
        <v>60067480</v>
      </c>
      <c r="E1099">
        <v>947428265</v>
      </c>
      <c r="F1099" s="1">
        <v>45701</v>
      </c>
      <c r="G1099">
        <v>41</v>
      </c>
      <c r="H1099">
        <v>3</v>
      </c>
      <c r="I1099" s="1">
        <f>Tabela3[[#This Row],[data_autorizacao]]+120</f>
        <v>45821</v>
      </c>
      <c r="J1099" t="s">
        <v>2175</v>
      </c>
      <c r="K1099">
        <v>2250005103</v>
      </c>
    </row>
    <row r="1100" spans="1:11" x14ac:dyDescent="0.3">
      <c r="A1100">
        <v>4370</v>
      </c>
      <c r="B1100">
        <v>3</v>
      </c>
      <c r="C1100">
        <f>INDEX(CODIGOS_FATURAMENTO[codigo_faturamento_id],MATCH(Tabela3[[#This Row],[CodFaturamento]],CODIGOS_FATURAMENTO[Cod_Faturamento],0))</f>
        <v>28</v>
      </c>
      <c r="D1100">
        <v>60067477</v>
      </c>
      <c r="E1100">
        <v>947428262</v>
      </c>
      <c r="F1100" s="1">
        <v>45701</v>
      </c>
      <c r="G1100">
        <v>32</v>
      </c>
      <c r="H1100">
        <v>2</v>
      </c>
      <c r="I1100" s="1">
        <f>Tabela3[[#This Row],[data_autorizacao]]+120</f>
        <v>45821</v>
      </c>
      <c r="J1100" t="s">
        <v>2175</v>
      </c>
      <c r="K1100">
        <v>2250005170</v>
      </c>
    </row>
    <row r="1101" spans="1:11" x14ac:dyDescent="0.3">
      <c r="A1101">
        <v>4370</v>
      </c>
      <c r="B1101">
        <v>3</v>
      </c>
      <c r="C1101">
        <f>INDEX(CODIGOS_FATURAMENTO[codigo_faturamento_id],MATCH(Tabela3[[#This Row],[CodFaturamento]],CODIGOS_FATURAMENTO[Cod_Faturamento],0))</f>
        <v>108</v>
      </c>
      <c r="D1101">
        <v>60067481</v>
      </c>
      <c r="E1101">
        <v>947428266</v>
      </c>
      <c r="F1101" s="1">
        <v>45701</v>
      </c>
      <c r="G1101">
        <v>16</v>
      </c>
      <c r="H1101">
        <v>1</v>
      </c>
      <c r="I1101" s="1">
        <f>Tabela3[[#This Row],[data_autorizacao]]+120</f>
        <v>45821</v>
      </c>
      <c r="J1101" t="s">
        <v>2175</v>
      </c>
      <c r="K1101">
        <v>2250005189</v>
      </c>
    </row>
    <row r="1102" spans="1:11" x14ac:dyDescent="0.3">
      <c r="A1102">
        <v>4370</v>
      </c>
      <c r="B1102">
        <v>3</v>
      </c>
      <c r="C1102">
        <f>INDEX(CODIGOS_FATURAMENTO[codigo_faturamento_id],MATCH(Tabela3[[#This Row],[CodFaturamento]],CODIGOS_FATURAMENTO[Cod_Faturamento],0))</f>
        <v>29</v>
      </c>
      <c r="D1102">
        <v>60067479</v>
      </c>
      <c r="E1102">
        <v>947428264</v>
      </c>
      <c r="F1102" s="1">
        <v>45701</v>
      </c>
      <c r="G1102">
        <v>32</v>
      </c>
      <c r="H1102">
        <v>2</v>
      </c>
      <c r="I1102" s="1">
        <f>Tabela3[[#This Row],[data_autorizacao]]+120</f>
        <v>45821</v>
      </c>
      <c r="J1102" t="s">
        <v>2175</v>
      </c>
      <c r="K1102">
        <v>2250005278</v>
      </c>
    </row>
    <row r="1103" spans="1:11" x14ac:dyDescent="0.3">
      <c r="A1103">
        <v>4370</v>
      </c>
      <c r="B1103">
        <v>3</v>
      </c>
      <c r="C1103">
        <f>INDEX(CODIGOS_FATURAMENTO[codigo_faturamento_id],MATCH(Tabela3[[#This Row],[CodFaturamento]],CODIGOS_FATURAMENTO[Cod_Faturamento],0))</f>
        <v>32</v>
      </c>
      <c r="D1103">
        <v>59997069</v>
      </c>
      <c r="E1103">
        <v>947362771</v>
      </c>
      <c r="F1103" s="1">
        <v>45700</v>
      </c>
      <c r="G1103">
        <v>15</v>
      </c>
      <c r="H1103">
        <v>1</v>
      </c>
      <c r="I1103" s="1">
        <f>Tabela3[[#This Row],[data_autorizacao]]+120</f>
        <v>45820</v>
      </c>
      <c r="J1103" t="s">
        <v>2175</v>
      </c>
      <c r="K1103">
        <v>50001213</v>
      </c>
    </row>
    <row r="1104" spans="1:11" x14ac:dyDescent="0.3">
      <c r="A1104">
        <v>2826</v>
      </c>
      <c r="B1104">
        <v>3</v>
      </c>
      <c r="C1104">
        <f>INDEX(CODIGOS_FATURAMENTO[codigo_faturamento_id],MATCH(Tabela3[[#This Row],[CodFaturamento]],CODIGOS_FATURAMENTO[Cod_Faturamento],0))</f>
        <v>26</v>
      </c>
      <c r="D1104">
        <v>59509125</v>
      </c>
      <c r="E1104">
        <v>946910734</v>
      </c>
      <c r="F1104" s="1">
        <v>45681</v>
      </c>
      <c r="G1104">
        <v>26</v>
      </c>
      <c r="H1104">
        <v>2</v>
      </c>
      <c r="I1104" s="1">
        <f>Tabela3[[#This Row],[data_autorizacao]]+120</f>
        <v>45801</v>
      </c>
      <c r="J1104" t="s">
        <v>2175</v>
      </c>
      <c r="K1104">
        <v>2250005103</v>
      </c>
    </row>
    <row r="1105" spans="1:11" x14ac:dyDescent="0.3">
      <c r="A1105">
        <v>2826</v>
      </c>
      <c r="B1105">
        <v>3</v>
      </c>
      <c r="C1105">
        <f>INDEX(CODIGOS_FATURAMENTO[codigo_faturamento_id],MATCH(Tabela3[[#This Row],[CodFaturamento]],CODIGOS_FATURAMENTO[Cod_Faturamento],0))</f>
        <v>29</v>
      </c>
      <c r="D1105">
        <v>59509124</v>
      </c>
      <c r="E1105">
        <v>946910733</v>
      </c>
      <c r="F1105" s="1">
        <v>45681</v>
      </c>
      <c r="G1105">
        <v>13</v>
      </c>
      <c r="H1105">
        <v>1</v>
      </c>
      <c r="I1105" s="1">
        <f>Tabela3[[#This Row],[data_autorizacao]]+120</f>
        <v>45801</v>
      </c>
      <c r="J1105" t="s">
        <v>2175</v>
      </c>
      <c r="K1105">
        <v>2250005278</v>
      </c>
    </row>
    <row r="1106" spans="1:11" x14ac:dyDescent="0.3">
      <c r="A1106">
        <v>3529</v>
      </c>
      <c r="B1106">
        <v>3</v>
      </c>
      <c r="C1106">
        <f>INDEX(CODIGOS_FATURAMENTO[codigo_faturamento_id],MATCH(Tabela3[[#This Row],[CodFaturamento]],CODIGOS_FATURAMENTO[Cod_Faturamento],0))</f>
        <v>108</v>
      </c>
      <c r="D1106">
        <v>58959168</v>
      </c>
      <c r="E1106">
        <v>946400916</v>
      </c>
      <c r="F1106" s="1">
        <v>45665</v>
      </c>
      <c r="G1106">
        <v>32</v>
      </c>
      <c r="H1106">
        <v>2</v>
      </c>
      <c r="I1106" s="1">
        <f>Tabela3[[#This Row],[data_autorizacao]]+120</f>
        <v>45785</v>
      </c>
      <c r="J1106" t="s">
        <v>2175</v>
      </c>
      <c r="K1106">
        <v>2250005189</v>
      </c>
    </row>
    <row r="1107" spans="1:11" x14ac:dyDescent="0.3">
      <c r="A1107">
        <v>3529</v>
      </c>
      <c r="B1107">
        <v>3</v>
      </c>
      <c r="C1107">
        <f>INDEX(CODIGOS_FATURAMENTO[codigo_faturamento_id],MATCH(Tabela3[[#This Row],[CodFaturamento]],CODIGOS_FATURAMENTO[Cod_Faturamento],0))</f>
        <v>26</v>
      </c>
      <c r="D1107">
        <v>57603091</v>
      </c>
      <c r="E1107">
        <v>945153133</v>
      </c>
      <c r="F1107" s="1">
        <v>45605</v>
      </c>
      <c r="G1107">
        <v>13</v>
      </c>
      <c r="H1107">
        <v>2</v>
      </c>
      <c r="I1107" s="1">
        <f>Tabela3[[#This Row],[data_autorizacao]]+120</f>
        <v>45725</v>
      </c>
      <c r="J1107" t="s">
        <v>2175</v>
      </c>
      <c r="K1107">
        <v>2250005103</v>
      </c>
    </row>
    <row r="1108" spans="1:11" x14ac:dyDescent="0.3">
      <c r="A1108">
        <v>4552</v>
      </c>
      <c r="B1108">
        <v>3</v>
      </c>
      <c r="C1108">
        <f>INDEX(CODIGOS_FATURAMENTO[codigo_faturamento_id],MATCH(Tabela3[[#This Row],[CodFaturamento]],CODIGOS_FATURAMENTO[Cod_Faturamento],0))</f>
        <v>26</v>
      </c>
      <c r="D1108">
        <v>58387108</v>
      </c>
      <c r="E1108">
        <v>945877204</v>
      </c>
      <c r="F1108" s="1">
        <v>45632</v>
      </c>
      <c r="G1108">
        <v>22</v>
      </c>
      <c r="H1108">
        <v>2</v>
      </c>
      <c r="I1108" s="1">
        <f>Tabela3[[#This Row],[data_autorizacao]]+120</f>
        <v>45752</v>
      </c>
      <c r="J1108" t="s">
        <v>2175</v>
      </c>
      <c r="K1108">
        <v>2250005103</v>
      </c>
    </row>
    <row r="1109" spans="1:11" x14ac:dyDescent="0.3">
      <c r="A1109">
        <v>4552</v>
      </c>
      <c r="B1109">
        <v>3</v>
      </c>
      <c r="C1109">
        <f>INDEX(CODIGOS_FATURAMENTO[codigo_faturamento_id],MATCH(Tabela3[[#This Row],[CodFaturamento]],CODIGOS_FATURAMENTO[Cod_Faturamento],0))</f>
        <v>29</v>
      </c>
      <c r="D1109">
        <v>58387106</v>
      </c>
      <c r="E1109">
        <v>945877202</v>
      </c>
      <c r="F1109" s="1">
        <v>45632</v>
      </c>
      <c r="G1109">
        <v>23</v>
      </c>
      <c r="H1109">
        <v>2</v>
      </c>
      <c r="I1109" s="1">
        <f>Tabela3[[#This Row],[data_autorizacao]]+120</f>
        <v>45752</v>
      </c>
      <c r="J1109" t="s">
        <v>2175</v>
      </c>
      <c r="K1109">
        <v>2250005278</v>
      </c>
    </row>
    <row r="1110" spans="1:11" x14ac:dyDescent="0.3">
      <c r="A1110">
        <v>1470</v>
      </c>
      <c r="B1110">
        <v>3</v>
      </c>
      <c r="C1110">
        <f>INDEX(CODIGOS_FATURAMENTO[codigo_faturamento_id],MATCH(Tabela3[[#This Row],[CodFaturamento]],CODIGOS_FATURAMENTO[Cod_Faturamento],0))</f>
        <v>31</v>
      </c>
      <c r="D1110">
        <v>58915818</v>
      </c>
      <c r="E1110">
        <v>946360719</v>
      </c>
      <c r="F1110" s="1">
        <v>45663</v>
      </c>
      <c r="G1110">
        <v>10</v>
      </c>
      <c r="H1110">
        <v>1</v>
      </c>
      <c r="I1110" s="1">
        <f>Tabela3[[#This Row],[data_autorizacao]]+120</f>
        <v>45783</v>
      </c>
      <c r="J1110" t="s">
        <v>2175</v>
      </c>
      <c r="K1110">
        <v>50000012</v>
      </c>
    </row>
    <row r="1111" spans="1:11" x14ac:dyDescent="0.3">
      <c r="A1111">
        <v>1470</v>
      </c>
      <c r="B1111">
        <v>3</v>
      </c>
      <c r="C1111">
        <f>INDEX(CODIGOS_FATURAMENTO[codigo_faturamento_id],MATCH(Tabela3[[#This Row],[CodFaturamento]],CODIGOS_FATURAMENTO[Cod_Faturamento],0))</f>
        <v>32</v>
      </c>
      <c r="D1111">
        <v>58915817</v>
      </c>
      <c r="E1111">
        <v>946360718</v>
      </c>
      <c r="F1111" s="1">
        <v>45663</v>
      </c>
      <c r="G1111">
        <v>10</v>
      </c>
      <c r="H1111">
        <v>1</v>
      </c>
      <c r="I1111" s="1">
        <f>Tabela3[[#This Row],[data_autorizacao]]+120</f>
        <v>45783</v>
      </c>
      <c r="J1111" t="s">
        <v>2175</v>
      </c>
      <c r="K1111">
        <v>50001213</v>
      </c>
    </row>
    <row r="1112" spans="1:11" x14ac:dyDescent="0.3">
      <c r="A1112">
        <v>1470</v>
      </c>
      <c r="B1112">
        <v>3</v>
      </c>
      <c r="C1112">
        <f>INDEX(CODIGOS_FATURAMENTO[codigo_faturamento_id],MATCH(Tabela3[[#This Row],[CodFaturamento]],CODIGOS_FATURAMENTO[Cod_Faturamento],0))</f>
        <v>26</v>
      </c>
      <c r="D1112">
        <v>58915820</v>
      </c>
      <c r="E1112">
        <v>946360721</v>
      </c>
      <c r="F1112" s="1">
        <v>45663</v>
      </c>
      <c r="G1112">
        <v>37</v>
      </c>
      <c r="H1112">
        <v>3</v>
      </c>
      <c r="I1112" s="1">
        <f>Tabela3[[#This Row],[data_autorizacao]]+120</f>
        <v>45783</v>
      </c>
      <c r="J1112" t="s">
        <v>2175</v>
      </c>
      <c r="K1112">
        <v>2250005103</v>
      </c>
    </row>
    <row r="1113" spans="1:11" x14ac:dyDescent="0.3">
      <c r="A1113">
        <v>1470</v>
      </c>
      <c r="B1113">
        <v>3</v>
      </c>
      <c r="C1113">
        <f>INDEX(CODIGOS_FATURAMENTO[codigo_faturamento_id],MATCH(Tabela3[[#This Row],[CodFaturamento]],CODIGOS_FATURAMENTO[Cod_Faturamento],0))</f>
        <v>27</v>
      </c>
      <c r="D1113">
        <v>58915816</v>
      </c>
      <c r="E1113">
        <v>946360717</v>
      </c>
      <c r="F1113" s="1">
        <v>45663</v>
      </c>
      <c r="G1113">
        <v>30</v>
      </c>
      <c r="H1113">
        <v>2</v>
      </c>
      <c r="I1113" s="1">
        <f>Tabela3[[#This Row],[data_autorizacao]]+120</f>
        <v>45783</v>
      </c>
      <c r="J1113" t="s">
        <v>2175</v>
      </c>
      <c r="K1113">
        <v>2250005111</v>
      </c>
    </row>
    <row r="1114" spans="1:11" x14ac:dyDescent="0.3">
      <c r="A1114">
        <v>1470</v>
      </c>
      <c r="B1114">
        <v>3</v>
      </c>
      <c r="C1114">
        <f>INDEX(CODIGOS_FATURAMENTO[codigo_faturamento_id],MATCH(Tabela3[[#This Row],[CodFaturamento]],CODIGOS_FATURAMENTO[Cod_Faturamento],0))</f>
        <v>108</v>
      </c>
      <c r="D1114">
        <v>58915821</v>
      </c>
      <c r="E1114">
        <v>946360722</v>
      </c>
      <c r="F1114" s="1">
        <v>45663</v>
      </c>
      <c r="G1114">
        <v>46</v>
      </c>
      <c r="H1114">
        <v>3</v>
      </c>
      <c r="I1114" s="1">
        <f>Tabela3[[#This Row],[data_autorizacao]]+120</f>
        <v>45783</v>
      </c>
      <c r="J1114" t="s">
        <v>2175</v>
      </c>
      <c r="K1114">
        <v>2250005189</v>
      </c>
    </row>
    <row r="1115" spans="1:11" x14ac:dyDescent="0.3">
      <c r="A1115">
        <v>1470</v>
      </c>
      <c r="B1115">
        <v>3</v>
      </c>
      <c r="C1115">
        <f>INDEX(CODIGOS_FATURAMENTO[codigo_faturamento_id],MATCH(Tabela3[[#This Row],[CodFaturamento]],CODIGOS_FATURAMENTO[Cod_Faturamento],0))</f>
        <v>29</v>
      </c>
      <c r="D1115">
        <v>58915819</v>
      </c>
      <c r="E1115">
        <v>946360720</v>
      </c>
      <c r="F1115" s="1">
        <v>45663</v>
      </c>
      <c r="G1115">
        <v>21</v>
      </c>
      <c r="H1115">
        <v>2</v>
      </c>
      <c r="I1115" s="1">
        <f>Tabela3[[#This Row],[data_autorizacao]]+120</f>
        <v>45783</v>
      </c>
      <c r="J1115" t="s">
        <v>2175</v>
      </c>
      <c r="K1115">
        <v>2250005278</v>
      </c>
    </row>
    <row r="1116" spans="1:11" x14ac:dyDescent="0.3">
      <c r="A1116">
        <v>4387</v>
      </c>
      <c r="B1116">
        <v>3</v>
      </c>
      <c r="C1116">
        <f>INDEX(CODIGOS_FATURAMENTO[codigo_faturamento_id],MATCH(Tabela3[[#This Row],[CodFaturamento]],CODIGOS_FATURAMENTO[Cod_Faturamento],0))</f>
        <v>31</v>
      </c>
      <c r="D1116">
        <v>59795794</v>
      </c>
      <c r="E1116">
        <v>947176128</v>
      </c>
      <c r="F1116" s="1">
        <v>45694</v>
      </c>
      <c r="G1116">
        <v>30</v>
      </c>
      <c r="H1116">
        <v>2</v>
      </c>
      <c r="I1116" s="1">
        <f>Tabela3[[#This Row],[data_autorizacao]]+120</f>
        <v>45814</v>
      </c>
      <c r="J1116" t="s">
        <v>2175</v>
      </c>
      <c r="K1116">
        <v>50000012</v>
      </c>
    </row>
    <row r="1117" spans="1:11" x14ac:dyDescent="0.3">
      <c r="A1117">
        <v>4387</v>
      </c>
      <c r="B1117">
        <v>3</v>
      </c>
      <c r="C1117">
        <f>INDEX(CODIGOS_FATURAMENTO[codigo_faturamento_id],MATCH(Tabela3[[#This Row],[CodFaturamento]],CODIGOS_FATURAMENTO[Cod_Faturamento],0))</f>
        <v>27</v>
      </c>
      <c r="D1117">
        <v>59795793</v>
      </c>
      <c r="E1117">
        <v>947176127</v>
      </c>
      <c r="F1117" s="1">
        <v>45694</v>
      </c>
      <c r="G1117">
        <v>30</v>
      </c>
      <c r="H1117">
        <v>2</v>
      </c>
      <c r="I1117" s="1">
        <f>Tabela3[[#This Row],[data_autorizacao]]+120</f>
        <v>45814</v>
      </c>
      <c r="J1117" t="s">
        <v>2175</v>
      </c>
      <c r="K1117">
        <v>2250005111</v>
      </c>
    </row>
    <row r="1118" spans="1:11" x14ac:dyDescent="0.3">
      <c r="A1118">
        <v>4387</v>
      </c>
      <c r="B1118">
        <v>3</v>
      </c>
      <c r="C1118">
        <f>INDEX(CODIGOS_FATURAMENTO[codigo_faturamento_id],MATCH(Tabela3[[#This Row],[CodFaturamento]],CODIGOS_FATURAMENTO[Cod_Faturamento],0))</f>
        <v>29</v>
      </c>
      <c r="D1118">
        <v>59795795</v>
      </c>
      <c r="E1118">
        <v>947176129</v>
      </c>
      <c r="F1118" s="1">
        <v>45694</v>
      </c>
      <c r="G1118">
        <v>32</v>
      </c>
      <c r="H1118">
        <v>2</v>
      </c>
      <c r="I1118" s="1">
        <f>Tabela3[[#This Row],[data_autorizacao]]+120</f>
        <v>45814</v>
      </c>
      <c r="J1118" t="s">
        <v>2175</v>
      </c>
      <c r="K1118">
        <v>2250005278</v>
      </c>
    </row>
    <row r="1119" spans="1:11" x14ac:dyDescent="0.3">
      <c r="A1119">
        <v>4278</v>
      </c>
      <c r="B1119">
        <v>3</v>
      </c>
      <c r="C1119">
        <f>INDEX(CODIGOS_FATURAMENTO[codigo_faturamento_id],MATCH(Tabela3[[#This Row],[CodFaturamento]],CODIGOS_FATURAMENTO[Cod_Faturamento],0))</f>
        <v>26</v>
      </c>
      <c r="D1119">
        <v>60612479</v>
      </c>
      <c r="E1119">
        <v>947932215</v>
      </c>
      <c r="F1119" s="1">
        <v>45723</v>
      </c>
      <c r="G1119">
        <v>30</v>
      </c>
      <c r="H1119">
        <v>2</v>
      </c>
      <c r="I1119" s="1">
        <f>Tabela3[[#This Row],[data_autorizacao]]+120</f>
        <v>45843</v>
      </c>
      <c r="J1119" t="s">
        <v>2175</v>
      </c>
      <c r="K1119">
        <v>2250005103</v>
      </c>
    </row>
    <row r="1120" spans="1:11" x14ac:dyDescent="0.3">
      <c r="A1120">
        <v>4278</v>
      </c>
      <c r="B1120">
        <v>3</v>
      </c>
      <c r="C1120">
        <f>INDEX(CODIGOS_FATURAMENTO[codigo_faturamento_id],MATCH(Tabela3[[#This Row],[CodFaturamento]],CODIGOS_FATURAMENTO[Cod_Faturamento],0))</f>
        <v>29</v>
      </c>
      <c r="D1120">
        <v>60612478</v>
      </c>
      <c r="E1120">
        <v>947932214</v>
      </c>
      <c r="F1120" s="1">
        <v>45723</v>
      </c>
      <c r="G1120">
        <v>32</v>
      </c>
      <c r="H1120">
        <v>2</v>
      </c>
      <c r="I1120" s="1">
        <f>Tabela3[[#This Row],[data_autorizacao]]+120</f>
        <v>45843</v>
      </c>
      <c r="J1120" t="s">
        <v>2175</v>
      </c>
      <c r="K1120">
        <v>2250005278</v>
      </c>
    </row>
    <row r="1121" spans="1:11" x14ac:dyDescent="0.3">
      <c r="A1121">
        <v>2991</v>
      </c>
      <c r="B1121">
        <v>3</v>
      </c>
      <c r="C1121">
        <f>INDEX(CODIGOS_FATURAMENTO[codigo_faturamento_id],MATCH(Tabela3[[#This Row],[CodFaturamento]],CODIGOS_FATURAMENTO[Cod_Faturamento],0))</f>
        <v>31</v>
      </c>
      <c r="D1121">
        <v>60104701</v>
      </c>
      <c r="E1121">
        <v>947462725</v>
      </c>
      <c r="F1121" s="1">
        <v>45705</v>
      </c>
      <c r="G1121">
        <v>15</v>
      </c>
      <c r="H1121">
        <v>1</v>
      </c>
      <c r="I1121" s="1">
        <f>Tabela3[[#This Row],[data_autorizacao]]+120</f>
        <v>45825</v>
      </c>
      <c r="J1121" t="s">
        <v>2175</v>
      </c>
      <c r="K1121">
        <v>50000012</v>
      </c>
    </row>
    <row r="1122" spans="1:11" x14ac:dyDescent="0.3">
      <c r="A1122">
        <v>2991</v>
      </c>
      <c r="B1122">
        <v>3</v>
      </c>
      <c r="C1122">
        <f>INDEX(CODIGOS_FATURAMENTO[codigo_faturamento_id],MATCH(Tabela3[[#This Row],[CodFaturamento]],CODIGOS_FATURAMENTO[Cod_Faturamento],0))</f>
        <v>26</v>
      </c>
      <c r="D1122">
        <v>60104703</v>
      </c>
      <c r="E1122">
        <v>947462727</v>
      </c>
      <c r="F1122" s="1">
        <v>45705</v>
      </c>
      <c r="G1122">
        <v>13</v>
      </c>
      <c r="H1122">
        <v>1</v>
      </c>
      <c r="I1122" s="1">
        <f>Tabela3[[#This Row],[data_autorizacao]]+120</f>
        <v>45825</v>
      </c>
      <c r="J1122" t="s">
        <v>2175</v>
      </c>
      <c r="K1122">
        <v>2250005103</v>
      </c>
    </row>
    <row r="1123" spans="1:11" x14ac:dyDescent="0.3">
      <c r="A1123">
        <v>2991</v>
      </c>
      <c r="B1123">
        <v>3</v>
      </c>
      <c r="C1123">
        <f>INDEX(CODIGOS_FATURAMENTO[codigo_faturamento_id],MATCH(Tabela3[[#This Row],[CodFaturamento]],CODIGOS_FATURAMENTO[Cod_Faturamento],0))</f>
        <v>29</v>
      </c>
      <c r="D1123">
        <v>60104702</v>
      </c>
      <c r="E1123">
        <v>947462726</v>
      </c>
      <c r="F1123" s="1">
        <v>45705</v>
      </c>
      <c r="G1123">
        <v>26</v>
      </c>
      <c r="H1123">
        <v>2</v>
      </c>
      <c r="I1123" s="1">
        <f>Tabela3[[#This Row],[data_autorizacao]]+120</f>
        <v>45825</v>
      </c>
      <c r="J1123" t="s">
        <v>2175</v>
      </c>
      <c r="K1123">
        <v>2250005278</v>
      </c>
    </row>
    <row r="1124" spans="1:11" x14ac:dyDescent="0.3">
      <c r="A1124">
        <v>2991</v>
      </c>
      <c r="B1124">
        <v>3</v>
      </c>
      <c r="C1124">
        <f>INDEX(CODIGOS_FATURAMENTO[codigo_faturamento_id],MATCH(Tabela3[[#This Row],[CodFaturamento]],CODIGOS_FATURAMENTO[Cod_Faturamento],0))</f>
        <v>108</v>
      </c>
      <c r="D1124">
        <v>57317192</v>
      </c>
      <c r="E1124">
        <v>944891520</v>
      </c>
      <c r="F1124" s="1">
        <v>45590</v>
      </c>
      <c r="G1124">
        <v>10</v>
      </c>
      <c r="H1124">
        <v>1</v>
      </c>
      <c r="I1124" s="1">
        <f>Tabela3[[#This Row],[data_autorizacao]]+120</f>
        <v>45710</v>
      </c>
      <c r="J1124" t="s">
        <v>2175</v>
      </c>
      <c r="K1124">
        <v>2250005189</v>
      </c>
    </row>
    <row r="1125" spans="1:11" x14ac:dyDescent="0.3">
      <c r="A1125">
        <v>4310</v>
      </c>
      <c r="B1125">
        <v>3</v>
      </c>
      <c r="C1125">
        <f>INDEX(CODIGOS_FATURAMENTO[codigo_faturamento_id],MATCH(Tabela3[[#This Row],[CodFaturamento]],CODIGOS_FATURAMENTO[Cod_Faturamento],0))</f>
        <v>29</v>
      </c>
      <c r="D1125">
        <v>57729631</v>
      </c>
      <c r="E1125">
        <v>945269667</v>
      </c>
      <c r="F1125" s="1">
        <v>45607</v>
      </c>
      <c r="G1125">
        <v>19</v>
      </c>
      <c r="H1125">
        <v>2</v>
      </c>
      <c r="I1125" s="1">
        <f>Tabela3[[#This Row],[data_autorizacao]]+120</f>
        <v>45727</v>
      </c>
      <c r="J1125" t="s">
        <v>2175</v>
      </c>
      <c r="K1125">
        <v>2250005278</v>
      </c>
    </row>
    <row r="1126" spans="1:11" x14ac:dyDescent="0.3">
      <c r="A1126">
        <v>4529</v>
      </c>
      <c r="B1126">
        <v>3</v>
      </c>
      <c r="C1126">
        <f>INDEX(CODIGOS_FATURAMENTO[codigo_faturamento_id],MATCH(Tabela3[[#This Row],[CodFaturamento]],CODIGOS_FATURAMENTO[Cod_Faturamento],0))</f>
        <v>29</v>
      </c>
      <c r="D1126">
        <v>59708627</v>
      </c>
      <c r="E1126">
        <v>947095407</v>
      </c>
      <c r="F1126" s="1">
        <v>45698</v>
      </c>
      <c r="G1126">
        <v>32</v>
      </c>
      <c r="H1126">
        <v>2</v>
      </c>
      <c r="I1126" s="1">
        <f>Tabela3[[#This Row],[data_autorizacao]]+120</f>
        <v>45818</v>
      </c>
      <c r="J1126" t="s">
        <v>2175</v>
      </c>
      <c r="K1126">
        <v>2250005278</v>
      </c>
    </row>
    <row r="1127" spans="1:11" x14ac:dyDescent="0.3">
      <c r="A1127">
        <v>894</v>
      </c>
      <c r="B1127">
        <v>3</v>
      </c>
      <c r="C1127">
        <f>INDEX(CODIGOS_FATURAMENTO[codigo_faturamento_id],MATCH(Tabela3[[#This Row],[CodFaturamento]],CODIGOS_FATURAMENTO[Cod_Faturamento],0))</f>
        <v>26</v>
      </c>
      <c r="D1127">
        <v>58435212</v>
      </c>
      <c r="E1127">
        <v>945921471</v>
      </c>
      <c r="F1127" s="1">
        <v>45635</v>
      </c>
      <c r="G1127">
        <v>18</v>
      </c>
      <c r="H1127">
        <v>2</v>
      </c>
      <c r="I1127" s="1">
        <f>Tabela3[[#This Row],[data_autorizacao]]+120</f>
        <v>45755</v>
      </c>
      <c r="J1127" t="s">
        <v>2175</v>
      </c>
      <c r="K1127">
        <v>2250005103</v>
      </c>
    </row>
    <row r="1128" spans="1:11" x14ac:dyDescent="0.3">
      <c r="A1128">
        <v>4145</v>
      </c>
      <c r="B1128">
        <v>3</v>
      </c>
      <c r="C1128">
        <f>INDEX(CODIGOS_FATURAMENTO[codigo_faturamento_id],MATCH(Tabela3[[#This Row],[CodFaturamento]],CODIGOS_FATURAMENTO[Cod_Faturamento],0))</f>
        <v>29</v>
      </c>
      <c r="D1128">
        <v>58865732</v>
      </c>
      <c r="E1128">
        <v>946315259</v>
      </c>
      <c r="F1128" s="1">
        <v>45660</v>
      </c>
      <c r="G1128">
        <v>8</v>
      </c>
      <c r="H1128">
        <v>1</v>
      </c>
      <c r="I1128" s="1">
        <f>Tabela3[[#This Row],[data_autorizacao]]+120</f>
        <v>45780</v>
      </c>
      <c r="J1128" t="s">
        <v>2175</v>
      </c>
      <c r="K1128">
        <v>2250005278</v>
      </c>
    </row>
    <row r="1129" spans="1:11" x14ac:dyDescent="0.3">
      <c r="A1129">
        <v>4145</v>
      </c>
      <c r="B1129">
        <v>3</v>
      </c>
      <c r="C1129">
        <f>INDEX(CODIGOS_FATURAMENTO[codigo_faturamento_id],MATCH(Tabela3[[#This Row],[CodFaturamento]],CODIGOS_FATURAMENTO[Cod_Faturamento],0))</f>
        <v>26</v>
      </c>
      <c r="D1129">
        <v>58865733</v>
      </c>
      <c r="E1129">
        <v>946315260</v>
      </c>
      <c r="F1129" s="1">
        <v>45659</v>
      </c>
      <c r="G1129">
        <v>16</v>
      </c>
      <c r="H1129">
        <v>1</v>
      </c>
      <c r="I1129" s="1">
        <f>Tabela3[[#This Row],[data_autorizacao]]+120</f>
        <v>45779</v>
      </c>
      <c r="J1129" t="s">
        <v>2175</v>
      </c>
      <c r="K1129">
        <v>2250005103</v>
      </c>
    </row>
    <row r="1130" spans="1:11" x14ac:dyDescent="0.3">
      <c r="A1130">
        <v>4145</v>
      </c>
      <c r="B1130">
        <v>3</v>
      </c>
      <c r="C1130">
        <f>INDEX(CODIGOS_FATURAMENTO[codigo_faturamento_id],MATCH(Tabela3[[#This Row],[CodFaturamento]],CODIGOS_FATURAMENTO[Cod_Faturamento],0))</f>
        <v>108</v>
      </c>
      <c r="D1130">
        <v>58865734</v>
      </c>
      <c r="E1130">
        <v>946315261</v>
      </c>
      <c r="F1130" s="1">
        <v>45659</v>
      </c>
      <c r="G1130">
        <v>32</v>
      </c>
      <c r="H1130">
        <v>2</v>
      </c>
      <c r="I1130" s="1">
        <f>Tabela3[[#This Row],[data_autorizacao]]+120</f>
        <v>45779</v>
      </c>
      <c r="J1130" t="s">
        <v>2175</v>
      </c>
      <c r="K1130">
        <v>2250005189</v>
      </c>
    </row>
    <row r="1131" spans="1:11" x14ac:dyDescent="0.3">
      <c r="A1131">
        <v>922</v>
      </c>
      <c r="B1131">
        <v>3</v>
      </c>
      <c r="C1131">
        <f>INDEX(CODIGOS_FATURAMENTO[codigo_faturamento_id],MATCH(Tabela3[[#This Row],[CodFaturamento]],CODIGOS_FATURAMENTO[Cod_Faturamento],0))</f>
        <v>32</v>
      </c>
      <c r="D1131">
        <v>59507630</v>
      </c>
      <c r="E1131">
        <v>946909392</v>
      </c>
      <c r="F1131" s="1">
        <v>45682</v>
      </c>
      <c r="G1131">
        <v>42</v>
      </c>
      <c r="H1131">
        <v>3</v>
      </c>
      <c r="I1131" s="1">
        <f>Tabela3[[#This Row],[data_autorizacao]]+120</f>
        <v>45802</v>
      </c>
      <c r="J1131" t="s">
        <v>2175</v>
      </c>
      <c r="K1131">
        <v>50001213</v>
      </c>
    </row>
    <row r="1132" spans="1:11" x14ac:dyDescent="0.3">
      <c r="A1132">
        <v>922</v>
      </c>
      <c r="B1132">
        <v>3</v>
      </c>
      <c r="C1132">
        <f>INDEX(CODIGOS_FATURAMENTO[codigo_faturamento_id],MATCH(Tabela3[[#This Row],[CodFaturamento]],CODIGOS_FATURAMENTO[Cod_Faturamento],0))</f>
        <v>26</v>
      </c>
      <c r="D1132">
        <v>59507632</v>
      </c>
      <c r="E1132">
        <v>946909394</v>
      </c>
      <c r="F1132" s="1">
        <v>45682</v>
      </c>
      <c r="G1132">
        <v>42</v>
      </c>
      <c r="H1132">
        <v>3</v>
      </c>
      <c r="I1132" s="1">
        <f>Tabela3[[#This Row],[data_autorizacao]]+120</f>
        <v>45802</v>
      </c>
      <c r="J1132" t="s">
        <v>2175</v>
      </c>
      <c r="K1132">
        <v>2250005103</v>
      </c>
    </row>
    <row r="1133" spans="1:11" x14ac:dyDescent="0.3">
      <c r="A1133">
        <v>922</v>
      </c>
      <c r="B1133">
        <v>3</v>
      </c>
      <c r="C1133">
        <f>INDEX(CODIGOS_FATURAMENTO[codigo_faturamento_id],MATCH(Tabela3[[#This Row],[CodFaturamento]],CODIGOS_FATURAMENTO[Cod_Faturamento],0))</f>
        <v>29</v>
      </c>
      <c r="D1133">
        <v>59507631</v>
      </c>
      <c r="E1133">
        <v>946909393</v>
      </c>
      <c r="F1133" s="1">
        <v>45682</v>
      </c>
      <c r="G1133">
        <v>42</v>
      </c>
      <c r="H1133">
        <v>3</v>
      </c>
      <c r="I1133" s="1">
        <f>Tabela3[[#This Row],[data_autorizacao]]+120</f>
        <v>45802</v>
      </c>
      <c r="J1133" t="s">
        <v>2175</v>
      </c>
      <c r="K1133">
        <v>2250005278</v>
      </c>
    </row>
    <row r="1134" spans="1:11" x14ac:dyDescent="0.3">
      <c r="A1134">
        <v>922</v>
      </c>
      <c r="B1134">
        <v>3</v>
      </c>
      <c r="C1134">
        <f>INDEX(CODIGOS_FATURAMENTO[codigo_faturamento_id],MATCH(Tabela3[[#This Row],[CodFaturamento]],CODIGOS_FATURAMENTO[Cod_Faturamento],0))</f>
        <v>31</v>
      </c>
      <c r="D1134">
        <v>59507629</v>
      </c>
      <c r="E1134">
        <v>946909391</v>
      </c>
      <c r="F1134" s="1">
        <v>45681</v>
      </c>
      <c r="G1134">
        <v>48</v>
      </c>
      <c r="H1134">
        <v>3</v>
      </c>
      <c r="I1134" s="1">
        <f>Tabela3[[#This Row],[data_autorizacao]]+120</f>
        <v>45801</v>
      </c>
      <c r="J1134" t="s">
        <v>2175</v>
      </c>
      <c r="K1134">
        <v>50000012</v>
      </c>
    </row>
    <row r="1135" spans="1:11" x14ac:dyDescent="0.3">
      <c r="A1135">
        <v>3573</v>
      </c>
      <c r="B1135">
        <v>3</v>
      </c>
      <c r="C1135">
        <f>INDEX(CODIGOS_FATURAMENTO[codigo_faturamento_id],MATCH(Tabela3[[#This Row],[CodFaturamento]],CODIGOS_FATURAMENTO[Cod_Faturamento],0))</f>
        <v>26</v>
      </c>
      <c r="D1135">
        <v>58192805</v>
      </c>
      <c r="E1135">
        <v>945697013</v>
      </c>
      <c r="F1135" s="1">
        <v>45625</v>
      </c>
      <c r="G1135">
        <v>4</v>
      </c>
      <c r="H1135">
        <v>1</v>
      </c>
      <c r="I1135" s="1">
        <f>Tabela3[[#This Row],[data_autorizacao]]+120</f>
        <v>45745</v>
      </c>
      <c r="J1135" t="s">
        <v>2175</v>
      </c>
      <c r="K1135">
        <v>2250005103</v>
      </c>
    </row>
    <row r="1136" spans="1:11" x14ac:dyDescent="0.3">
      <c r="A1136">
        <v>3573</v>
      </c>
      <c r="B1136">
        <v>3</v>
      </c>
      <c r="C1136">
        <f>INDEX(CODIGOS_FATURAMENTO[codigo_faturamento_id],MATCH(Tabela3[[#This Row],[CodFaturamento]],CODIGOS_FATURAMENTO[Cod_Faturamento],0))</f>
        <v>28</v>
      </c>
      <c r="D1136">
        <v>58192803</v>
      </c>
      <c r="E1136">
        <v>945697011</v>
      </c>
      <c r="F1136" s="1">
        <v>45625</v>
      </c>
      <c r="G1136">
        <v>16</v>
      </c>
      <c r="H1136">
        <v>1</v>
      </c>
      <c r="I1136" s="1">
        <f>Tabela3[[#This Row],[data_autorizacao]]+120</f>
        <v>45745</v>
      </c>
      <c r="J1136" t="s">
        <v>2175</v>
      </c>
      <c r="K1136">
        <v>2250005170</v>
      </c>
    </row>
    <row r="1137" spans="1:11" x14ac:dyDescent="0.3">
      <c r="A1137">
        <v>3573</v>
      </c>
      <c r="B1137">
        <v>3</v>
      </c>
      <c r="C1137">
        <f>INDEX(CODIGOS_FATURAMENTO[codigo_faturamento_id],MATCH(Tabela3[[#This Row],[CodFaturamento]],CODIGOS_FATURAMENTO[Cod_Faturamento],0))</f>
        <v>29</v>
      </c>
      <c r="D1137">
        <v>58192804</v>
      </c>
      <c r="E1137">
        <v>945697012</v>
      </c>
      <c r="F1137" s="1">
        <v>45625</v>
      </c>
      <c r="G1137">
        <v>4</v>
      </c>
      <c r="H1137">
        <v>1</v>
      </c>
      <c r="I1137" s="1">
        <f>Tabela3[[#This Row],[data_autorizacao]]+120</f>
        <v>45745</v>
      </c>
      <c r="J1137" t="s">
        <v>2175</v>
      </c>
      <c r="K1137">
        <v>2250005278</v>
      </c>
    </row>
    <row r="1138" spans="1:11" x14ac:dyDescent="0.3">
      <c r="A1138">
        <v>3846</v>
      </c>
      <c r="B1138">
        <v>3</v>
      </c>
      <c r="C1138">
        <f>INDEX(CODIGOS_FATURAMENTO[codigo_faturamento_id],MATCH(Tabela3[[#This Row],[CodFaturamento]],CODIGOS_FATURAMENTO[Cod_Faturamento],0))</f>
        <v>29</v>
      </c>
      <c r="D1138">
        <v>58861012</v>
      </c>
      <c r="E1138">
        <v>946311037</v>
      </c>
      <c r="F1138" s="1">
        <v>45660</v>
      </c>
      <c r="G1138">
        <v>16</v>
      </c>
      <c r="H1138">
        <v>2</v>
      </c>
      <c r="I1138" s="1">
        <f>Tabela3[[#This Row],[data_autorizacao]]+120</f>
        <v>45780</v>
      </c>
      <c r="J1138" t="s">
        <v>2175</v>
      </c>
      <c r="K1138">
        <v>2250005278</v>
      </c>
    </row>
    <row r="1139" spans="1:11" x14ac:dyDescent="0.3">
      <c r="A1139">
        <v>1393</v>
      </c>
      <c r="B1139">
        <v>3</v>
      </c>
      <c r="C1139">
        <f>INDEX(CODIGOS_FATURAMENTO[codigo_faturamento_id],MATCH(Tabela3[[#This Row],[CodFaturamento]],CODIGOS_FATURAMENTO[Cod_Faturamento],0))</f>
        <v>26</v>
      </c>
      <c r="D1139">
        <v>57520832</v>
      </c>
      <c r="E1139">
        <v>945078827</v>
      </c>
      <c r="F1139" s="1">
        <v>45600</v>
      </c>
      <c r="G1139">
        <v>77</v>
      </c>
      <c r="H1139">
        <v>6</v>
      </c>
      <c r="I1139" s="1">
        <f>Tabela3[[#This Row],[data_autorizacao]]+120</f>
        <v>45720</v>
      </c>
      <c r="J1139" t="s">
        <v>2175</v>
      </c>
      <c r="K1139">
        <v>2250005103</v>
      </c>
    </row>
    <row r="1140" spans="1:11" x14ac:dyDescent="0.3">
      <c r="A1140">
        <v>1393</v>
      </c>
      <c r="B1140">
        <v>3</v>
      </c>
      <c r="C1140">
        <f>INDEX(CODIGOS_FATURAMENTO[codigo_faturamento_id],MATCH(Tabela3[[#This Row],[CodFaturamento]],CODIGOS_FATURAMENTO[Cod_Faturamento],0))</f>
        <v>27</v>
      </c>
      <c r="D1140">
        <v>57520827</v>
      </c>
      <c r="E1140">
        <v>945078823</v>
      </c>
      <c r="F1140" s="1">
        <v>45600</v>
      </c>
      <c r="G1140">
        <v>27</v>
      </c>
      <c r="H1140">
        <v>3</v>
      </c>
      <c r="I1140" s="1">
        <f>Tabela3[[#This Row],[data_autorizacao]]+120</f>
        <v>45720</v>
      </c>
      <c r="J1140" t="s">
        <v>2175</v>
      </c>
      <c r="K1140">
        <v>2250005111</v>
      </c>
    </row>
    <row r="1141" spans="1:11" x14ac:dyDescent="0.3">
      <c r="A1141">
        <v>1393</v>
      </c>
      <c r="B1141">
        <v>3</v>
      </c>
      <c r="C1141">
        <f>INDEX(CODIGOS_FATURAMENTO[codigo_faturamento_id],MATCH(Tabela3[[#This Row],[CodFaturamento]],CODIGOS_FATURAMENTO[Cod_Faturamento],0))</f>
        <v>28</v>
      </c>
      <c r="D1141">
        <v>57520829</v>
      </c>
      <c r="E1141">
        <v>945078824</v>
      </c>
      <c r="F1141" s="1">
        <v>45600</v>
      </c>
      <c r="G1141">
        <v>22</v>
      </c>
      <c r="H1141">
        <v>2</v>
      </c>
      <c r="I1141" s="1">
        <f>Tabela3[[#This Row],[data_autorizacao]]+120</f>
        <v>45720</v>
      </c>
      <c r="J1141" t="s">
        <v>2175</v>
      </c>
      <c r="K1141">
        <v>2250005170</v>
      </c>
    </row>
    <row r="1142" spans="1:11" x14ac:dyDescent="0.3">
      <c r="A1142">
        <v>1393</v>
      </c>
      <c r="B1142">
        <v>3</v>
      </c>
      <c r="C1142">
        <f>INDEX(CODIGOS_FATURAMENTO[codigo_faturamento_id],MATCH(Tabela3[[#This Row],[CodFaturamento]],CODIGOS_FATURAMENTO[Cod_Faturamento],0))</f>
        <v>108</v>
      </c>
      <c r="D1142">
        <v>57520833</v>
      </c>
      <c r="E1142">
        <v>945078830</v>
      </c>
      <c r="F1142" s="1">
        <v>45600</v>
      </c>
      <c r="G1142">
        <v>28</v>
      </c>
      <c r="H1142">
        <v>3</v>
      </c>
      <c r="I1142" s="1">
        <f>Tabela3[[#This Row],[data_autorizacao]]+120</f>
        <v>45720</v>
      </c>
      <c r="J1142" t="s">
        <v>2175</v>
      </c>
      <c r="K1142">
        <v>2250005189</v>
      </c>
    </row>
    <row r="1143" spans="1:11" x14ac:dyDescent="0.3">
      <c r="A1143">
        <v>1393</v>
      </c>
      <c r="B1143">
        <v>3</v>
      </c>
      <c r="C1143">
        <f>INDEX(CODIGOS_FATURAMENTO[codigo_faturamento_id],MATCH(Tabela3[[#This Row],[CodFaturamento]],CODIGOS_FATURAMENTO[Cod_Faturamento],0))</f>
        <v>29</v>
      </c>
      <c r="D1143">
        <v>57520831</v>
      </c>
      <c r="E1143">
        <v>945078826</v>
      </c>
      <c r="F1143" s="1">
        <v>45600</v>
      </c>
      <c r="G1143">
        <v>27</v>
      </c>
      <c r="H1143">
        <v>3</v>
      </c>
      <c r="I1143" s="1">
        <f>Tabela3[[#This Row],[data_autorizacao]]+120</f>
        <v>45720</v>
      </c>
      <c r="J1143" t="s">
        <v>2175</v>
      </c>
      <c r="K1143">
        <v>2250005278</v>
      </c>
    </row>
    <row r="1144" spans="1:11" x14ac:dyDescent="0.3">
      <c r="A1144">
        <v>3311</v>
      </c>
      <c r="B1144">
        <v>3</v>
      </c>
      <c r="C1144">
        <f>INDEX(CODIGOS_FATURAMENTO[codigo_faturamento_id],MATCH(Tabela3[[#This Row],[CodFaturamento]],CODIGOS_FATURAMENTO[Cod_Faturamento],0))</f>
        <v>108</v>
      </c>
      <c r="D1144">
        <v>57403468</v>
      </c>
      <c r="E1144">
        <v>944971620</v>
      </c>
      <c r="F1144" s="1">
        <v>45596</v>
      </c>
      <c r="G1144">
        <v>9</v>
      </c>
      <c r="H1144">
        <v>2</v>
      </c>
      <c r="I1144" s="1">
        <f>Tabela3[[#This Row],[data_autorizacao]]+120</f>
        <v>45716</v>
      </c>
      <c r="J1144" t="s">
        <v>2175</v>
      </c>
      <c r="K1144">
        <v>2250005189</v>
      </c>
    </row>
    <row r="1145" spans="1:11" x14ac:dyDescent="0.3">
      <c r="A1145">
        <v>3311</v>
      </c>
      <c r="B1145">
        <v>3</v>
      </c>
      <c r="C1145">
        <f>INDEX(CODIGOS_FATURAMENTO[codigo_faturamento_id],MATCH(Tabela3[[#This Row],[CodFaturamento]],CODIGOS_FATURAMENTO[Cod_Faturamento],0))</f>
        <v>29</v>
      </c>
      <c r="D1145">
        <v>57445635</v>
      </c>
      <c r="E1145">
        <v>945010816</v>
      </c>
      <c r="F1145" s="1">
        <v>45596</v>
      </c>
      <c r="G1145">
        <v>24</v>
      </c>
      <c r="H1145">
        <v>2</v>
      </c>
      <c r="I1145" s="1">
        <f>Tabela3[[#This Row],[data_autorizacao]]+120</f>
        <v>45716</v>
      </c>
      <c r="J1145" t="s">
        <v>2175</v>
      </c>
      <c r="K1145">
        <v>2250005278</v>
      </c>
    </row>
    <row r="1146" spans="1:11" x14ac:dyDescent="0.3">
      <c r="A1146">
        <v>4218</v>
      </c>
      <c r="B1146">
        <v>3</v>
      </c>
      <c r="C1146">
        <f>INDEX(CODIGOS_FATURAMENTO[codigo_faturamento_id],MATCH(Tabela3[[#This Row],[CodFaturamento]],CODIGOS_FATURAMENTO[Cod_Faturamento],0))</f>
        <v>26</v>
      </c>
      <c r="D1146">
        <v>58866005</v>
      </c>
      <c r="E1146">
        <v>946315508</v>
      </c>
      <c r="F1146" s="1">
        <v>45659</v>
      </c>
      <c r="G1146">
        <v>21</v>
      </c>
      <c r="H1146">
        <v>2</v>
      </c>
      <c r="I1146" s="1">
        <f>Tabela3[[#This Row],[data_autorizacao]]+120</f>
        <v>45779</v>
      </c>
      <c r="J1146" t="s">
        <v>2175</v>
      </c>
      <c r="K1146">
        <v>2250005103</v>
      </c>
    </row>
    <row r="1147" spans="1:11" x14ac:dyDescent="0.3">
      <c r="A1147">
        <v>4218</v>
      </c>
      <c r="B1147">
        <v>3</v>
      </c>
      <c r="C1147">
        <f>INDEX(CODIGOS_FATURAMENTO[codigo_faturamento_id],MATCH(Tabela3[[#This Row],[CodFaturamento]],CODIGOS_FATURAMENTO[Cod_Faturamento],0))</f>
        <v>28</v>
      </c>
      <c r="D1147">
        <v>58866003</v>
      </c>
      <c r="E1147">
        <v>946315506</v>
      </c>
      <c r="F1147" s="1">
        <v>45659</v>
      </c>
      <c r="G1147">
        <v>16</v>
      </c>
      <c r="H1147">
        <v>1</v>
      </c>
      <c r="I1147" s="1">
        <f>Tabela3[[#This Row],[data_autorizacao]]+120</f>
        <v>45779</v>
      </c>
      <c r="J1147" t="s">
        <v>2175</v>
      </c>
      <c r="K1147">
        <v>2250005170</v>
      </c>
    </row>
    <row r="1148" spans="1:11" x14ac:dyDescent="0.3">
      <c r="A1148">
        <v>4218</v>
      </c>
      <c r="B1148">
        <v>3</v>
      </c>
      <c r="C1148">
        <f>INDEX(CODIGOS_FATURAMENTO[codigo_faturamento_id],MATCH(Tabela3[[#This Row],[CodFaturamento]],CODIGOS_FATURAMENTO[Cod_Faturamento],0))</f>
        <v>29</v>
      </c>
      <c r="D1148">
        <v>58866004</v>
      </c>
      <c r="E1148">
        <v>946315507</v>
      </c>
      <c r="F1148" s="1">
        <v>45659</v>
      </c>
      <c r="G1148">
        <v>12</v>
      </c>
      <c r="H1148">
        <v>1</v>
      </c>
      <c r="I1148" s="1">
        <f>Tabela3[[#This Row],[data_autorizacao]]+120</f>
        <v>45779</v>
      </c>
      <c r="J1148" t="s">
        <v>2175</v>
      </c>
      <c r="K1148">
        <v>2250005278</v>
      </c>
    </row>
    <row r="1149" spans="1:11" x14ac:dyDescent="0.3">
      <c r="A1149">
        <v>3288</v>
      </c>
      <c r="B1149">
        <v>3</v>
      </c>
      <c r="C1149">
        <f>INDEX(CODIGOS_FATURAMENTO[codigo_faturamento_id],MATCH(Tabela3[[#This Row],[CodFaturamento]],CODIGOS_FATURAMENTO[Cod_Faturamento],0))</f>
        <v>29</v>
      </c>
      <c r="D1149">
        <v>59014456</v>
      </c>
      <c r="E1149">
        <v>946452383</v>
      </c>
      <c r="F1149" s="1">
        <v>45665</v>
      </c>
      <c r="G1149">
        <v>24</v>
      </c>
      <c r="H1149">
        <v>3</v>
      </c>
      <c r="I1149" s="1">
        <f>Tabela3[[#This Row],[data_autorizacao]]+120</f>
        <v>45785</v>
      </c>
      <c r="J1149" t="s">
        <v>2175</v>
      </c>
      <c r="K1149">
        <v>2250005278</v>
      </c>
    </row>
    <row r="1150" spans="1:11" x14ac:dyDescent="0.3">
      <c r="A1150">
        <v>3334</v>
      </c>
      <c r="B1150">
        <v>3</v>
      </c>
      <c r="C1150">
        <f>INDEX(CODIGOS_FATURAMENTO[codigo_faturamento_id],MATCH(Tabela3[[#This Row],[CodFaturamento]],CODIGOS_FATURAMENTO[Cod_Faturamento],0))</f>
        <v>26</v>
      </c>
      <c r="D1150">
        <v>57678140</v>
      </c>
      <c r="E1150">
        <v>945222360</v>
      </c>
      <c r="F1150" s="1">
        <v>45607</v>
      </c>
      <c r="G1150">
        <v>10</v>
      </c>
      <c r="H1150">
        <v>1</v>
      </c>
      <c r="I1150" s="1">
        <f>Tabela3[[#This Row],[data_autorizacao]]+120</f>
        <v>45727</v>
      </c>
      <c r="J1150" t="s">
        <v>2175</v>
      </c>
      <c r="K1150">
        <v>2250005103</v>
      </c>
    </row>
    <row r="1151" spans="1:11" x14ac:dyDescent="0.3">
      <c r="A1151">
        <v>3334</v>
      </c>
      <c r="B1151">
        <v>3</v>
      </c>
      <c r="C1151">
        <f>INDEX(CODIGOS_FATURAMENTO[codigo_faturamento_id],MATCH(Tabela3[[#This Row],[CodFaturamento]],CODIGOS_FATURAMENTO[Cod_Faturamento],0))</f>
        <v>108</v>
      </c>
      <c r="D1151">
        <v>57678141</v>
      </c>
      <c r="E1151">
        <v>945222361</v>
      </c>
      <c r="F1151" s="1">
        <v>45607</v>
      </c>
      <c r="G1151">
        <v>8</v>
      </c>
      <c r="H1151">
        <v>1</v>
      </c>
      <c r="I1151" s="1">
        <f>Tabela3[[#This Row],[data_autorizacao]]+120</f>
        <v>45727</v>
      </c>
      <c r="J1151" t="s">
        <v>2175</v>
      </c>
      <c r="K1151">
        <v>2250005189</v>
      </c>
    </row>
    <row r="1152" spans="1:11" x14ac:dyDescent="0.3">
      <c r="A1152">
        <v>3334</v>
      </c>
      <c r="B1152">
        <v>3</v>
      </c>
      <c r="C1152">
        <f>INDEX(CODIGOS_FATURAMENTO[codigo_faturamento_id],MATCH(Tabela3[[#This Row],[CodFaturamento]],CODIGOS_FATURAMENTO[Cod_Faturamento],0))</f>
        <v>29</v>
      </c>
      <c r="D1152">
        <v>57678137</v>
      </c>
      <c r="E1152">
        <v>945222359</v>
      </c>
      <c r="F1152" s="1">
        <v>45607</v>
      </c>
      <c r="G1152">
        <v>18</v>
      </c>
      <c r="H1152">
        <v>2</v>
      </c>
      <c r="I1152" s="1">
        <f>Tabela3[[#This Row],[data_autorizacao]]+120</f>
        <v>45727</v>
      </c>
      <c r="J1152" t="s">
        <v>2175</v>
      </c>
      <c r="K1152">
        <v>2250005278</v>
      </c>
    </row>
    <row r="1153" spans="1:11" x14ac:dyDescent="0.3">
      <c r="A1153">
        <v>3993</v>
      </c>
      <c r="B1153">
        <v>3</v>
      </c>
      <c r="C1153">
        <f>INDEX(CODIGOS_FATURAMENTO[codigo_faturamento_id],MATCH(Tabela3[[#This Row],[CodFaturamento]],CODIGOS_FATURAMENTO[Cod_Faturamento],0))</f>
        <v>26</v>
      </c>
      <c r="D1153">
        <v>58717114</v>
      </c>
      <c r="E1153">
        <v>946181369</v>
      </c>
      <c r="F1153" s="1">
        <v>45645</v>
      </c>
      <c r="G1153">
        <v>63</v>
      </c>
      <c r="H1153">
        <v>5</v>
      </c>
      <c r="I1153" s="1">
        <f>Tabela3[[#This Row],[data_autorizacao]]+120</f>
        <v>45765</v>
      </c>
      <c r="J1153" t="s">
        <v>2175</v>
      </c>
      <c r="K1153">
        <v>2250005103</v>
      </c>
    </row>
    <row r="1154" spans="1:11" x14ac:dyDescent="0.3">
      <c r="A1154">
        <v>3993</v>
      </c>
      <c r="B1154">
        <v>3</v>
      </c>
      <c r="C1154">
        <f>INDEX(CODIGOS_FATURAMENTO[codigo_faturamento_id],MATCH(Tabela3[[#This Row],[CodFaturamento]],CODIGOS_FATURAMENTO[Cod_Faturamento],0))</f>
        <v>108</v>
      </c>
      <c r="D1154">
        <v>58716827</v>
      </c>
      <c r="E1154">
        <v>946181115</v>
      </c>
      <c r="F1154" s="1">
        <v>45645</v>
      </c>
      <c r="G1154">
        <v>43</v>
      </c>
      <c r="H1154">
        <v>3</v>
      </c>
      <c r="I1154" s="1">
        <f>Tabela3[[#This Row],[data_autorizacao]]+120</f>
        <v>45765</v>
      </c>
      <c r="J1154" t="s">
        <v>2175</v>
      </c>
      <c r="K1154">
        <v>2250005189</v>
      </c>
    </row>
    <row r="1155" spans="1:11" x14ac:dyDescent="0.3">
      <c r="A1155">
        <v>1871</v>
      </c>
      <c r="B1155">
        <v>3</v>
      </c>
      <c r="C1155">
        <f>INDEX(CODIGOS_FATURAMENTO[codigo_faturamento_id],MATCH(Tabela3[[#This Row],[CodFaturamento]],CODIGOS_FATURAMENTO[Cod_Faturamento],0))</f>
        <v>31</v>
      </c>
      <c r="D1155">
        <v>59947751</v>
      </c>
      <c r="E1155">
        <v>947316971</v>
      </c>
      <c r="F1155" s="1">
        <v>45698</v>
      </c>
      <c r="G1155">
        <v>28</v>
      </c>
      <c r="H1155">
        <v>2</v>
      </c>
      <c r="I1155" s="1">
        <f>Tabela3[[#This Row],[data_autorizacao]]+120</f>
        <v>45818</v>
      </c>
      <c r="J1155" t="s">
        <v>2175</v>
      </c>
      <c r="K1155">
        <v>50000012</v>
      </c>
    </row>
    <row r="1156" spans="1:11" x14ac:dyDescent="0.3">
      <c r="A1156">
        <v>1871</v>
      </c>
      <c r="B1156">
        <v>3</v>
      </c>
      <c r="C1156">
        <f>INDEX(CODIGOS_FATURAMENTO[codigo_faturamento_id],MATCH(Tabela3[[#This Row],[CodFaturamento]],CODIGOS_FATURAMENTO[Cod_Faturamento],0))</f>
        <v>32</v>
      </c>
      <c r="D1156">
        <v>59947752</v>
      </c>
      <c r="E1156">
        <v>947316972</v>
      </c>
      <c r="F1156" s="1">
        <v>45698</v>
      </c>
      <c r="G1156">
        <v>29</v>
      </c>
      <c r="H1156">
        <v>2</v>
      </c>
      <c r="I1156" s="1">
        <f>Tabela3[[#This Row],[data_autorizacao]]+120</f>
        <v>45818</v>
      </c>
      <c r="J1156" t="s">
        <v>2175</v>
      </c>
      <c r="K1156">
        <v>50001213</v>
      </c>
    </row>
    <row r="1157" spans="1:11" x14ac:dyDescent="0.3">
      <c r="A1157">
        <v>1871</v>
      </c>
      <c r="B1157">
        <v>3</v>
      </c>
      <c r="C1157">
        <f>INDEX(CODIGOS_FATURAMENTO[codigo_faturamento_id],MATCH(Tabela3[[#This Row],[CodFaturamento]],CODIGOS_FATURAMENTO[Cod_Faturamento],0))</f>
        <v>26</v>
      </c>
      <c r="D1157">
        <v>59947753</v>
      </c>
      <c r="E1157">
        <v>947316973</v>
      </c>
      <c r="F1157" s="1">
        <v>45698</v>
      </c>
      <c r="G1157">
        <v>145</v>
      </c>
      <c r="H1157">
        <v>10</v>
      </c>
      <c r="I1157" s="1">
        <f>Tabela3[[#This Row],[data_autorizacao]]+120</f>
        <v>45818</v>
      </c>
      <c r="J1157" t="s">
        <v>2175</v>
      </c>
      <c r="K1157">
        <v>2250005103</v>
      </c>
    </row>
    <row r="1158" spans="1:11" x14ac:dyDescent="0.3">
      <c r="A1158">
        <v>1871</v>
      </c>
      <c r="B1158">
        <v>3</v>
      </c>
      <c r="C1158">
        <f>INDEX(CODIGOS_FATURAMENTO[codigo_faturamento_id],MATCH(Tabela3[[#This Row],[CodFaturamento]],CODIGOS_FATURAMENTO[Cod_Faturamento],0))</f>
        <v>28</v>
      </c>
      <c r="D1158">
        <v>59947750</v>
      </c>
      <c r="E1158">
        <v>947316970</v>
      </c>
      <c r="F1158" s="1">
        <v>45698</v>
      </c>
      <c r="G1158">
        <v>32</v>
      </c>
      <c r="H1158">
        <v>2</v>
      </c>
      <c r="I1158" s="1">
        <f>Tabela3[[#This Row],[data_autorizacao]]+120</f>
        <v>45818</v>
      </c>
      <c r="J1158" t="s">
        <v>2175</v>
      </c>
      <c r="K1158">
        <v>2250005170</v>
      </c>
    </row>
    <row r="1159" spans="1:11" x14ac:dyDescent="0.3">
      <c r="A1159">
        <v>1871</v>
      </c>
      <c r="B1159">
        <v>3</v>
      </c>
      <c r="C1159">
        <f>INDEX(CODIGOS_FATURAMENTO[codigo_faturamento_id],MATCH(Tabela3[[#This Row],[CodFaturamento]],CODIGOS_FATURAMENTO[Cod_Faturamento],0))</f>
        <v>108</v>
      </c>
      <c r="D1159">
        <v>59947754</v>
      </c>
      <c r="E1159">
        <v>947316974</v>
      </c>
      <c r="F1159" s="1">
        <v>45698</v>
      </c>
      <c r="G1159">
        <v>25</v>
      </c>
      <c r="H1159">
        <v>2</v>
      </c>
      <c r="I1159" s="1">
        <f>Tabela3[[#This Row],[data_autorizacao]]+120</f>
        <v>45818</v>
      </c>
      <c r="J1159" t="s">
        <v>2175</v>
      </c>
      <c r="K1159">
        <v>2250005189</v>
      </c>
    </row>
    <row r="1160" spans="1:11" x14ac:dyDescent="0.3">
      <c r="A1160">
        <v>4252</v>
      </c>
      <c r="B1160">
        <v>3</v>
      </c>
      <c r="C1160">
        <f>INDEX(CODIGOS_FATURAMENTO[codigo_faturamento_id],MATCH(Tabela3[[#This Row],[CodFaturamento]],CODIGOS_FATURAMENTO[Cod_Faturamento],0))</f>
        <v>31</v>
      </c>
      <c r="D1160">
        <v>58578369</v>
      </c>
      <c r="E1160">
        <v>946053651</v>
      </c>
      <c r="F1160" s="1">
        <v>45639</v>
      </c>
      <c r="G1160">
        <v>20</v>
      </c>
      <c r="H1160">
        <v>2</v>
      </c>
      <c r="I1160" s="1">
        <f>Tabela3[[#This Row],[data_autorizacao]]+120</f>
        <v>45759</v>
      </c>
      <c r="J1160" t="s">
        <v>2175</v>
      </c>
      <c r="K1160">
        <v>50000012</v>
      </c>
    </row>
    <row r="1161" spans="1:11" x14ac:dyDescent="0.3">
      <c r="A1161">
        <v>4252</v>
      </c>
      <c r="B1161">
        <v>3</v>
      </c>
      <c r="C1161">
        <f>INDEX(CODIGOS_FATURAMENTO[codigo_faturamento_id],MATCH(Tabela3[[#This Row],[CodFaturamento]],CODIGOS_FATURAMENTO[Cod_Faturamento],0))</f>
        <v>32</v>
      </c>
      <c r="D1161">
        <v>58578368</v>
      </c>
      <c r="E1161">
        <v>946053650</v>
      </c>
      <c r="F1161" s="1">
        <v>45639</v>
      </c>
      <c r="G1161">
        <v>7</v>
      </c>
      <c r="H1161">
        <v>1</v>
      </c>
      <c r="I1161" s="1">
        <f>Tabela3[[#This Row],[data_autorizacao]]+120</f>
        <v>45759</v>
      </c>
      <c r="J1161" t="s">
        <v>2175</v>
      </c>
      <c r="K1161">
        <v>50001213</v>
      </c>
    </row>
    <row r="1162" spans="1:11" x14ac:dyDescent="0.3">
      <c r="A1162">
        <v>4252</v>
      </c>
      <c r="B1162">
        <v>3</v>
      </c>
      <c r="C1162">
        <f>INDEX(CODIGOS_FATURAMENTO[codigo_faturamento_id],MATCH(Tabela3[[#This Row],[CodFaturamento]],CODIGOS_FATURAMENTO[Cod_Faturamento],0))</f>
        <v>26</v>
      </c>
      <c r="D1162">
        <v>58578370</v>
      </c>
      <c r="E1162">
        <v>946053652</v>
      </c>
      <c r="F1162" s="1">
        <v>45639</v>
      </c>
      <c r="G1162">
        <v>17</v>
      </c>
      <c r="H1162">
        <v>2</v>
      </c>
      <c r="I1162" s="1">
        <f>Tabela3[[#This Row],[data_autorizacao]]+120</f>
        <v>45759</v>
      </c>
      <c r="J1162" t="s">
        <v>2175</v>
      </c>
      <c r="K1162">
        <v>2250005103</v>
      </c>
    </row>
    <row r="1163" spans="1:11" x14ac:dyDescent="0.3">
      <c r="A1163">
        <v>4252</v>
      </c>
      <c r="B1163">
        <v>3</v>
      </c>
      <c r="C1163">
        <f>INDEX(CODIGOS_FATURAMENTO[codigo_faturamento_id],MATCH(Tabela3[[#This Row],[CodFaturamento]],CODIGOS_FATURAMENTO[Cod_Faturamento],0))</f>
        <v>28</v>
      </c>
      <c r="D1163">
        <v>58578367</v>
      </c>
      <c r="E1163">
        <v>946053648</v>
      </c>
      <c r="F1163" s="1">
        <v>45639</v>
      </c>
      <c r="G1163">
        <v>12</v>
      </c>
      <c r="H1163">
        <v>2</v>
      </c>
      <c r="I1163" s="1">
        <f>Tabela3[[#This Row],[data_autorizacao]]+120</f>
        <v>45759</v>
      </c>
      <c r="J1163" t="s">
        <v>2175</v>
      </c>
      <c r="K1163">
        <v>2250005170</v>
      </c>
    </row>
    <row r="1164" spans="1:11" x14ac:dyDescent="0.3">
      <c r="A1164">
        <v>4252</v>
      </c>
      <c r="B1164">
        <v>3</v>
      </c>
      <c r="C1164">
        <f>INDEX(CODIGOS_FATURAMENTO[codigo_faturamento_id],MATCH(Tabela3[[#This Row],[CodFaturamento]],CODIGOS_FATURAMENTO[Cod_Faturamento],0))</f>
        <v>108</v>
      </c>
      <c r="D1164">
        <v>58578371</v>
      </c>
      <c r="E1164">
        <v>946053653</v>
      </c>
      <c r="F1164" s="1">
        <v>45639</v>
      </c>
      <c r="G1164">
        <v>49</v>
      </c>
      <c r="H1164">
        <v>4</v>
      </c>
      <c r="I1164" s="1">
        <f>Tabela3[[#This Row],[data_autorizacao]]+120</f>
        <v>45759</v>
      </c>
      <c r="J1164" t="s">
        <v>2175</v>
      </c>
      <c r="K1164">
        <v>2250005189</v>
      </c>
    </row>
    <row r="1165" spans="1:11" x14ac:dyDescent="0.3">
      <c r="A1165">
        <v>4437</v>
      </c>
      <c r="B1165">
        <v>3</v>
      </c>
      <c r="C1165">
        <f>INDEX(CODIGOS_FATURAMENTO[codigo_faturamento_id],MATCH(Tabela3[[#This Row],[CodFaturamento]],CODIGOS_FATURAMENTO[Cod_Faturamento],0))</f>
        <v>28</v>
      </c>
      <c r="D1165">
        <v>59298464</v>
      </c>
      <c r="E1165">
        <v>946716059</v>
      </c>
      <c r="F1165" s="1">
        <v>45677</v>
      </c>
      <c r="G1165">
        <v>27</v>
      </c>
      <c r="H1165">
        <v>2</v>
      </c>
      <c r="I1165" s="1">
        <f>Tabela3[[#This Row],[data_autorizacao]]+120</f>
        <v>45797</v>
      </c>
      <c r="J1165" t="s">
        <v>2175</v>
      </c>
      <c r="K1165">
        <v>2250005170</v>
      </c>
    </row>
    <row r="1166" spans="1:11" x14ac:dyDescent="0.3">
      <c r="A1166">
        <v>3876</v>
      </c>
      <c r="B1166">
        <v>3</v>
      </c>
      <c r="C1166">
        <f>INDEX(CODIGOS_FATURAMENTO[codigo_faturamento_id],MATCH(Tabela3[[#This Row],[CodFaturamento]],CODIGOS_FATURAMENTO[Cod_Faturamento],0))</f>
        <v>31</v>
      </c>
      <c r="D1166">
        <v>59777568</v>
      </c>
      <c r="E1166">
        <v>947159099</v>
      </c>
      <c r="F1166" s="1">
        <v>45692</v>
      </c>
      <c r="G1166">
        <v>42</v>
      </c>
      <c r="H1166">
        <v>3</v>
      </c>
      <c r="I1166" s="1">
        <f>Tabela3[[#This Row],[data_autorizacao]]+120</f>
        <v>45812</v>
      </c>
      <c r="J1166" t="s">
        <v>2175</v>
      </c>
      <c r="K1166">
        <v>50000012</v>
      </c>
    </row>
    <row r="1167" spans="1:11" x14ac:dyDescent="0.3">
      <c r="A1167">
        <v>3876</v>
      </c>
      <c r="B1167">
        <v>3</v>
      </c>
      <c r="C1167">
        <f>INDEX(CODIGOS_FATURAMENTO[codigo_faturamento_id],MATCH(Tabela3[[#This Row],[CodFaturamento]],CODIGOS_FATURAMENTO[Cod_Faturamento],0))</f>
        <v>32</v>
      </c>
      <c r="D1167">
        <v>59777569</v>
      </c>
      <c r="E1167">
        <v>947159100</v>
      </c>
      <c r="F1167" s="1">
        <v>45692</v>
      </c>
      <c r="G1167">
        <v>11</v>
      </c>
      <c r="H1167">
        <v>1</v>
      </c>
      <c r="I1167" s="1">
        <f>Tabela3[[#This Row],[data_autorizacao]]+120</f>
        <v>45812</v>
      </c>
      <c r="J1167" t="s">
        <v>2175</v>
      </c>
      <c r="K1167">
        <v>50001213</v>
      </c>
    </row>
    <row r="1168" spans="1:11" x14ac:dyDescent="0.3">
      <c r="A1168">
        <v>3876</v>
      </c>
      <c r="B1168">
        <v>3</v>
      </c>
      <c r="C1168">
        <f>INDEX(CODIGOS_FATURAMENTO[codigo_faturamento_id],MATCH(Tabela3[[#This Row],[CodFaturamento]],CODIGOS_FATURAMENTO[Cod_Faturamento],0))</f>
        <v>26</v>
      </c>
      <c r="D1168">
        <v>59777571</v>
      </c>
      <c r="E1168">
        <v>947159102</v>
      </c>
      <c r="F1168" s="1">
        <v>45692</v>
      </c>
      <c r="G1168">
        <v>82</v>
      </c>
      <c r="H1168">
        <v>6</v>
      </c>
      <c r="I1168" s="1">
        <f>Tabela3[[#This Row],[data_autorizacao]]+120</f>
        <v>45812</v>
      </c>
      <c r="J1168" t="s">
        <v>2175</v>
      </c>
      <c r="K1168">
        <v>2250005103</v>
      </c>
    </row>
    <row r="1169" spans="1:11" x14ac:dyDescent="0.3">
      <c r="A1169">
        <v>3876</v>
      </c>
      <c r="B1169">
        <v>3</v>
      </c>
      <c r="C1169">
        <f>INDEX(CODIGOS_FATURAMENTO[codigo_faturamento_id],MATCH(Tabela3[[#This Row],[CodFaturamento]],CODIGOS_FATURAMENTO[Cod_Faturamento],0))</f>
        <v>28</v>
      </c>
      <c r="D1169">
        <v>59777567</v>
      </c>
      <c r="E1169">
        <v>947159098</v>
      </c>
      <c r="F1169" s="1">
        <v>45692</v>
      </c>
      <c r="G1169">
        <v>48</v>
      </c>
      <c r="H1169">
        <v>3</v>
      </c>
      <c r="I1169" s="1">
        <f>Tabela3[[#This Row],[data_autorizacao]]+120</f>
        <v>45812</v>
      </c>
      <c r="J1169" t="s">
        <v>2175</v>
      </c>
      <c r="K1169">
        <v>2250005170</v>
      </c>
    </row>
    <row r="1170" spans="1:11" x14ac:dyDescent="0.3">
      <c r="A1170">
        <v>3876</v>
      </c>
      <c r="B1170">
        <v>3</v>
      </c>
      <c r="C1170">
        <f>INDEX(CODIGOS_FATURAMENTO[codigo_faturamento_id],MATCH(Tabela3[[#This Row],[CodFaturamento]],CODIGOS_FATURAMENTO[Cod_Faturamento],0))</f>
        <v>108</v>
      </c>
      <c r="D1170">
        <v>59777572</v>
      </c>
      <c r="E1170">
        <v>947159103</v>
      </c>
      <c r="F1170" s="1">
        <v>45692</v>
      </c>
      <c r="G1170">
        <v>37</v>
      </c>
      <c r="H1170">
        <v>3</v>
      </c>
      <c r="I1170" s="1">
        <f>Tabela3[[#This Row],[data_autorizacao]]+120</f>
        <v>45812</v>
      </c>
      <c r="J1170" t="s">
        <v>2175</v>
      </c>
      <c r="K1170">
        <v>2250005189</v>
      </c>
    </row>
    <row r="1171" spans="1:11" x14ac:dyDescent="0.3">
      <c r="A1171">
        <v>3876</v>
      </c>
      <c r="B1171">
        <v>3</v>
      </c>
      <c r="C1171">
        <f>INDEX(CODIGOS_FATURAMENTO[codigo_faturamento_id],MATCH(Tabela3[[#This Row],[CodFaturamento]],CODIGOS_FATURAMENTO[Cod_Faturamento],0))</f>
        <v>29</v>
      </c>
      <c r="D1171">
        <v>59777570</v>
      </c>
      <c r="E1171">
        <v>947159101</v>
      </c>
      <c r="F1171" s="1">
        <v>45692</v>
      </c>
      <c r="G1171">
        <v>13</v>
      </c>
      <c r="H1171">
        <v>1</v>
      </c>
      <c r="I1171" s="1">
        <f>Tabela3[[#This Row],[data_autorizacao]]+120</f>
        <v>45812</v>
      </c>
      <c r="J1171" t="s">
        <v>2175</v>
      </c>
      <c r="K1171">
        <v>2250005278</v>
      </c>
    </row>
    <row r="1172" spans="1:11" x14ac:dyDescent="0.3">
      <c r="A1172">
        <v>3939</v>
      </c>
      <c r="B1172">
        <v>3</v>
      </c>
      <c r="C1172">
        <f>INDEX(CODIGOS_FATURAMENTO[codigo_faturamento_id],MATCH(Tabela3[[#This Row],[CodFaturamento]],CODIGOS_FATURAMENTO[Cod_Faturamento],0))</f>
        <v>29</v>
      </c>
      <c r="D1172">
        <v>58547009</v>
      </c>
      <c r="E1172">
        <v>946024631</v>
      </c>
      <c r="F1172" s="1">
        <v>45638</v>
      </c>
      <c r="G1172">
        <v>32</v>
      </c>
      <c r="H1172">
        <v>3</v>
      </c>
      <c r="I1172" s="1">
        <f>Tabela3[[#This Row],[data_autorizacao]]+120</f>
        <v>45758</v>
      </c>
      <c r="J1172" t="s">
        <v>2175</v>
      </c>
      <c r="K1172">
        <v>2250005278</v>
      </c>
    </row>
    <row r="1173" spans="1:11" x14ac:dyDescent="0.3">
      <c r="A1173">
        <v>4399</v>
      </c>
      <c r="B1173">
        <v>3</v>
      </c>
      <c r="C1173">
        <f>INDEX(CODIGOS_FATURAMENTO[codigo_faturamento_id],MATCH(Tabela3[[#This Row],[CodFaturamento]],CODIGOS_FATURAMENTO[Cod_Faturamento],0))</f>
        <v>31</v>
      </c>
      <c r="D1173">
        <v>57188710</v>
      </c>
      <c r="E1173">
        <v>944772738</v>
      </c>
      <c r="F1173" s="1">
        <v>45586</v>
      </c>
      <c r="G1173">
        <v>27</v>
      </c>
      <c r="H1173">
        <v>2</v>
      </c>
      <c r="I1173" s="1">
        <f>Tabela3[[#This Row],[data_autorizacao]]+120</f>
        <v>45706</v>
      </c>
      <c r="J1173" t="s">
        <v>2175</v>
      </c>
      <c r="K1173">
        <v>50000012</v>
      </c>
    </row>
    <row r="1174" spans="1:11" x14ac:dyDescent="0.3">
      <c r="A1174">
        <v>4399</v>
      </c>
      <c r="B1174">
        <v>3</v>
      </c>
      <c r="C1174">
        <f>INDEX(CODIGOS_FATURAMENTO[codigo_faturamento_id],MATCH(Tabela3[[#This Row],[CodFaturamento]],CODIGOS_FATURAMENTO[Cod_Faturamento],0))</f>
        <v>28</v>
      </c>
      <c r="D1174">
        <v>57188709</v>
      </c>
      <c r="E1174">
        <v>944772737</v>
      </c>
      <c r="F1174" s="1">
        <v>45586</v>
      </c>
      <c r="G1174">
        <v>32</v>
      </c>
      <c r="H1174">
        <v>2</v>
      </c>
      <c r="I1174" s="1">
        <f>Tabela3[[#This Row],[data_autorizacao]]+120</f>
        <v>45706</v>
      </c>
      <c r="J1174" t="s">
        <v>2175</v>
      </c>
      <c r="K1174">
        <v>2250005170</v>
      </c>
    </row>
    <row r="1175" spans="1:11" x14ac:dyDescent="0.3">
      <c r="A1175">
        <v>4399</v>
      </c>
      <c r="B1175">
        <v>3</v>
      </c>
      <c r="C1175">
        <f>INDEX(CODIGOS_FATURAMENTO[codigo_faturamento_id],MATCH(Tabela3[[#This Row],[CodFaturamento]],CODIGOS_FATURAMENTO[Cod_Faturamento],0))</f>
        <v>29</v>
      </c>
      <c r="D1175">
        <v>57188711</v>
      </c>
      <c r="E1175">
        <v>944772739</v>
      </c>
      <c r="F1175" s="1">
        <v>45586</v>
      </c>
      <c r="G1175">
        <v>10</v>
      </c>
      <c r="H1175">
        <v>1</v>
      </c>
      <c r="I1175" s="1">
        <f>Tabela3[[#This Row],[data_autorizacao]]+120</f>
        <v>45706</v>
      </c>
      <c r="J1175" t="s">
        <v>2175</v>
      </c>
      <c r="K1175">
        <v>2250005278</v>
      </c>
    </row>
    <row r="1176" spans="1:11" x14ac:dyDescent="0.3">
      <c r="A1176">
        <v>36</v>
      </c>
      <c r="B1176">
        <v>3</v>
      </c>
      <c r="C1176">
        <f>INDEX(CODIGOS_FATURAMENTO[codigo_faturamento_id],MATCH(Tabela3[[#This Row],[CodFaturamento]],CODIGOS_FATURAMENTO[Cod_Faturamento],0))</f>
        <v>31</v>
      </c>
      <c r="D1176">
        <v>57083224</v>
      </c>
      <c r="E1176">
        <v>944674905</v>
      </c>
      <c r="F1176" s="1">
        <v>45582</v>
      </c>
      <c r="G1176">
        <v>15</v>
      </c>
      <c r="H1176">
        <v>2</v>
      </c>
      <c r="I1176" s="1">
        <f>Tabela3[[#This Row],[data_autorizacao]]+120</f>
        <v>45702</v>
      </c>
      <c r="J1176" t="s">
        <v>2175</v>
      </c>
      <c r="K1176">
        <v>50000012</v>
      </c>
    </row>
    <row r="1177" spans="1:11" x14ac:dyDescent="0.3">
      <c r="A1177">
        <v>36</v>
      </c>
      <c r="B1177">
        <v>3</v>
      </c>
      <c r="C1177">
        <f>INDEX(CODIGOS_FATURAMENTO[codigo_faturamento_id],MATCH(Tabela3[[#This Row],[CodFaturamento]],CODIGOS_FATURAMENTO[Cod_Faturamento],0))</f>
        <v>26</v>
      </c>
      <c r="D1177">
        <v>57083227</v>
      </c>
      <c r="E1177">
        <v>944674908</v>
      </c>
      <c r="F1177" s="1">
        <v>45582</v>
      </c>
      <c r="G1177">
        <v>59</v>
      </c>
      <c r="H1177">
        <v>7</v>
      </c>
      <c r="I1177" s="1">
        <f>Tabela3[[#This Row],[data_autorizacao]]+120</f>
        <v>45702</v>
      </c>
      <c r="J1177" t="s">
        <v>2175</v>
      </c>
      <c r="K1177">
        <v>2250005103</v>
      </c>
    </row>
    <row r="1178" spans="1:11" x14ac:dyDescent="0.3">
      <c r="A1178">
        <v>36</v>
      </c>
      <c r="B1178">
        <v>3</v>
      </c>
      <c r="C1178">
        <f>INDEX(CODIGOS_FATURAMENTO[codigo_faturamento_id],MATCH(Tabela3[[#This Row],[CodFaturamento]],CODIGOS_FATURAMENTO[Cod_Faturamento],0))</f>
        <v>28</v>
      </c>
      <c r="D1178">
        <v>57083223</v>
      </c>
      <c r="E1178">
        <v>944674904</v>
      </c>
      <c r="F1178" s="1">
        <v>45582</v>
      </c>
      <c r="G1178">
        <v>6</v>
      </c>
      <c r="H1178">
        <v>2</v>
      </c>
      <c r="I1178" s="1">
        <f>Tabela3[[#This Row],[data_autorizacao]]+120</f>
        <v>45702</v>
      </c>
      <c r="J1178" t="s">
        <v>2175</v>
      </c>
      <c r="K1178">
        <v>2250005170</v>
      </c>
    </row>
    <row r="1179" spans="1:11" x14ac:dyDescent="0.3">
      <c r="A1179">
        <v>36</v>
      </c>
      <c r="B1179">
        <v>3</v>
      </c>
      <c r="C1179">
        <f>INDEX(CODIGOS_FATURAMENTO[codigo_faturamento_id],MATCH(Tabela3[[#This Row],[CodFaturamento]],CODIGOS_FATURAMENTO[Cod_Faturamento],0))</f>
        <v>29</v>
      </c>
      <c r="D1179">
        <v>57083226</v>
      </c>
      <c r="E1179">
        <v>944674907</v>
      </c>
      <c r="F1179" s="1">
        <v>45582</v>
      </c>
      <c r="G1179">
        <v>35</v>
      </c>
      <c r="H1179">
        <v>4</v>
      </c>
      <c r="I1179" s="1">
        <f>Tabela3[[#This Row],[data_autorizacao]]+120</f>
        <v>45702</v>
      </c>
      <c r="J1179" t="s">
        <v>2175</v>
      </c>
      <c r="K1179">
        <v>2250005278</v>
      </c>
    </row>
    <row r="1180" spans="1:11" x14ac:dyDescent="0.3">
      <c r="A1180">
        <v>36</v>
      </c>
      <c r="B1180">
        <v>3</v>
      </c>
      <c r="C1180">
        <f>INDEX(CODIGOS_FATURAMENTO[codigo_faturamento_id],MATCH(Tabela3[[#This Row],[CodFaturamento]],CODIGOS_FATURAMENTO[Cod_Faturamento],0))</f>
        <v>108</v>
      </c>
      <c r="D1180">
        <v>57004740</v>
      </c>
      <c r="E1180">
        <v>944602028</v>
      </c>
      <c r="F1180" s="1">
        <v>45581</v>
      </c>
      <c r="G1180">
        <v>36</v>
      </c>
      <c r="H1180">
        <v>5</v>
      </c>
      <c r="I1180" s="1">
        <f>Tabela3[[#This Row],[data_autorizacao]]+120</f>
        <v>45701</v>
      </c>
      <c r="J1180" t="s">
        <v>2175</v>
      </c>
      <c r="K1180">
        <v>2250005189</v>
      </c>
    </row>
    <row r="1181" spans="1:11" x14ac:dyDescent="0.3">
      <c r="A1181">
        <v>728</v>
      </c>
      <c r="B1181">
        <v>3</v>
      </c>
      <c r="C1181">
        <f>INDEX(CODIGOS_FATURAMENTO[codigo_faturamento_id],MATCH(Tabela3[[#This Row],[CodFaturamento]],CODIGOS_FATURAMENTO[Cod_Faturamento],0))</f>
        <v>26</v>
      </c>
      <c r="D1181">
        <v>57655775</v>
      </c>
      <c r="E1181">
        <v>945201635</v>
      </c>
      <c r="F1181" s="1">
        <v>45608</v>
      </c>
      <c r="G1181">
        <v>12</v>
      </c>
      <c r="H1181">
        <v>2</v>
      </c>
      <c r="I1181" s="1">
        <f>Tabela3[[#This Row],[data_autorizacao]]+120</f>
        <v>45728</v>
      </c>
      <c r="J1181" t="s">
        <v>2175</v>
      </c>
      <c r="K1181">
        <v>2250005103</v>
      </c>
    </row>
    <row r="1182" spans="1:11" x14ac:dyDescent="0.3">
      <c r="A1182">
        <v>2581</v>
      </c>
      <c r="B1182">
        <v>3</v>
      </c>
      <c r="C1182">
        <f>INDEX(CODIGOS_FATURAMENTO[codigo_faturamento_id],MATCH(Tabela3[[#This Row],[CodFaturamento]],CODIGOS_FATURAMENTO[Cod_Faturamento],0))</f>
        <v>26</v>
      </c>
      <c r="D1182">
        <v>57812202</v>
      </c>
      <c r="E1182">
        <v>945345641</v>
      </c>
      <c r="F1182" s="1">
        <v>45610</v>
      </c>
      <c r="G1182">
        <v>70</v>
      </c>
      <c r="H1182">
        <v>5</v>
      </c>
      <c r="I1182" s="1">
        <f>Tabela3[[#This Row],[data_autorizacao]]+120</f>
        <v>45730</v>
      </c>
      <c r="J1182" t="s">
        <v>2175</v>
      </c>
      <c r="K1182">
        <v>2250005103</v>
      </c>
    </row>
    <row r="1183" spans="1:11" x14ac:dyDescent="0.3">
      <c r="A1183">
        <v>2581</v>
      </c>
      <c r="B1183">
        <v>3</v>
      </c>
      <c r="C1183">
        <f>INDEX(CODIGOS_FATURAMENTO[codigo_faturamento_id],MATCH(Tabela3[[#This Row],[CodFaturamento]],CODIGOS_FATURAMENTO[Cod_Faturamento],0))</f>
        <v>28</v>
      </c>
      <c r="D1183">
        <v>57812198</v>
      </c>
      <c r="E1183">
        <v>945345636</v>
      </c>
      <c r="F1183" s="1">
        <v>45610</v>
      </c>
      <c r="G1183">
        <v>39</v>
      </c>
      <c r="H1183">
        <v>3</v>
      </c>
      <c r="I1183" s="1">
        <f>Tabela3[[#This Row],[data_autorizacao]]+120</f>
        <v>45730</v>
      </c>
      <c r="J1183" t="s">
        <v>2175</v>
      </c>
      <c r="K1183">
        <v>2250005170</v>
      </c>
    </row>
    <row r="1184" spans="1:11" x14ac:dyDescent="0.3">
      <c r="A1184">
        <v>2581</v>
      </c>
      <c r="B1184">
        <v>3</v>
      </c>
      <c r="C1184">
        <f>INDEX(CODIGOS_FATURAMENTO[codigo_faturamento_id],MATCH(Tabela3[[#This Row],[CodFaturamento]],CODIGOS_FATURAMENTO[Cod_Faturamento],0))</f>
        <v>108</v>
      </c>
      <c r="D1184">
        <v>57812203</v>
      </c>
      <c r="E1184">
        <v>945345642</v>
      </c>
      <c r="F1184" s="1">
        <v>45610</v>
      </c>
      <c r="G1184">
        <v>67</v>
      </c>
      <c r="H1184">
        <v>5</v>
      </c>
      <c r="I1184" s="1">
        <f>Tabela3[[#This Row],[data_autorizacao]]+120</f>
        <v>45730</v>
      </c>
      <c r="J1184" t="s">
        <v>2175</v>
      </c>
      <c r="K1184">
        <v>2250005189</v>
      </c>
    </row>
    <row r="1185" spans="1:11" x14ac:dyDescent="0.3">
      <c r="A1185">
        <v>2581</v>
      </c>
      <c r="B1185">
        <v>3</v>
      </c>
      <c r="C1185">
        <f>INDEX(CODIGOS_FATURAMENTO[codigo_faturamento_id],MATCH(Tabela3[[#This Row],[CodFaturamento]],CODIGOS_FATURAMENTO[Cod_Faturamento],0))</f>
        <v>29</v>
      </c>
      <c r="D1185">
        <v>57812201</v>
      </c>
      <c r="E1185">
        <v>945345640</v>
      </c>
      <c r="F1185" s="1">
        <v>45610</v>
      </c>
      <c r="G1185">
        <v>21</v>
      </c>
      <c r="H1185">
        <v>2</v>
      </c>
      <c r="I1185" s="1">
        <f>Tabela3[[#This Row],[data_autorizacao]]+120</f>
        <v>45730</v>
      </c>
      <c r="J1185" t="s">
        <v>2175</v>
      </c>
      <c r="K1185">
        <v>2250005278</v>
      </c>
    </row>
    <row r="1186" spans="1:11" x14ac:dyDescent="0.3">
      <c r="A1186">
        <v>2077</v>
      </c>
      <c r="B1186">
        <v>3</v>
      </c>
      <c r="C1186">
        <f>INDEX(CODIGOS_FATURAMENTO[codigo_faturamento_id],MATCH(Tabela3[[#This Row],[CodFaturamento]],CODIGOS_FATURAMENTO[Cod_Faturamento],0))</f>
        <v>31</v>
      </c>
      <c r="D1186">
        <v>58448199</v>
      </c>
      <c r="E1186">
        <v>945933541</v>
      </c>
      <c r="F1186" s="1">
        <v>45635</v>
      </c>
      <c r="G1186">
        <v>19</v>
      </c>
      <c r="H1186">
        <v>2</v>
      </c>
      <c r="I1186" s="1">
        <f>Tabela3[[#This Row],[data_autorizacao]]+120</f>
        <v>45755</v>
      </c>
      <c r="J1186" t="s">
        <v>2175</v>
      </c>
      <c r="K1186">
        <v>50000012</v>
      </c>
    </row>
    <row r="1187" spans="1:11" x14ac:dyDescent="0.3">
      <c r="A1187">
        <v>2077</v>
      </c>
      <c r="B1187">
        <v>3</v>
      </c>
      <c r="C1187">
        <f>INDEX(CODIGOS_FATURAMENTO[codigo_faturamento_id],MATCH(Tabela3[[#This Row],[CodFaturamento]],CODIGOS_FATURAMENTO[Cod_Faturamento],0))</f>
        <v>26</v>
      </c>
      <c r="D1187">
        <v>58448202</v>
      </c>
      <c r="E1187">
        <v>945933544</v>
      </c>
      <c r="F1187" s="1">
        <v>45635</v>
      </c>
      <c r="G1187">
        <v>43</v>
      </c>
      <c r="H1187">
        <v>5</v>
      </c>
      <c r="I1187" s="1">
        <f>Tabela3[[#This Row],[data_autorizacao]]+120</f>
        <v>45755</v>
      </c>
      <c r="J1187" t="s">
        <v>2175</v>
      </c>
      <c r="K1187">
        <v>2250005103</v>
      </c>
    </row>
    <row r="1188" spans="1:11" x14ac:dyDescent="0.3">
      <c r="A1188">
        <v>2077</v>
      </c>
      <c r="B1188">
        <v>3</v>
      </c>
      <c r="C1188">
        <f>INDEX(CODIGOS_FATURAMENTO[codigo_faturamento_id],MATCH(Tabela3[[#This Row],[CodFaturamento]],CODIGOS_FATURAMENTO[Cod_Faturamento],0))</f>
        <v>108</v>
      </c>
      <c r="D1188">
        <v>58448204</v>
      </c>
      <c r="E1188">
        <v>945933545</v>
      </c>
      <c r="F1188" s="1">
        <v>45635</v>
      </c>
      <c r="G1188">
        <v>12</v>
      </c>
      <c r="H1188">
        <v>1</v>
      </c>
      <c r="I1188" s="1">
        <f>Tabela3[[#This Row],[data_autorizacao]]+120</f>
        <v>45755</v>
      </c>
      <c r="J1188" t="s">
        <v>2175</v>
      </c>
      <c r="K1188">
        <v>2250005189</v>
      </c>
    </row>
    <row r="1189" spans="1:11" x14ac:dyDescent="0.3">
      <c r="A1189">
        <v>2077</v>
      </c>
      <c r="B1189">
        <v>3</v>
      </c>
      <c r="C1189">
        <f>INDEX(CODIGOS_FATURAMENTO[codigo_faturamento_id],MATCH(Tabela3[[#This Row],[CodFaturamento]],CODIGOS_FATURAMENTO[Cod_Faturamento],0))</f>
        <v>29</v>
      </c>
      <c r="D1189">
        <v>58448201</v>
      </c>
      <c r="E1189">
        <v>945933543</v>
      </c>
      <c r="F1189" s="1">
        <v>45635</v>
      </c>
      <c r="G1189">
        <v>19</v>
      </c>
      <c r="H1189">
        <v>3</v>
      </c>
      <c r="I1189" s="1">
        <f>Tabela3[[#This Row],[data_autorizacao]]+120</f>
        <v>45755</v>
      </c>
      <c r="J1189" t="s">
        <v>2175</v>
      </c>
      <c r="K1189">
        <v>2250005278</v>
      </c>
    </row>
    <row r="1190" spans="1:11" x14ac:dyDescent="0.3">
      <c r="A1190">
        <v>3324</v>
      </c>
      <c r="B1190">
        <v>3</v>
      </c>
      <c r="C1190">
        <f>INDEX(CODIGOS_FATURAMENTO[codigo_faturamento_id],MATCH(Tabela3[[#This Row],[CodFaturamento]],CODIGOS_FATURAMENTO[Cod_Faturamento],0))</f>
        <v>31</v>
      </c>
      <c r="D1190">
        <v>60593835</v>
      </c>
      <c r="E1190">
        <v>947915010</v>
      </c>
      <c r="F1190" s="1">
        <v>45723</v>
      </c>
      <c r="G1190">
        <v>32</v>
      </c>
      <c r="H1190">
        <v>2</v>
      </c>
      <c r="I1190" s="1">
        <f>Tabela3[[#This Row],[data_autorizacao]]+120</f>
        <v>45843</v>
      </c>
      <c r="J1190" t="s">
        <v>2175</v>
      </c>
      <c r="K1190">
        <v>50000012</v>
      </c>
    </row>
    <row r="1191" spans="1:11" x14ac:dyDescent="0.3">
      <c r="A1191">
        <v>3324</v>
      </c>
      <c r="B1191">
        <v>3</v>
      </c>
      <c r="C1191">
        <f>INDEX(CODIGOS_FATURAMENTO[codigo_faturamento_id],MATCH(Tabela3[[#This Row],[CodFaturamento]],CODIGOS_FATURAMENTO[Cod_Faturamento],0))</f>
        <v>26</v>
      </c>
      <c r="D1191">
        <v>60593837</v>
      </c>
      <c r="E1191">
        <v>947915012</v>
      </c>
      <c r="F1191" s="1">
        <v>45723</v>
      </c>
      <c r="G1191">
        <v>30</v>
      </c>
      <c r="H1191">
        <v>2</v>
      </c>
      <c r="I1191" s="1">
        <f>Tabela3[[#This Row],[data_autorizacao]]+120</f>
        <v>45843</v>
      </c>
      <c r="J1191" t="s">
        <v>2175</v>
      </c>
      <c r="K1191">
        <v>2250005103</v>
      </c>
    </row>
    <row r="1192" spans="1:11" x14ac:dyDescent="0.3">
      <c r="A1192">
        <v>3324</v>
      </c>
      <c r="B1192">
        <v>3</v>
      </c>
      <c r="C1192">
        <f>INDEX(CODIGOS_FATURAMENTO[codigo_faturamento_id],MATCH(Tabela3[[#This Row],[CodFaturamento]],CODIGOS_FATURAMENTO[Cod_Faturamento],0))</f>
        <v>108</v>
      </c>
      <c r="D1192">
        <v>60593838</v>
      </c>
      <c r="E1192">
        <v>947915013</v>
      </c>
      <c r="F1192" s="1">
        <v>45723</v>
      </c>
      <c r="G1192">
        <v>31</v>
      </c>
      <c r="H1192">
        <v>2</v>
      </c>
      <c r="I1192" s="1">
        <f>Tabela3[[#This Row],[data_autorizacao]]+120</f>
        <v>45843</v>
      </c>
      <c r="J1192" t="s">
        <v>2175</v>
      </c>
      <c r="K1192">
        <v>2250005189</v>
      </c>
    </row>
    <row r="1193" spans="1:11" x14ac:dyDescent="0.3">
      <c r="A1193">
        <v>3324</v>
      </c>
      <c r="B1193">
        <v>3</v>
      </c>
      <c r="C1193">
        <f>INDEX(CODIGOS_FATURAMENTO[codigo_faturamento_id],MATCH(Tabela3[[#This Row],[CodFaturamento]],CODIGOS_FATURAMENTO[Cod_Faturamento],0))</f>
        <v>29</v>
      </c>
      <c r="D1193">
        <v>60593836</v>
      </c>
      <c r="E1193">
        <v>947915011</v>
      </c>
      <c r="F1193" s="1">
        <v>45723</v>
      </c>
      <c r="G1193">
        <v>31</v>
      </c>
      <c r="H1193">
        <v>2</v>
      </c>
      <c r="I1193" s="1">
        <f>Tabela3[[#This Row],[data_autorizacao]]+120</f>
        <v>45843</v>
      </c>
      <c r="J1193" t="s">
        <v>2175</v>
      </c>
      <c r="K1193">
        <v>2250005278</v>
      </c>
    </row>
    <row r="1194" spans="1:11" x14ac:dyDescent="0.3">
      <c r="A1194">
        <v>2757</v>
      </c>
      <c r="B1194">
        <v>3</v>
      </c>
      <c r="C1194">
        <f>INDEX(CODIGOS_FATURAMENTO[codigo_faturamento_id],MATCH(Tabela3[[#This Row],[CodFaturamento]],CODIGOS_FATURAMENTO[Cod_Faturamento],0))</f>
        <v>32</v>
      </c>
      <c r="D1194">
        <v>60140547</v>
      </c>
      <c r="E1194">
        <v>947495924</v>
      </c>
      <c r="F1194" s="1">
        <v>45705</v>
      </c>
      <c r="G1194">
        <v>80</v>
      </c>
      <c r="H1194">
        <v>5</v>
      </c>
      <c r="I1194" s="1">
        <f>Tabela3[[#This Row],[data_autorizacao]]+120</f>
        <v>45825</v>
      </c>
      <c r="J1194" t="s">
        <v>2175</v>
      </c>
      <c r="K1194">
        <v>50001213</v>
      </c>
    </row>
    <row r="1195" spans="1:11" x14ac:dyDescent="0.3">
      <c r="A1195">
        <v>2757</v>
      </c>
      <c r="B1195">
        <v>3</v>
      </c>
      <c r="C1195">
        <f>INDEX(CODIGOS_FATURAMENTO[codigo_faturamento_id],MATCH(Tabela3[[#This Row],[CodFaturamento]],CODIGOS_FATURAMENTO[Cod_Faturamento],0))</f>
        <v>26</v>
      </c>
      <c r="D1195">
        <v>60140549</v>
      </c>
      <c r="E1195">
        <v>947495926</v>
      </c>
      <c r="F1195" s="1">
        <v>45705</v>
      </c>
      <c r="G1195">
        <v>77</v>
      </c>
      <c r="H1195">
        <v>5</v>
      </c>
      <c r="I1195" s="1">
        <f>Tabela3[[#This Row],[data_autorizacao]]+120</f>
        <v>45825</v>
      </c>
      <c r="J1195" t="s">
        <v>2175</v>
      </c>
      <c r="K1195">
        <v>2250005103</v>
      </c>
    </row>
    <row r="1196" spans="1:11" x14ac:dyDescent="0.3">
      <c r="A1196">
        <v>2757</v>
      </c>
      <c r="B1196">
        <v>3</v>
      </c>
      <c r="C1196">
        <f>INDEX(CODIGOS_FATURAMENTO[codigo_faturamento_id],MATCH(Tabela3[[#This Row],[CodFaturamento]],CODIGOS_FATURAMENTO[Cod_Faturamento],0))</f>
        <v>28</v>
      </c>
      <c r="D1196">
        <v>60140546</v>
      </c>
      <c r="E1196">
        <v>947495923</v>
      </c>
      <c r="F1196" s="1">
        <v>45705</v>
      </c>
      <c r="G1196">
        <v>80</v>
      </c>
      <c r="H1196">
        <v>5</v>
      </c>
      <c r="I1196" s="1">
        <f>Tabela3[[#This Row],[data_autorizacao]]+120</f>
        <v>45825</v>
      </c>
      <c r="J1196" t="s">
        <v>2175</v>
      </c>
      <c r="K1196">
        <v>2250005170</v>
      </c>
    </row>
    <row r="1197" spans="1:11" x14ac:dyDescent="0.3">
      <c r="A1197">
        <v>2757</v>
      </c>
      <c r="B1197">
        <v>3</v>
      </c>
      <c r="C1197">
        <f>INDEX(CODIGOS_FATURAMENTO[codigo_faturamento_id],MATCH(Tabela3[[#This Row],[CodFaturamento]],CODIGOS_FATURAMENTO[Cod_Faturamento],0))</f>
        <v>108</v>
      </c>
      <c r="D1197">
        <v>60140550</v>
      </c>
      <c r="E1197">
        <v>947495927</v>
      </c>
      <c r="F1197" s="1">
        <v>45705</v>
      </c>
      <c r="G1197">
        <v>80</v>
      </c>
      <c r="H1197">
        <v>5</v>
      </c>
      <c r="I1197" s="1">
        <f>Tabela3[[#This Row],[data_autorizacao]]+120</f>
        <v>45825</v>
      </c>
      <c r="J1197" t="s">
        <v>2175</v>
      </c>
      <c r="K1197">
        <v>2250005189</v>
      </c>
    </row>
    <row r="1198" spans="1:11" x14ac:dyDescent="0.3">
      <c r="A1198">
        <v>2757</v>
      </c>
      <c r="B1198">
        <v>3</v>
      </c>
      <c r="C1198">
        <f>INDEX(CODIGOS_FATURAMENTO[codigo_faturamento_id],MATCH(Tabela3[[#This Row],[CodFaturamento]],CODIGOS_FATURAMENTO[Cod_Faturamento],0))</f>
        <v>29</v>
      </c>
      <c r="D1198">
        <v>60140548</v>
      </c>
      <c r="E1198">
        <v>947495925</v>
      </c>
      <c r="F1198" s="1">
        <v>45705</v>
      </c>
      <c r="G1198">
        <v>78</v>
      </c>
      <c r="H1198">
        <v>5</v>
      </c>
      <c r="I1198" s="1">
        <f>Tabela3[[#This Row],[data_autorizacao]]+120</f>
        <v>45825</v>
      </c>
      <c r="J1198" t="s">
        <v>2175</v>
      </c>
      <c r="K1198">
        <v>2250005278</v>
      </c>
    </row>
    <row r="1199" spans="1:11" x14ac:dyDescent="0.3">
      <c r="A1199">
        <v>2303</v>
      </c>
      <c r="B1199">
        <v>3</v>
      </c>
      <c r="C1199">
        <f>INDEX(CODIGOS_FATURAMENTO[codigo_faturamento_id],MATCH(Tabela3[[#This Row],[CodFaturamento]],CODIGOS_FATURAMENTO[Cod_Faturamento],0))</f>
        <v>31</v>
      </c>
      <c r="D1199">
        <v>60608312</v>
      </c>
      <c r="E1199">
        <v>947928378</v>
      </c>
      <c r="F1199" s="1">
        <v>45723</v>
      </c>
      <c r="G1199">
        <v>16</v>
      </c>
      <c r="H1199">
        <v>1</v>
      </c>
      <c r="I1199" s="1">
        <f>Tabela3[[#This Row],[data_autorizacao]]+120</f>
        <v>45843</v>
      </c>
      <c r="J1199" t="s">
        <v>2175</v>
      </c>
      <c r="K1199">
        <v>50000012</v>
      </c>
    </row>
    <row r="1200" spans="1:11" x14ac:dyDescent="0.3">
      <c r="A1200">
        <v>2303</v>
      </c>
      <c r="B1200">
        <v>3</v>
      </c>
      <c r="C1200">
        <f>INDEX(CODIGOS_FATURAMENTO[codigo_faturamento_id],MATCH(Tabela3[[#This Row],[CodFaturamento]],CODIGOS_FATURAMENTO[Cod_Faturamento],0))</f>
        <v>32</v>
      </c>
      <c r="D1200">
        <v>60608313</v>
      </c>
      <c r="E1200">
        <v>947928379</v>
      </c>
      <c r="F1200" s="1">
        <v>45723</v>
      </c>
      <c r="G1200">
        <v>16</v>
      </c>
      <c r="H1200">
        <v>1</v>
      </c>
      <c r="I1200" s="1">
        <f>Tabela3[[#This Row],[data_autorizacao]]+120</f>
        <v>45843</v>
      </c>
      <c r="J1200" t="s">
        <v>2175</v>
      </c>
      <c r="K1200">
        <v>50001213</v>
      </c>
    </row>
    <row r="1201" spans="1:11" x14ac:dyDescent="0.3">
      <c r="A1201">
        <v>2303</v>
      </c>
      <c r="B1201">
        <v>3</v>
      </c>
      <c r="C1201">
        <f>INDEX(CODIGOS_FATURAMENTO[codigo_faturamento_id],MATCH(Tabela3[[#This Row],[CodFaturamento]],CODIGOS_FATURAMENTO[Cod_Faturamento],0))</f>
        <v>26</v>
      </c>
      <c r="D1201">
        <v>60608316</v>
      </c>
      <c r="E1201">
        <v>947928381</v>
      </c>
      <c r="F1201" s="1">
        <v>45723</v>
      </c>
      <c r="G1201">
        <v>75</v>
      </c>
      <c r="H1201">
        <v>5</v>
      </c>
      <c r="I1201" s="1">
        <f>Tabela3[[#This Row],[data_autorizacao]]+120</f>
        <v>45843</v>
      </c>
      <c r="J1201" t="s">
        <v>2175</v>
      </c>
      <c r="K1201">
        <v>2250005103</v>
      </c>
    </row>
    <row r="1202" spans="1:11" x14ac:dyDescent="0.3">
      <c r="A1202">
        <v>2303</v>
      </c>
      <c r="B1202">
        <v>3</v>
      </c>
      <c r="C1202">
        <f>INDEX(CODIGOS_FATURAMENTO[codigo_faturamento_id],MATCH(Tabela3[[#This Row],[CodFaturamento]],CODIGOS_FATURAMENTO[Cod_Faturamento],0))</f>
        <v>27</v>
      </c>
      <c r="D1202">
        <v>60608310</v>
      </c>
      <c r="E1202">
        <v>947928374</v>
      </c>
      <c r="F1202" s="1">
        <v>45723</v>
      </c>
      <c r="G1202">
        <v>16</v>
      </c>
      <c r="H1202">
        <v>1</v>
      </c>
      <c r="I1202" s="1">
        <f>Tabela3[[#This Row],[data_autorizacao]]+120</f>
        <v>45843</v>
      </c>
      <c r="J1202" t="s">
        <v>2175</v>
      </c>
      <c r="K1202">
        <v>2250005111</v>
      </c>
    </row>
    <row r="1203" spans="1:11" x14ac:dyDescent="0.3">
      <c r="A1203">
        <v>2303</v>
      </c>
      <c r="B1203">
        <v>3</v>
      </c>
      <c r="C1203">
        <f>INDEX(CODIGOS_FATURAMENTO[codigo_faturamento_id],MATCH(Tabela3[[#This Row],[CodFaturamento]],CODIGOS_FATURAMENTO[Cod_Faturamento],0))</f>
        <v>28</v>
      </c>
      <c r="D1203">
        <v>60608311</v>
      </c>
      <c r="E1203">
        <v>947928377</v>
      </c>
      <c r="F1203" s="1">
        <v>45723</v>
      </c>
      <c r="G1203">
        <v>32</v>
      </c>
      <c r="H1203">
        <v>2</v>
      </c>
      <c r="I1203" s="1">
        <f>Tabela3[[#This Row],[data_autorizacao]]+120</f>
        <v>45843</v>
      </c>
      <c r="J1203" t="s">
        <v>2175</v>
      </c>
      <c r="K1203">
        <v>2250005170</v>
      </c>
    </row>
    <row r="1204" spans="1:11" x14ac:dyDescent="0.3">
      <c r="A1204">
        <v>2303</v>
      </c>
      <c r="B1204">
        <v>3</v>
      </c>
      <c r="C1204">
        <f>INDEX(CODIGOS_FATURAMENTO[codigo_faturamento_id],MATCH(Tabela3[[#This Row],[CodFaturamento]],CODIGOS_FATURAMENTO[Cod_Faturamento],0))</f>
        <v>108</v>
      </c>
      <c r="D1204">
        <v>60608317</v>
      </c>
      <c r="E1204">
        <v>947928382</v>
      </c>
      <c r="F1204" s="1">
        <v>45723</v>
      </c>
      <c r="G1204">
        <v>32</v>
      </c>
      <c r="H1204">
        <v>2</v>
      </c>
      <c r="I1204" s="1">
        <f>Tabela3[[#This Row],[data_autorizacao]]+120</f>
        <v>45843</v>
      </c>
      <c r="J1204" t="s">
        <v>2175</v>
      </c>
      <c r="K1204">
        <v>2250005189</v>
      </c>
    </row>
    <row r="1205" spans="1:11" x14ac:dyDescent="0.3">
      <c r="A1205">
        <v>2303</v>
      </c>
      <c r="B1205">
        <v>3</v>
      </c>
      <c r="C1205">
        <f>INDEX(CODIGOS_FATURAMENTO[codigo_faturamento_id],MATCH(Tabela3[[#This Row],[CodFaturamento]],CODIGOS_FATURAMENTO[Cod_Faturamento],0))</f>
        <v>29</v>
      </c>
      <c r="D1205">
        <v>60608315</v>
      </c>
      <c r="E1205">
        <v>947928380</v>
      </c>
      <c r="F1205" s="1">
        <v>45723</v>
      </c>
      <c r="G1205">
        <v>32</v>
      </c>
      <c r="H1205">
        <v>2</v>
      </c>
      <c r="I1205" s="1">
        <f>Tabela3[[#This Row],[data_autorizacao]]+120</f>
        <v>45843</v>
      </c>
      <c r="J1205" t="s">
        <v>2175</v>
      </c>
      <c r="K1205">
        <v>2250005278</v>
      </c>
    </row>
    <row r="1206" spans="1:11" x14ac:dyDescent="0.3">
      <c r="A1206">
        <v>3305</v>
      </c>
      <c r="B1206">
        <v>3</v>
      </c>
      <c r="C1206">
        <f>INDEX(CODIGOS_FATURAMENTO[codigo_faturamento_id],MATCH(Tabela3[[#This Row],[CodFaturamento]],CODIGOS_FATURAMENTO[Cod_Faturamento],0))</f>
        <v>26</v>
      </c>
      <c r="D1206">
        <v>58870736</v>
      </c>
      <c r="E1206">
        <v>946319687</v>
      </c>
      <c r="F1206" s="1">
        <v>45659</v>
      </c>
      <c r="G1206">
        <v>66</v>
      </c>
      <c r="H1206">
        <v>5</v>
      </c>
      <c r="I1206" s="1">
        <f>Tabela3[[#This Row],[data_autorizacao]]+120</f>
        <v>45779</v>
      </c>
      <c r="J1206" t="s">
        <v>2175</v>
      </c>
      <c r="K1206">
        <v>2250005103</v>
      </c>
    </row>
    <row r="1207" spans="1:11" x14ac:dyDescent="0.3">
      <c r="A1207">
        <v>3305</v>
      </c>
      <c r="B1207">
        <v>3</v>
      </c>
      <c r="C1207">
        <f>INDEX(CODIGOS_FATURAMENTO[codigo_faturamento_id],MATCH(Tabela3[[#This Row],[CodFaturamento]],CODIGOS_FATURAMENTO[Cod_Faturamento],0))</f>
        <v>29</v>
      </c>
      <c r="D1207">
        <v>58870735</v>
      </c>
      <c r="E1207">
        <v>946319686</v>
      </c>
      <c r="F1207" s="1">
        <v>45659</v>
      </c>
      <c r="G1207">
        <v>16</v>
      </c>
      <c r="H1207">
        <v>2</v>
      </c>
      <c r="I1207" s="1">
        <f>Tabela3[[#This Row],[data_autorizacao]]+120</f>
        <v>45779</v>
      </c>
      <c r="J1207" t="s">
        <v>2175</v>
      </c>
      <c r="K1207">
        <v>2250005278</v>
      </c>
    </row>
    <row r="1208" spans="1:11" x14ac:dyDescent="0.3">
      <c r="A1208">
        <v>4322</v>
      </c>
      <c r="B1208">
        <v>3</v>
      </c>
      <c r="C1208">
        <f>INDEX(CODIGOS_FATURAMENTO[codigo_faturamento_id],MATCH(Tabela3[[#This Row],[CodFaturamento]],CODIGOS_FATURAMENTO[Cod_Faturamento],0))</f>
        <v>32</v>
      </c>
      <c r="D1208">
        <v>57836580</v>
      </c>
      <c r="E1208">
        <v>945368142</v>
      </c>
      <c r="F1208" s="1">
        <v>45610</v>
      </c>
      <c r="G1208">
        <v>7</v>
      </c>
      <c r="H1208">
        <v>2</v>
      </c>
      <c r="I1208" s="1">
        <f>Tabela3[[#This Row],[data_autorizacao]]+120</f>
        <v>45730</v>
      </c>
      <c r="J1208" t="s">
        <v>2175</v>
      </c>
      <c r="K1208">
        <v>50001213</v>
      </c>
    </row>
    <row r="1209" spans="1:11" x14ac:dyDescent="0.3">
      <c r="A1209">
        <v>4322</v>
      </c>
      <c r="B1209">
        <v>3</v>
      </c>
      <c r="C1209">
        <f>INDEX(CODIGOS_FATURAMENTO[codigo_faturamento_id],MATCH(Tabela3[[#This Row],[CodFaturamento]],CODIGOS_FATURAMENTO[Cod_Faturamento],0))</f>
        <v>26</v>
      </c>
      <c r="D1209">
        <v>57836581</v>
      </c>
      <c r="E1209">
        <v>945368144</v>
      </c>
      <c r="F1209" s="1">
        <v>45610</v>
      </c>
      <c r="G1209">
        <v>8</v>
      </c>
      <c r="H1209">
        <v>2</v>
      </c>
      <c r="I1209" s="1">
        <f>Tabela3[[#This Row],[data_autorizacao]]+120</f>
        <v>45730</v>
      </c>
      <c r="J1209" t="s">
        <v>2175</v>
      </c>
      <c r="K1209">
        <v>2250005103</v>
      </c>
    </row>
    <row r="1210" spans="1:11" x14ac:dyDescent="0.3">
      <c r="A1210">
        <v>4322</v>
      </c>
      <c r="B1210">
        <v>3</v>
      </c>
      <c r="C1210">
        <f>INDEX(CODIGOS_FATURAMENTO[codigo_faturamento_id],MATCH(Tabela3[[#This Row],[CodFaturamento]],CODIGOS_FATURAMENTO[Cod_Faturamento],0))</f>
        <v>28</v>
      </c>
      <c r="D1210">
        <v>57836578</v>
      </c>
      <c r="E1210">
        <v>945368139</v>
      </c>
      <c r="F1210" s="1">
        <v>45610</v>
      </c>
      <c r="G1210">
        <v>8</v>
      </c>
      <c r="H1210">
        <v>2</v>
      </c>
      <c r="I1210" s="1">
        <f>Tabela3[[#This Row],[data_autorizacao]]+120</f>
        <v>45730</v>
      </c>
      <c r="J1210" t="s">
        <v>2175</v>
      </c>
      <c r="K1210">
        <v>2250005170</v>
      </c>
    </row>
    <row r="1211" spans="1:11" x14ac:dyDescent="0.3">
      <c r="A1211">
        <v>4322</v>
      </c>
      <c r="B1211">
        <v>3</v>
      </c>
      <c r="C1211">
        <f>INDEX(CODIGOS_FATURAMENTO[codigo_faturamento_id],MATCH(Tabela3[[#This Row],[CodFaturamento]],CODIGOS_FATURAMENTO[Cod_Faturamento],0))</f>
        <v>108</v>
      </c>
      <c r="D1211">
        <v>57836582</v>
      </c>
      <c r="E1211">
        <v>945368145</v>
      </c>
      <c r="F1211" s="1">
        <v>45610</v>
      </c>
      <c r="G1211">
        <v>17</v>
      </c>
      <c r="H1211">
        <v>2</v>
      </c>
      <c r="I1211" s="1">
        <f>Tabela3[[#This Row],[data_autorizacao]]+120</f>
        <v>45730</v>
      </c>
      <c r="J1211" t="s">
        <v>2175</v>
      </c>
      <c r="K1211">
        <v>2250005189</v>
      </c>
    </row>
    <row r="1212" spans="1:11" x14ac:dyDescent="0.3">
      <c r="A1212">
        <v>4267</v>
      </c>
      <c r="B1212">
        <v>3</v>
      </c>
      <c r="C1212">
        <f>INDEX(CODIGOS_FATURAMENTO[codigo_faturamento_id],MATCH(Tabela3[[#This Row],[CodFaturamento]],CODIGOS_FATURAMENTO[Cod_Faturamento],0))</f>
        <v>29</v>
      </c>
      <c r="D1212">
        <v>60124988</v>
      </c>
      <c r="E1212">
        <v>947481473</v>
      </c>
      <c r="F1212" s="1">
        <v>45705</v>
      </c>
      <c r="G1212">
        <v>28</v>
      </c>
      <c r="H1212">
        <v>2</v>
      </c>
      <c r="I1212" s="1">
        <f>Tabela3[[#This Row],[data_autorizacao]]+120</f>
        <v>45825</v>
      </c>
      <c r="J1212" t="s">
        <v>2175</v>
      </c>
      <c r="K1212">
        <v>2250005278</v>
      </c>
    </row>
    <row r="1213" spans="1:11" x14ac:dyDescent="0.3">
      <c r="A1213">
        <v>4248</v>
      </c>
      <c r="B1213">
        <v>3</v>
      </c>
      <c r="C1213">
        <f>INDEX(CODIGOS_FATURAMENTO[codigo_faturamento_id],MATCH(Tabela3[[#This Row],[CodFaturamento]],CODIGOS_FATURAMENTO[Cod_Faturamento],0))</f>
        <v>31</v>
      </c>
      <c r="D1213">
        <v>58862180</v>
      </c>
      <c r="E1213">
        <v>946312077</v>
      </c>
      <c r="F1213" s="1">
        <v>45659</v>
      </c>
      <c r="G1213">
        <v>17</v>
      </c>
      <c r="H1213">
        <v>2</v>
      </c>
      <c r="I1213" s="1">
        <f>Tabela3[[#This Row],[data_autorizacao]]+120</f>
        <v>45779</v>
      </c>
      <c r="J1213" t="s">
        <v>2175</v>
      </c>
      <c r="K1213">
        <v>50000012</v>
      </c>
    </row>
    <row r="1214" spans="1:11" x14ac:dyDescent="0.3">
      <c r="A1214">
        <v>4248</v>
      </c>
      <c r="B1214">
        <v>3</v>
      </c>
      <c r="C1214">
        <f>INDEX(CODIGOS_FATURAMENTO[codigo_faturamento_id],MATCH(Tabela3[[#This Row],[CodFaturamento]],CODIGOS_FATURAMENTO[Cod_Faturamento],0))</f>
        <v>26</v>
      </c>
      <c r="D1214">
        <v>58862181</v>
      </c>
      <c r="E1214">
        <v>946312078</v>
      </c>
      <c r="F1214" s="1">
        <v>45659</v>
      </c>
      <c r="G1214">
        <v>14</v>
      </c>
      <c r="H1214">
        <v>2</v>
      </c>
      <c r="I1214" s="1">
        <f>Tabela3[[#This Row],[data_autorizacao]]+120</f>
        <v>45779</v>
      </c>
      <c r="J1214" t="s">
        <v>2175</v>
      </c>
      <c r="K1214">
        <v>2250005103</v>
      </c>
    </row>
    <row r="1215" spans="1:11" x14ac:dyDescent="0.3">
      <c r="A1215">
        <v>4248</v>
      </c>
      <c r="B1215">
        <v>3</v>
      </c>
      <c r="C1215">
        <f>INDEX(CODIGOS_FATURAMENTO[codigo_faturamento_id],MATCH(Tabela3[[#This Row],[CodFaturamento]],CODIGOS_FATURAMENTO[Cod_Faturamento],0))</f>
        <v>28</v>
      </c>
      <c r="D1215">
        <v>58862179</v>
      </c>
      <c r="E1215">
        <v>946312076</v>
      </c>
      <c r="F1215" s="1">
        <v>45659</v>
      </c>
      <c r="G1215">
        <v>32</v>
      </c>
      <c r="H1215">
        <v>2</v>
      </c>
      <c r="I1215" s="1">
        <f>Tabela3[[#This Row],[data_autorizacao]]+120</f>
        <v>45779</v>
      </c>
      <c r="J1215" t="s">
        <v>2175</v>
      </c>
      <c r="K1215">
        <v>2250005170</v>
      </c>
    </row>
    <row r="1216" spans="1:11" x14ac:dyDescent="0.3">
      <c r="A1216">
        <v>4473</v>
      </c>
      <c r="B1216">
        <v>3</v>
      </c>
      <c r="C1216">
        <f>INDEX(CODIGOS_FATURAMENTO[codigo_faturamento_id],MATCH(Tabela3[[#This Row],[CodFaturamento]],CODIGOS_FATURAMENTO[Cod_Faturamento],0))</f>
        <v>29</v>
      </c>
      <c r="D1216">
        <v>59293994</v>
      </c>
      <c r="E1216">
        <v>946711925</v>
      </c>
      <c r="F1216" s="1">
        <v>45674</v>
      </c>
      <c r="G1216">
        <v>12</v>
      </c>
      <c r="H1216">
        <v>1</v>
      </c>
      <c r="I1216" s="1">
        <f>Tabela3[[#This Row],[data_autorizacao]]+120</f>
        <v>45794</v>
      </c>
      <c r="J1216" t="s">
        <v>2175</v>
      </c>
      <c r="K1216">
        <v>2250005278</v>
      </c>
    </row>
    <row r="1217" spans="1:11" x14ac:dyDescent="0.3">
      <c r="A1217">
        <v>4126</v>
      </c>
      <c r="B1217">
        <v>3</v>
      </c>
      <c r="C1217">
        <f>INDEX(CODIGOS_FATURAMENTO[codigo_faturamento_id],MATCH(Tabela3[[#This Row],[CodFaturamento]],CODIGOS_FATURAMENTO[Cod_Faturamento],0))</f>
        <v>29</v>
      </c>
      <c r="D1217">
        <v>57203146</v>
      </c>
      <c r="E1217">
        <v>944786015</v>
      </c>
      <c r="F1217" s="1">
        <v>45587</v>
      </c>
      <c r="G1217">
        <v>5</v>
      </c>
      <c r="H1217">
        <v>1</v>
      </c>
      <c r="I1217" s="1">
        <f>Tabela3[[#This Row],[data_autorizacao]]+120</f>
        <v>45707</v>
      </c>
      <c r="J1217" t="s">
        <v>2175</v>
      </c>
      <c r="K1217">
        <v>2250005278</v>
      </c>
    </row>
    <row r="1218" spans="1:11" x14ac:dyDescent="0.3">
      <c r="A1218">
        <v>3123</v>
      </c>
      <c r="B1218">
        <v>3</v>
      </c>
      <c r="C1218">
        <f>INDEX(CODIGOS_FATURAMENTO[codigo_faturamento_id],MATCH(Tabela3[[#This Row],[CodFaturamento]],CODIGOS_FATURAMENTO[Cod_Faturamento],0))</f>
        <v>26</v>
      </c>
      <c r="D1218">
        <v>58863075</v>
      </c>
      <c r="E1218">
        <v>946312865</v>
      </c>
      <c r="F1218" s="1">
        <v>45659</v>
      </c>
      <c r="G1218">
        <v>22</v>
      </c>
      <c r="H1218">
        <v>2</v>
      </c>
      <c r="I1218" s="1">
        <f>Tabela3[[#This Row],[data_autorizacao]]+120</f>
        <v>45779</v>
      </c>
      <c r="J1218" t="s">
        <v>2175</v>
      </c>
      <c r="K1218">
        <v>2250005103</v>
      </c>
    </row>
    <row r="1219" spans="1:11" x14ac:dyDescent="0.3">
      <c r="A1219">
        <v>3123</v>
      </c>
      <c r="B1219">
        <v>3</v>
      </c>
      <c r="C1219">
        <f>INDEX(CODIGOS_FATURAMENTO[codigo_faturamento_id],MATCH(Tabela3[[#This Row],[CodFaturamento]],CODIGOS_FATURAMENTO[Cod_Faturamento],0))</f>
        <v>29</v>
      </c>
      <c r="D1219">
        <v>58863074</v>
      </c>
      <c r="E1219">
        <v>946312863</v>
      </c>
      <c r="F1219" s="1">
        <v>45659</v>
      </c>
      <c r="G1219">
        <v>26</v>
      </c>
      <c r="H1219">
        <v>2</v>
      </c>
      <c r="I1219" s="1">
        <f>Tabela3[[#This Row],[data_autorizacao]]+120</f>
        <v>45779</v>
      </c>
      <c r="J1219" t="s">
        <v>2175</v>
      </c>
      <c r="K1219">
        <v>2250005278</v>
      </c>
    </row>
    <row r="1220" spans="1:11" x14ac:dyDescent="0.3">
      <c r="A1220">
        <v>3007</v>
      </c>
      <c r="B1220">
        <v>3</v>
      </c>
      <c r="C1220">
        <f>INDEX(CODIGOS_FATURAMENTO[codigo_faturamento_id],MATCH(Tabela3[[#This Row],[CodFaturamento]],CODIGOS_FATURAMENTO[Cod_Faturamento],0))</f>
        <v>31</v>
      </c>
      <c r="D1220">
        <v>57129790</v>
      </c>
      <c r="E1220">
        <v>944718140</v>
      </c>
      <c r="F1220" s="1">
        <v>45586</v>
      </c>
      <c r="G1220">
        <v>23</v>
      </c>
      <c r="H1220">
        <v>2</v>
      </c>
      <c r="I1220" s="1">
        <f>Tabela3[[#This Row],[data_autorizacao]]+120</f>
        <v>45706</v>
      </c>
      <c r="J1220" t="s">
        <v>2175</v>
      </c>
      <c r="K1220">
        <v>50000012</v>
      </c>
    </row>
    <row r="1221" spans="1:11" x14ac:dyDescent="0.3">
      <c r="A1221">
        <v>3007</v>
      </c>
      <c r="B1221">
        <v>3</v>
      </c>
      <c r="C1221">
        <f>INDEX(CODIGOS_FATURAMENTO[codigo_faturamento_id],MATCH(Tabela3[[#This Row],[CodFaturamento]],CODIGOS_FATURAMENTO[Cod_Faturamento],0))</f>
        <v>27</v>
      </c>
      <c r="D1221">
        <v>57129788</v>
      </c>
      <c r="E1221">
        <v>944718138</v>
      </c>
      <c r="F1221" s="1">
        <v>45586</v>
      </c>
      <c r="G1221">
        <v>21</v>
      </c>
      <c r="H1221">
        <v>2</v>
      </c>
      <c r="I1221" s="1">
        <f>Tabela3[[#This Row],[data_autorizacao]]+120</f>
        <v>45706</v>
      </c>
      <c r="J1221" t="s">
        <v>2175</v>
      </c>
      <c r="K1221">
        <v>2250005111</v>
      </c>
    </row>
    <row r="1222" spans="1:11" x14ac:dyDescent="0.3">
      <c r="A1222">
        <v>3007</v>
      </c>
      <c r="B1222">
        <v>3</v>
      </c>
      <c r="C1222">
        <f>INDEX(CODIGOS_FATURAMENTO[codigo_faturamento_id],MATCH(Tabela3[[#This Row],[CodFaturamento]],CODIGOS_FATURAMENTO[Cod_Faturamento],0))</f>
        <v>28</v>
      </c>
      <c r="D1222">
        <v>57129789</v>
      </c>
      <c r="E1222">
        <v>944718139</v>
      </c>
      <c r="F1222" s="1">
        <v>45586</v>
      </c>
      <c r="G1222">
        <v>46</v>
      </c>
      <c r="H1222">
        <v>3</v>
      </c>
      <c r="I1222" s="1">
        <f>Tabela3[[#This Row],[data_autorizacao]]+120</f>
        <v>45706</v>
      </c>
      <c r="J1222" t="s">
        <v>2175</v>
      </c>
      <c r="K1222">
        <v>2250005170</v>
      </c>
    </row>
    <row r="1223" spans="1:11" x14ac:dyDescent="0.3">
      <c r="A1223">
        <v>3007</v>
      </c>
      <c r="B1223">
        <v>3</v>
      </c>
      <c r="C1223">
        <f>INDEX(CODIGOS_FATURAMENTO[codigo_faturamento_id],MATCH(Tabela3[[#This Row],[CodFaturamento]],CODIGOS_FATURAMENTO[Cod_Faturamento],0))</f>
        <v>108</v>
      </c>
      <c r="D1223">
        <v>57129791</v>
      </c>
      <c r="E1223">
        <v>944718141</v>
      </c>
      <c r="F1223" s="1">
        <v>45586</v>
      </c>
      <c r="G1223">
        <v>86</v>
      </c>
      <c r="H1223">
        <v>6</v>
      </c>
      <c r="I1223" s="1">
        <f>Tabela3[[#This Row],[data_autorizacao]]+120</f>
        <v>45706</v>
      </c>
      <c r="J1223" t="s">
        <v>2175</v>
      </c>
      <c r="K1223">
        <v>2250005189</v>
      </c>
    </row>
    <row r="1224" spans="1:11" x14ac:dyDescent="0.3">
      <c r="A1224">
        <v>4245</v>
      </c>
      <c r="B1224">
        <v>3</v>
      </c>
      <c r="C1224">
        <f>INDEX(CODIGOS_FATURAMENTO[codigo_faturamento_id],MATCH(Tabela3[[#This Row],[CodFaturamento]],CODIGOS_FATURAMENTO[Cod_Faturamento],0))</f>
        <v>28</v>
      </c>
      <c r="D1224">
        <v>60541650</v>
      </c>
      <c r="E1224">
        <v>947866398</v>
      </c>
      <c r="F1224" s="1">
        <v>45721</v>
      </c>
      <c r="G1224">
        <v>31</v>
      </c>
      <c r="H1224">
        <v>2</v>
      </c>
      <c r="I1224" s="1">
        <f>Tabela3[[#This Row],[data_autorizacao]]+120</f>
        <v>45841</v>
      </c>
      <c r="J1224" t="s">
        <v>2175</v>
      </c>
      <c r="K1224">
        <v>2250005170</v>
      </c>
    </row>
    <row r="1225" spans="1:11" x14ac:dyDescent="0.3">
      <c r="A1225">
        <v>4245</v>
      </c>
      <c r="B1225">
        <v>3</v>
      </c>
      <c r="C1225">
        <f>INDEX(CODIGOS_FATURAMENTO[codigo_faturamento_id],MATCH(Tabela3[[#This Row],[CodFaturamento]],CODIGOS_FATURAMENTO[Cod_Faturamento],0))</f>
        <v>29</v>
      </c>
      <c r="D1225">
        <v>60541651</v>
      </c>
      <c r="E1225">
        <v>947866399</v>
      </c>
      <c r="F1225" s="1">
        <v>45721</v>
      </c>
      <c r="G1225">
        <v>32</v>
      </c>
      <c r="H1225">
        <v>2</v>
      </c>
      <c r="I1225" s="1">
        <f>Tabela3[[#This Row],[data_autorizacao]]+120</f>
        <v>45841</v>
      </c>
      <c r="J1225" t="s">
        <v>2175</v>
      </c>
      <c r="K1225">
        <v>2250005278</v>
      </c>
    </row>
    <row r="1226" spans="1:11" x14ac:dyDescent="0.3">
      <c r="A1226">
        <v>4245</v>
      </c>
      <c r="B1226">
        <v>3</v>
      </c>
      <c r="C1226">
        <f>INDEX(CODIGOS_FATURAMENTO[codigo_faturamento_id],MATCH(Tabela3[[#This Row],[CodFaturamento]],CODIGOS_FATURAMENTO[Cod_Faturamento],0))</f>
        <v>26</v>
      </c>
      <c r="D1226">
        <v>57474351</v>
      </c>
      <c r="E1226">
        <v>945037393</v>
      </c>
      <c r="F1226" s="1">
        <v>45597</v>
      </c>
      <c r="G1226">
        <v>20</v>
      </c>
      <c r="H1226">
        <v>2</v>
      </c>
      <c r="I1226" s="1">
        <f>Tabela3[[#This Row],[data_autorizacao]]+120</f>
        <v>45717</v>
      </c>
      <c r="J1226" t="s">
        <v>2175</v>
      </c>
      <c r="K1226">
        <v>2250005103</v>
      </c>
    </row>
    <row r="1227" spans="1:11" x14ac:dyDescent="0.3">
      <c r="A1227">
        <v>3460</v>
      </c>
      <c r="B1227">
        <v>3</v>
      </c>
      <c r="C1227">
        <f>INDEX(CODIGOS_FATURAMENTO[codigo_faturamento_id],MATCH(Tabela3[[#This Row],[CodFaturamento]],CODIGOS_FATURAMENTO[Cod_Faturamento],0))</f>
        <v>26</v>
      </c>
      <c r="D1227">
        <v>59346637</v>
      </c>
      <c r="E1227">
        <v>946760354</v>
      </c>
      <c r="F1227" s="1">
        <v>45677</v>
      </c>
      <c r="G1227">
        <v>23</v>
      </c>
      <c r="H1227">
        <v>2</v>
      </c>
      <c r="I1227" s="1">
        <f>Tabela3[[#This Row],[data_autorizacao]]+120</f>
        <v>45797</v>
      </c>
      <c r="J1227" t="s">
        <v>2175</v>
      </c>
      <c r="K1227">
        <v>2250005103</v>
      </c>
    </row>
    <row r="1228" spans="1:11" x14ac:dyDescent="0.3">
      <c r="A1228">
        <v>3460</v>
      </c>
      <c r="B1228">
        <v>3</v>
      </c>
      <c r="C1228">
        <f>INDEX(CODIGOS_FATURAMENTO[codigo_faturamento_id],MATCH(Tabela3[[#This Row],[CodFaturamento]],CODIGOS_FATURAMENTO[Cod_Faturamento],0))</f>
        <v>29</v>
      </c>
      <c r="D1228">
        <v>59346636</v>
      </c>
      <c r="E1228">
        <v>946760353</v>
      </c>
      <c r="F1228" s="1">
        <v>45677</v>
      </c>
      <c r="G1228">
        <v>27</v>
      </c>
      <c r="H1228">
        <v>2</v>
      </c>
      <c r="I1228" s="1">
        <f>Tabela3[[#This Row],[data_autorizacao]]+120</f>
        <v>45797</v>
      </c>
      <c r="J1228" t="s">
        <v>2175</v>
      </c>
      <c r="K1228">
        <v>2250005278</v>
      </c>
    </row>
    <row r="1229" spans="1:11" x14ac:dyDescent="0.3">
      <c r="A1229">
        <v>4189</v>
      </c>
      <c r="B1229">
        <v>3</v>
      </c>
      <c r="C1229">
        <f>INDEX(CODIGOS_FATURAMENTO[codigo_faturamento_id],MATCH(Tabela3[[#This Row],[CodFaturamento]],CODIGOS_FATURAMENTO[Cod_Faturamento],0))</f>
        <v>29</v>
      </c>
      <c r="D1229">
        <v>58261124</v>
      </c>
      <c r="E1229">
        <v>945760149</v>
      </c>
      <c r="F1229" s="1">
        <v>45631</v>
      </c>
      <c r="G1229">
        <v>26</v>
      </c>
      <c r="H1229">
        <v>2</v>
      </c>
      <c r="I1229" s="1">
        <f>Tabela3[[#This Row],[data_autorizacao]]+120</f>
        <v>45751</v>
      </c>
      <c r="J1229" t="s">
        <v>2175</v>
      </c>
      <c r="K1229">
        <v>2250005278</v>
      </c>
    </row>
    <row r="1230" spans="1:11" x14ac:dyDescent="0.3">
      <c r="A1230">
        <v>4361</v>
      </c>
      <c r="B1230">
        <v>3</v>
      </c>
      <c r="C1230">
        <f>INDEX(CODIGOS_FATURAMENTO[codigo_faturamento_id],MATCH(Tabela3[[#This Row],[CodFaturamento]],CODIGOS_FATURAMENTO[Cod_Faturamento],0))</f>
        <v>26</v>
      </c>
      <c r="D1230">
        <v>58471005</v>
      </c>
      <c r="E1230">
        <v>945954519</v>
      </c>
      <c r="F1230" s="1">
        <v>45636</v>
      </c>
      <c r="G1230">
        <v>44</v>
      </c>
      <c r="H1230">
        <v>4</v>
      </c>
      <c r="I1230" s="1">
        <f>Tabela3[[#This Row],[data_autorizacao]]+120</f>
        <v>45756</v>
      </c>
      <c r="J1230" t="s">
        <v>2175</v>
      </c>
      <c r="K1230">
        <v>2250005103</v>
      </c>
    </row>
    <row r="1231" spans="1:11" x14ac:dyDescent="0.3">
      <c r="A1231">
        <v>4361</v>
      </c>
      <c r="B1231">
        <v>3</v>
      </c>
      <c r="C1231">
        <f>INDEX(CODIGOS_FATURAMENTO[codigo_faturamento_id],MATCH(Tabela3[[#This Row],[CodFaturamento]],CODIGOS_FATURAMENTO[Cod_Faturamento],0))</f>
        <v>29</v>
      </c>
      <c r="D1231">
        <v>58471003</v>
      </c>
      <c r="E1231">
        <v>945954518</v>
      </c>
      <c r="F1231" s="1">
        <v>45636</v>
      </c>
      <c r="G1231">
        <v>14</v>
      </c>
      <c r="H1231">
        <v>2</v>
      </c>
      <c r="I1231" s="1">
        <f>Tabela3[[#This Row],[data_autorizacao]]+120</f>
        <v>45756</v>
      </c>
      <c r="J1231" t="s">
        <v>2175</v>
      </c>
      <c r="K1231">
        <v>2250005278</v>
      </c>
    </row>
    <row r="1232" spans="1:11" x14ac:dyDescent="0.3">
      <c r="A1232">
        <v>3656</v>
      </c>
      <c r="B1232">
        <v>3</v>
      </c>
      <c r="C1232">
        <f>INDEX(CODIGOS_FATURAMENTO[codigo_faturamento_id],MATCH(Tabela3[[#This Row],[CodFaturamento]],CODIGOS_FATURAMENTO[Cod_Faturamento],0))</f>
        <v>31</v>
      </c>
      <c r="D1232">
        <v>60397022</v>
      </c>
      <c r="E1232">
        <v>947734150</v>
      </c>
      <c r="F1232" s="1">
        <v>45714</v>
      </c>
      <c r="G1232">
        <v>31</v>
      </c>
      <c r="H1232">
        <v>2</v>
      </c>
      <c r="I1232" s="1">
        <f>Tabela3[[#This Row],[data_autorizacao]]+120</f>
        <v>45834</v>
      </c>
      <c r="J1232" t="s">
        <v>2175</v>
      </c>
      <c r="K1232">
        <v>50000012</v>
      </c>
    </row>
    <row r="1233" spans="1:11" x14ac:dyDescent="0.3">
      <c r="A1233">
        <v>3656</v>
      </c>
      <c r="B1233">
        <v>3</v>
      </c>
      <c r="C1233">
        <f>INDEX(CODIGOS_FATURAMENTO[codigo_faturamento_id],MATCH(Tabela3[[#This Row],[CodFaturamento]],CODIGOS_FATURAMENTO[Cod_Faturamento],0))</f>
        <v>32</v>
      </c>
      <c r="D1233">
        <v>60397023</v>
      </c>
      <c r="E1233">
        <v>947734151</v>
      </c>
      <c r="F1233" s="1">
        <v>45714</v>
      </c>
      <c r="G1233">
        <v>32</v>
      </c>
      <c r="H1233">
        <v>2</v>
      </c>
      <c r="I1233" s="1">
        <f>Tabela3[[#This Row],[data_autorizacao]]+120</f>
        <v>45834</v>
      </c>
      <c r="J1233" t="s">
        <v>2175</v>
      </c>
      <c r="K1233">
        <v>50001213</v>
      </c>
    </row>
    <row r="1234" spans="1:11" x14ac:dyDescent="0.3">
      <c r="A1234">
        <v>3656</v>
      </c>
      <c r="B1234">
        <v>3</v>
      </c>
      <c r="C1234">
        <f>INDEX(CODIGOS_FATURAMENTO[codigo_faturamento_id],MATCH(Tabela3[[#This Row],[CodFaturamento]],CODIGOS_FATURAMENTO[Cod_Faturamento],0))</f>
        <v>26</v>
      </c>
      <c r="D1234">
        <v>60397025</v>
      </c>
      <c r="E1234">
        <v>947734153</v>
      </c>
      <c r="F1234" s="1">
        <v>45714</v>
      </c>
      <c r="G1234">
        <v>31</v>
      </c>
      <c r="H1234">
        <v>2</v>
      </c>
      <c r="I1234" s="1">
        <f>Tabela3[[#This Row],[data_autorizacao]]+120</f>
        <v>45834</v>
      </c>
      <c r="J1234" t="s">
        <v>2175</v>
      </c>
      <c r="K1234">
        <v>2250005103</v>
      </c>
    </row>
    <row r="1235" spans="1:11" x14ac:dyDescent="0.3">
      <c r="A1235">
        <v>3656</v>
      </c>
      <c r="B1235">
        <v>3</v>
      </c>
      <c r="C1235">
        <f>INDEX(CODIGOS_FATURAMENTO[codigo_faturamento_id],MATCH(Tabela3[[#This Row],[CodFaturamento]],CODIGOS_FATURAMENTO[Cod_Faturamento],0))</f>
        <v>27</v>
      </c>
      <c r="D1235">
        <v>60397021</v>
      </c>
      <c r="E1235">
        <v>947734149</v>
      </c>
      <c r="F1235" s="1">
        <v>45714</v>
      </c>
      <c r="G1235">
        <v>31</v>
      </c>
      <c r="H1235">
        <v>2</v>
      </c>
      <c r="I1235" s="1">
        <f>Tabela3[[#This Row],[data_autorizacao]]+120</f>
        <v>45834</v>
      </c>
      <c r="J1235" t="s">
        <v>2175</v>
      </c>
      <c r="K1235">
        <v>2250005111</v>
      </c>
    </row>
    <row r="1236" spans="1:11" x14ac:dyDescent="0.3">
      <c r="A1236">
        <v>3656</v>
      </c>
      <c r="B1236">
        <v>3</v>
      </c>
      <c r="C1236">
        <f>INDEX(CODIGOS_FATURAMENTO[codigo_faturamento_id],MATCH(Tabela3[[#This Row],[CodFaturamento]],CODIGOS_FATURAMENTO[Cod_Faturamento],0))</f>
        <v>108</v>
      </c>
      <c r="D1236">
        <v>60397026</v>
      </c>
      <c r="E1236">
        <v>947734154</v>
      </c>
      <c r="F1236" s="1">
        <v>45714</v>
      </c>
      <c r="G1236">
        <v>16</v>
      </c>
      <c r="H1236">
        <v>1</v>
      </c>
      <c r="I1236" s="1">
        <f>Tabela3[[#This Row],[data_autorizacao]]+120</f>
        <v>45834</v>
      </c>
      <c r="J1236" t="s">
        <v>2175</v>
      </c>
      <c r="K1236">
        <v>2250005189</v>
      </c>
    </row>
    <row r="1237" spans="1:11" x14ac:dyDescent="0.3">
      <c r="A1237">
        <v>3656</v>
      </c>
      <c r="B1237">
        <v>3</v>
      </c>
      <c r="C1237">
        <f>INDEX(CODIGOS_FATURAMENTO[codigo_faturamento_id],MATCH(Tabela3[[#This Row],[CodFaturamento]],CODIGOS_FATURAMENTO[Cod_Faturamento],0))</f>
        <v>29</v>
      </c>
      <c r="D1237">
        <v>60397024</v>
      </c>
      <c r="E1237">
        <v>947734152</v>
      </c>
      <c r="F1237" s="1">
        <v>45714</v>
      </c>
      <c r="G1237">
        <v>30</v>
      </c>
      <c r="H1237">
        <v>2</v>
      </c>
      <c r="I1237" s="1">
        <f>Tabela3[[#This Row],[data_autorizacao]]+120</f>
        <v>45834</v>
      </c>
      <c r="J1237" t="s">
        <v>2175</v>
      </c>
      <c r="K1237">
        <v>2250005278</v>
      </c>
    </row>
    <row r="1238" spans="1:11" x14ac:dyDescent="0.3">
      <c r="A1238">
        <v>1155</v>
      </c>
      <c r="B1238">
        <v>3</v>
      </c>
      <c r="C1238">
        <f>INDEX(CODIGOS_FATURAMENTO[codigo_faturamento_id],MATCH(Tabela3[[#This Row],[CodFaturamento]],CODIGOS_FATURAMENTO[Cod_Faturamento],0))</f>
        <v>31</v>
      </c>
      <c r="D1238">
        <v>58211331</v>
      </c>
      <c r="E1238">
        <v>945714127</v>
      </c>
      <c r="F1238" s="1">
        <v>45625</v>
      </c>
      <c r="G1238">
        <v>13</v>
      </c>
      <c r="H1238">
        <v>1</v>
      </c>
      <c r="I1238" s="1">
        <f>Tabela3[[#This Row],[data_autorizacao]]+120</f>
        <v>45745</v>
      </c>
      <c r="J1238" t="s">
        <v>2175</v>
      </c>
      <c r="K1238">
        <v>50000012</v>
      </c>
    </row>
    <row r="1239" spans="1:11" x14ac:dyDescent="0.3">
      <c r="A1239">
        <v>1155</v>
      </c>
      <c r="B1239">
        <v>3</v>
      </c>
      <c r="C1239">
        <f>INDEX(CODIGOS_FATURAMENTO[codigo_faturamento_id],MATCH(Tabela3[[#This Row],[CodFaturamento]],CODIGOS_FATURAMENTO[Cod_Faturamento],0))</f>
        <v>32</v>
      </c>
      <c r="D1239">
        <v>58211330</v>
      </c>
      <c r="E1239">
        <v>945714126</v>
      </c>
      <c r="F1239" s="1">
        <v>45625</v>
      </c>
      <c r="G1239">
        <v>9</v>
      </c>
      <c r="H1239">
        <v>1</v>
      </c>
      <c r="I1239" s="1">
        <f>Tabela3[[#This Row],[data_autorizacao]]+120</f>
        <v>45745</v>
      </c>
      <c r="J1239" t="s">
        <v>2175</v>
      </c>
      <c r="K1239">
        <v>50001213</v>
      </c>
    </row>
    <row r="1240" spans="1:11" x14ac:dyDescent="0.3">
      <c r="A1240">
        <v>1155</v>
      </c>
      <c r="B1240">
        <v>3</v>
      </c>
      <c r="C1240">
        <f>INDEX(CODIGOS_FATURAMENTO[codigo_faturamento_id],MATCH(Tabela3[[#This Row],[CodFaturamento]],CODIGOS_FATURAMENTO[Cod_Faturamento],0))</f>
        <v>26</v>
      </c>
      <c r="D1240">
        <v>58211333</v>
      </c>
      <c r="E1240">
        <v>945714129</v>
      </c>
      <c r="F1240" s="1">
        <v>45625</v>
      </c>
      <c r="G1240">
        <v>34</v>
      </c>
      <c r="H1240">
        <v>4</v>
      </c>
      <c r="I1240" s="1">
        <f>Tabela3[[#This Row],[data_autorizacao]]+120</f>
        <v>45745</v>
      </c>
      <c r="J1240" t="s">
        <v>2175</v>
      </c>
      <c r="K1240">
        <v>2250005103</v>
      </c>
    </row>
    <row r="1241" spans="1:11" x14ac:dyDescent="0.3">
      <c r="A1241">
        <v>1155</v>
      </c>
      <c r="B1241">
        <v>3</v>
      </c>
      <c r="C1241">
        <f>INDEX(CODIGOS_FATURAMENTO[codigo_faturamento_id],MATCH(Tabela3[[#This Row],[CodFaturamento]],CODIGOS_FATURAMENTO[Cod_Faturamento],0))</f>
        <v>108</v>
      </c>
      <c r="D1241">
        <v>58211334</v>
      </c>
      <c r="E1241">
        <v>945714130</v>
      </c>
      <c r="F1241" s="1">
        <v>45625</v>
      </c>
      <c r="G1241">
        <v>42</v>
      </c>
      <c r="H1241">
        <v>3</v>
      </c>
      <c r="I1241" s="1">
        <f>Tabela3[[#This Row],[data_autorizacao]]+120</f>
        <v>45745</v>
      </c>
      <c r="J1241" t="s">
        <v>2175</v>
      </c>
      <c r="K1241">
        <v>2250005189</v>
      </c>
    </row>
    <row r="1242" spans="1:11" x14ac:dyDescent="0.3">
      <c r="A1242">
        <v>1155</v>
      </c>
      <c r="B1242">
        <v>3</v>
      </c>
      <c r="C1242">
        <f>INDEX(CODIGOS_FATURAMENTO[codigo_faturamento_id],MATCH(Tabela3[[#This Row],[CodFaturamento]],CODIGOS_FATURAMENTO[Cod_Faturamento],0))</f>
        <v>29</v>
      </c>
      <c r="D1242">
        <v>58211332</v>
      </c>
      <c r="E1242">
        <v>945714128</v>
      </c>
      <c r="F1242" s="1">
        <v>45625</v>
      </c>
      <c r="G1242">
        <v>51</v>
      </c>
      <c r="H1242">
        <v>4</v>
      </c>
      <c r="I1242" s="1">
        <f>Tabela3[[#This Row],[data_autorizacao]]+120</f>
        <v>45745</v>
      </c>
      <c r="J1242" t="s">
        <v>2175</v>
      </c>
      <c r="K1242">
        <v>2250005278</v>
      </c>
    </row>
    <row r="1243" spans="1:11" x14ac:dyDescent="0.3">
      <c r="A1243">
        <v>4421</v>
      </c>
      <c r="B1243">
        <v>3</v>
      </c>
      <c r="C1243">
        <f>INDEX(CODIGOS_FATURAMENTO[codigo_faturamento_id],MATCH(Tabela3[[#This Row],[CodFaturamento]],CODIGOS_FATURAMENTO[Cod_Faturamento],0))</f>
        <v>26</v>
      </c>
      <c r="D1243">
        <v>59051005</v>
      </c>
      <c r="E1243">
        <v>946486220</v>
      </c>
      <c r="F1243" s="1">
        <v>45667</v>
      </c>
      <c r="G1243">
        <v>12</v>
      </c>
      <c r="H1243">
        <v>1</v>
      </c>
      <c r="I1243" s="1">
        <f>Tabela3[[#This Row],[data_autorizacao]]+120</f>
        <v>45787</v>
      </c>
      <c r="J1243" t="s">
        <v>2175</v>
      </c>
      <c r="K1243">
        <v>2250005103</v>
      </c>
    </row>
    <row r="1244" spans="1:11" x14ac:dyDescent="0.3">
      <c r="A1244">
        <v>3258</v>
      </c>
      <c r="B1244">
        <v>3</v>
      </c>
      <c r="C1244">
        <f>INDEX(CODIGOS_FATURAMENTO[codigo_faturamento_id],MATCH(Tabela3[[#This Row],[CodFaturamento]],CODIGOS_FATURAMENTO[Cod_Faturamento],0))</f>
        <v>26</v>
      </c>
      <c r="D1244">
        <v>58865060</v>
      </c>
      <c r="E1244">
        <v>946314652</v>
      </c>
      <c r="F1244" s="1">
        <v>45659</v>
      </c>
      <c r="G1244">
        <v>21</v>
      </c>
      <c r="H1244">
        <v>2</v>
      </c>
      <c r="I1244" s="1">
        <f>Tabela3[[#This Row],[data_autorizacao]]+120</f>
        <v>45779</v>
      </c>
      <c r="J1244" t="s">
        <v>2175</v>
      </c>
      <c r="K1244">
        <v>2250005103</v>
      </c>
    </row>
    <row r="1245" spans="1:11" x14ac:dyDescent="0.3">
      <c r="A1245">
        <v>3258</v>
      </c>
      <c r="B1245">
        <v>3</v>
      </c>
      <c r="C1245">
        <f>INDEX(CODIGOS_FATURAMENTO[codigo_faturamento_id],MATCH(Tabela3[[#This Row],[CodFaturamento]],CODIGOS_FATURAMENTO[Cod_Faturamento],0))</f>
        <v>29</v>
      </c>
      <c r="D1245">
        <v>58865059</v>
      </c>
      <c r="E1245">
        <v>946314651</v>
      </c>
      <c r="F1245" s="1">
        <v>45659</v>
      </c>
      <c r="G1245">
        <v>16</v>
      </c>
      <c r="H1245">
        <v>2</v>
      </c>
      <c r="I1245" s="1">
        <f>Tabela3[[#This Row],[data_autorizacao]]+120</f>
        <v>45779</v>
      </c>
      <c r="J1245" t="s">
        <v>2175</v>
      </c>
      <c r="K1245">
        <v>2250005278</v>
      </c>
    </row>
    <row r="1246" spans="1:11" x14ac:dyDescent="0.3">
      <c r="A1246">
        <v>3794</v>
      </c>
      <c r="B1246">
        <v>3</v>
      </c>
      <c r="C1246">
        <f>INDEX(CODIGOS_FATURAMENTO[codigo_faturamento_id],MATCH(Tabela3[[#This Row],[CodFaturamento]],CODIGOS_FATURAMENTO[Cod_Faturamento],0))</f>
        <v>31</v>
      </c>
      <c r="D1246">
        <v>58867744</v>
      </c>
      <c r="E1246">
        <v>946317033</v>
      </c>
      <c r="F1246" s="1">
        <v>45659</v>
      </c>
      <c r="G1246">
        <v>27</v>
      </c>
      <c r="H1246">
        <v>2</v>
      </c>
      <c r="I1246" s="1">
        <f>Tabela3[[#This Row],[data_autorizacao]]+120</f>
        <v>45779</v>
      </c>
      <c r="J1246" t="s">
        <v>2175</v>
      </c>
      <c r="K1246">
        <v>50000012</v>
      </c>
    </row>
    <row r="1247" spans="1:11" x14ac:dyDescent="0.3">
      <c r="A1247">
        <v>3794</v>
      </c>
      <c r="B1247">
        <v>3</v>
      </c>
      <c r="C1247">
        <f>INDEX(CODIGOS_FATURAMENTO[codigo_faturamento_id],MATCH(Tabela3[[#This Row],[CodFaturamento]],CODIGOS_FATURAMENTO[Cod_Faturamento],0))</f>
        <v>26</v>
      </c>
      <c r="D1247">
        <v>58867745</v>
      </c>
      <c r="E1247">
        <v>946317034</v>
      </c>
      <c r="F1247" s="1">
        <v>45659</v>
      </c>
      <c r="G1247">
        <v>27</v>
      </c>
      <c r="H1247">
        <v>2</v>
      </c>
      <c r="I1247" s="1">
        <f>Tabela3[[#This Row],[data_autorizacao]]+120</f>
        <v>45779</v>
      </c>
      <c r="J1247" t="s">
        <v>2175</v>
      </c>
      <c r="K1247">
        <v>2250005103</v>
      </c>
    </row>
    <row r="1248" spans="1:11" x14ac:dyDescent="0.3">
      <c r="A1248">
        <v>3794</v>
      </c>
      <c r="B1248">
        <v>3</v>
      </c>
      <c r="C1248">
        <f>INDEX(CODIGOS_FATURAMENTO[codigo_faturamento_id],MATCH(Tabela3[[#This Row],[CodFaturamento]],CODIGOS_FATURAMENTO[Cod_Faturamento],0))</f>
        <v>28</v>
      </c>
      <c r="D1248">
        <v>58867743</v>
      </c>
      <c r="E1248">
        <v>946317032</v>
      </c>
      <c r="F1248" s="1">
        <v>45659</v>
      </c>
      <c r="G1248">
        <v>32</v>
      </c>
      <c r="H1248">
        <v>2</v>
      </c>
      <c r="I1248" s="1">
        <f>Tabela3[[#This Row],[data_autorizacao]]+120</f>
        <v>45779</v>
      </c>
      <c r="J1248" t="s">
        <v>2175</v>
      </c>
      <c r="K1248">
        <v>2250005170</v>
      </c>
    </row>
    <row r="1249" spans="1:11" x14ac:dyDescent="0.3">
      <c r="A1249">
        <v>3794</v>
      </c>
      <c r="B1249">
        <v>3</v>
      </c>
      <c r="C1249">
        <f>INDEX(CODIGOS_FATURAMENTO[codigo_faturamento_id],MATCH(Tabela3[[#This Row],[CodFaturamento]],CODIGOS_FATURAMENTO[Cod_Faturamento],0))</f>
        <v>108</v>
      </c>
      <c r="D1249">
        <v>58867746</v>
      </c>
      <c r="E1249">
        <v>946317035</v>
      </c>
      <c r="F1249" s="1">
        <v>45659</v>
      </c>
      <c r="G1249">
        <v>27</v>
      </c>
      <c r="H1249">
        <v>2</v>
      </c>
      <c r="I1249" s="1">
        <f>Tabela3[[#This Row],[data_autorizacao]]+120</f>
        <v>45779</v>
      </c>
      <c r="J1249" t="s">
        <v>2175</v>
      </c>
      <c r="K1249">
        <v>2250005189</v>
      </c>
    </row>
    <row r="1250" spans="1:11" x14ac:dyDescent="0.3">
      <c r="A1250">
        <v>2586</v>
      </c>
      <c r="B1250">
        <v>3</v>
      </c>
      <c r="C1250">
        <f>INDEX(CODIGOS_FATURAMENTO[codigo_faturamento_id],MATCH(Tabela3[[#This Row],[CodFaturamento]],CODIGOS_FATURAMENTO[Cod_Faturamento],0))</f>
        <v>32</v>
      </c>
      <c r="D1250">
        <v>59005493</v>
      </c>
      <c r="E1250">
        <v>946444039</v>
      </c>
      <c r="F1250" s="1">
        <v>45665</v>
      </c>
      <c r="G1250">
        <v>8</v>
      </c>
      <c r="H1250">
        <v>1</v>
      </c>
      <c r="I1250" s="1">
        <f>Tabela3[[#This Row],[data_autorizacao]]+120</f>
        <v>45785</v>
      </c>
      <c r="J1250" t="s">
        <v>2175</v>
      </c>
      <c r="K1250">
        <v>50001213</v>
      </c>
    </row>
    <row r="1251" spans="1:11" x14ac:dyDescent="0.3">
      <c r="A1251">
        <v>2586</v>
      </c>
      <c r="B1251">
        <v>3</v>
      </c>
      <c r="C1251">
        <f>INDEX(CODIGOS_FATURAMENTO[codigo_faturamento_id],MATCH(Tabela3[[#This Row],[CodFaturamento]],CODIGOS_FATURAMENTO[Cod_Faturamento],0))</f>
        <v>26</v>
      </c>
      <c r="D1251">
        <v>59005494</v>
      </c>
      <c r="E1251">
        <v>946444040</v>
      </c>
      <c r="F1251" s="1">
        <v>45665</v>
      </c>
      <c r="G1251">
        <v>14</v>
      </c>
      <c r="H1251">
        <v>2</v>
      </c>
      <c r="I1251" s="1">
        <f>Tabela3[[#This Row],[data_autorizacao]]+120</f>
        <v>45785</v>
      </c>
      <c r="J1251" t="s">
        <v>2175</v>
      </c>
      <c r="K1251">
        <v>2250005103</v>
      </c>
    </row>
    <row r="1252" spans="1:11" x14ac:dyDescent="0.3">
      <c r="A1252">
        <v>2586</v>
      </c>
      <c r="B1252">
        <v>3</v>
      </c>
      <c r="C1252">
        <f>INDEX(CODIGOS_FATURAMENTO[codigo_faturamento_id],MATCH(Tabela3[[#This Row],[CodFaturamento]],CODIGOS_FATURAMENTO[Cod_Faturamento],0))</f>
        <v>28</v>
      </c>
      <c r="D1252">
        <v>59005491</v>
      </c>
      <c r="E1252">
        <v>946444037</v>
      </c>
      <c r="F1252" s="1">
        <v>45665</v>
      </c>
      <c r="G1252">
        <v>7</v>
      </c>
      <c r="H1252">
        <v>1</v>
      </c>
      <c r="I1252" s="1">
        <f>Tabela3[[#This Row],[data_autorizacao]]+120</f>
        <v>45785</v>
      </c>
      <c r="J1252" t="s">
        <v>2175</v>
      </c>
      <c r="K1252">
        <v>2250005170</v>
      </c>
    </row>
    <row r="1253" spans="1:11" x14ac:dyDescent="0.3">
      <c r="A1253">
        <v>2586</v>
      </c>
      <c r="B1253">
        <v>3</v>
      </c>
      <c r="C1253">
        <f>INDEX(CODIGOS_FATURAMENTO[codigo_faturamento_id],MATCH(Tabela3[[#This Row],[CodFaturamento]],CODIGOS_FATURAMENTO[Cod_Faturamento],0))</f>
        <v>108</v>
      </c>
      <c r="D1253">
        <v>59005495</v>
      </c>
      <c r="E1253">
        <v>946444041</v>
      </c>
      <c r="F1253" s="1">
        <v>45665</v>
      </c>
      <c r="G1253">
        <v>12</v>
      </c>
      <c r="H1253">
        <v>1</v>
      </c>
      <c r="I1253" s="1">
        <f>Tabela3[[#This Row],[data_autorizacao]]+120</f>
        <v>45785</v>
      </c>
      <c r="J1253" t="s">
        <v>2175</v>
      </c>
      <c r="K1253">
        <v>2250005189</v>
      </c>
    </row>
    <row r="1254" spans="1:11" x14ac:dyDescent="0.3">
      <c r="A1254">
        <v>3035</v>
      </c>
      <c r="B1254">
        <v>3</v>
      </c>
      <c r="C1254">
        <f>INDEX(CODIGOS_FATURAMENTO[codigo_faturamento_id],MATCH(Tabela3[[#This Row],[CodFaturamento]],CODIGOS_FATURAMENTO[Cod_Faturamento],0))</f>
        <v>31</v>
      </c>
      <c r="D1254">
        <v>59698470</v>
      </c>
      <c r="E1254">
        <v>947086056</v>
      </c>
      <c r="F1254" s="1">
        <v>45688</v>
      </c>
      <c r="G1254">
        <v>48</v>
      </c>
      <c r="H1254">
        <v>3</v>
      </c>
      <c r="I1254" s="1">
        <f>Tabela3[[#This Row],[data_autorizacao]]+120</f>
        <v>45808</v>
      </c>
      <c r="J1254" t="s">
        <v>2175</v>
      </c>
      <c r="K1254">
        <v>50000012</v>
      </c>
    </row>
    <row r="1255" spans="1:11" x14ac:dyDescent="0.3">
      <c r="A1255">
        <v>3035</v>
      </c>
      <c r="B1255">
        <v>3</v>
      </c>
      <c r="C1255">
        <f>INDEX(CODIGOS_FATURAMENTO[codigo_faturamento_id],MATCH(Tabela3[[#This Row],[CodFaturamento]],CODIGOS_FATURAMENTO[Cod_Faturamento],0))</f>
        <v>32</v>
      </c>
      <c r="D1255">
        <v>59698471</v>
      </c>
      <c r="E1255">
        <v>947086057</v>
      </c>
      <c r="F1255" s="1">
        <v>45688</v>
      </c>
      <c r="G1255">
        <v>28</v>
      </c>
      <c r="H1255">
        <v>2</v>
      </c>
      <c r="I1255" s="1">
        <f>Tabela3[[#This Row],[data_autorizacao]]+120</f>
        <v>45808</v>
      </c>
      <c r="J1255" t="s">
        <v>2175</v>
      </c>
      <c r="K1255">
        <v>50001213</v>
      </c>
    </row>
    <row r="1256" spans="1:11" x14ac:dyDescent="0.3">
      <c r="A1256">
        <v>3035</v>
      </c>
      <c r="B1256">
        <v>3</v>
      </c>
      <c r="C1256">
        <f>INDEX(CODIGOS_FATURAMENTO[codigo_faturamento_id],MATCH(Tabela3[[#This Row],[CodFaturamento]],CODIGOS_FATURAMENTO[Cod_Faturamento],0))</f>
        <v>26</v>
      </c>
      <c r="D1256">
        <v>59698472</v>
      </c>
      <c r="E1256">
        <v>947086058</v>
      </c>
      <c r="F1256" s="1">
        <v>45688</v>
      </c>
      <c r="G1256">
        <v>40</v>
      </c>
      <c r="H1256">
        <v>3</v>
      </c>
      <c r="I1256" s="1">
        <f>Tabela3[[#This Row],[data_autorizacao]]+120</f>
        <v>45808</v>
      </c>
      <c r="J1256" t="s">
        <v>2175</v>
      </c>
      <c r="K1256">
        <v>2250005103</v>
      </c>
    </row>
    <row r="1257" spans="1:11" x14ac:dyDescent="0.3">
      <c r="A1257">
        <v>3035</v>
      </c>
      <c r="B1257">
        <v>3</v>
      </c>
      <c r="C1257">
        <f>INDEX(CODIGOS_FATURAMENTO[codigo_faturamento_id],MATCH(Tabela3[[#This Row],[CodFaturamento]],CODIGOS_FATURAMENTO[Cod_Faturamento],0))</f>
        <v>28</v>
      </c>
      <c r="D1257">
        <v>59698469</v>
      </c>
      <c r="E1257">
        <v>947086055</v>
      </c>
      <c r="F1257" s="1">
        <v>45688</v>
      </c>
      <c r="G1257">
        <v>14</v>
      </c>
      <c r="H1257">
        <v>1</v>
      </c>
      <c r="I1257" s="1">
        <f>Tabela3[[#This Row],[data_autorizacao]]+120</f>
        <v>45808</v>
      </c>
      <c r="J1257" t="s">
        <v>2175</v>
      </c>
      <c r="K1257">
        <v>2250005170</v>
      </c>
    </row>
    <row r="1258" spans="1:11" x14ac:dyDescent="0.3">
      <c r="A1258">
        <v>4175</v>
      </c>
      <c r="B1258">
        <v>3</v>
      </c>
      <c r="C1258">
        <f>INDEX(CODIGOS_FATURAMENTO[codigo_faturamento_id],MATCH(Tabela3[[#This Row],[CodFaturamento]],CODIGOS_FATURAMENTO[Cod_Faturamento],0))</f>
        <v>31</v>
      </c>
      <c r="D1258">
        <v>60119624</v>
      </c>
      <c r="E1258">
        <v>947476439</v>
      </c>
      <c r="F1258" s="1">
        <v>45705</v>
      </c>
      <c r="G1258">
        <v>44</v>
      </c>
      <c r="H1258">
        <v>3</v>
      </c>
      <c r="I1258" s="1">
        <f>Tabela3[[#This Row],[data_autorizacao]]+120</f>
        <v>45825</v>
      </c>
      <c r="J1258" t="s">
        <v>2175</v>
      </c>
      <c r="K1258">
        <v>50000012</v>
      </c>
    </row>
    <row r="1259" spans="1:11" x14ac:dyDescent="0.3">
      <c r="A1259">
        <v>4175</v>
      </c>
      <c r="B1259">
        <v>3</v>
      </c>
      <c r="C1259">
        <f>INDEX(CODIGOS_FATURAMENTO[codigo_faturamento_id],MATCH(Tabela3[[#This Row],[CodFaturamento]],CODIGOS_FATURAMENTO[Cod_Faturamento],0))</f>
        <v>32</v>
      </c>
      <c r="D1259">
        <v>60119625</v>
      </c>
      <c r="E1259">
        <v>947476440</v>
      </c>
      <c r="F1259" s="1">
        <v>45705</v>
      </c>
      <c r="G1259">
        <v>32</v>
      </c>
      <c r="H1259">
        <v>2</v>
      </c>
      <c r="I1259" s="1">
        <f>Tabela3[[#This Row],[data_autorizacao]]+120</f>
        <v>45825</v>
      </c>
      <c r="J1259" t="s">
        <v>2175</v>
      </c>
      <c r="K1259">
        <v>50001213</v>
      </c>
    </row>
    <row r="1260" spans="1:11" x14ac:dyDescent="0.3">
      <c r="A1260">
        <v>4175</v>
      </c>
      <c r="B1260">
        <v>3</v>
      </c>
      <c r="C1260">
        <f>INDEX(CODIGOS_FATURAMENTO[codigo_faturamento_id],MATCH(Tabela3[[#This Row],[CodFaturamento]],CODIGOS_FATURAMENTO[Cod_Faturamento],0))</f>
        <v>26</v>
      </c>
      <c r="D1260">
        <v>60119627</v>
      </c>
      <c r="E1260">
        <v>947476443</v>
      </c>
      <c r="F1260" s="1">
        <v>45705</v>
      </c>
      <c r="G1260">
        <v>75</v>
      </c>
      <c r="H1260">
        <v>5</v>
      </c>
      <c r="I1260" s="1">
        <f>Tabela3[[#This Row],[data_autorizacao]]+120</f>
        <v>45825</v>
      </c>
      <c r="J1260" t="s">
        <v>2175</v>
      </c>
      <c r="K1260">
        <v>2250005103</v>
      </c>
    </row>
    <row r="1261" spans="1:11" x14ac:dyDescent="0.3">
      <c r="A1261">
        <v>4175</v>
      </c>
      <c r="B1261">
        <v>3</v>
      </c>
      <c r="C1261">
        <f>INDEX(CODIGOS_FATURAMENTO[codigo_faturamento_id],MATCH(Tabela3[[#This Row],[CodFaturamento]],CODIGOS_FATURAMENTO[Cod_Faturamento],0))</f>
        <v>28</v>
      </c>
      <c r="D1261">
        <v>60119623</v>
      </c>
      <c r="E1261">
        <v>947476438</v>
      </c>
      <c r="F1261" s="1">
        <v>45705</v>
      </c>
      <c r="G1261">
        <v>48</v>
      </c>
      <c r="H1261">
        <v>3</v>
      </c>
      <c r="I1261" s="1">
        <f>Tabela3[[#This Row],[data_autorizacao]]+120</f>
        <v>45825</v>
      </c>
      <c r="J1261" t="s">
        <v>2175</v>
      </c>
      <c r="K1261">
        <v>2250005170</v>
      </c>
    </row>
    <row r="1262" spans="1:11" x14ac:dyDescent="0.3">
      <c r="A1262">
        <v>4175</v>
      </c>
      <c r="B1262">
        <v>3</v>
      </c>
      <c r="C1262">
        <f>INDEX(CODIGOS_FATURAMENTO[codigo_faturamento_id],MATCH(Tabela3[[#This Row],[CodFaturamento]],CODIGOS_FATURAMENTO[Cod_Faturamento],0))</f>
        <v>108</v>
      </c>
      <c r="D1262">
        <v>60119628</v>
      </c>
      <c r="E1262">
        <v>947476444</v>
      </c>
      <c r="F1262" s="1">
        <v>45705</v>
      </c>
      <c r="G1262">
        <v>78</v>
      </c>
      <c r="H1262">
        <v>5</v>
      </c>
      <c r="I1262" s="1">
        <f>Tabela3[[#This Row],[data_autorizacao]]+120</f>
        <v>45825</v>
      </c>
      <c r="J1262" t="s">
        <v>2175</v>
      </c>
      <c r="K1262">
        <v>2250005189</v>
      </c>
    </row>
    <row r="1263" spans="1:11" x14ac:dyDescent="0.3">
      <c r="A1263">
        <v>4175</v>
      </c>
      <c r="B1263">
        <v>3</v>
      </c>
      <c r="C1263">
        <f>INDEX(CODIGOS_FATURAMENTO[codigo_faturamento_id],MATCH(Tabela3[[#This Row],[CodFaturamento]],CODIGOS_FATURAMENTO[Cod_Faturamento],0))</f>
        <v>29</v>
      </c>
      <c r="D1263">
        <v>60119626</v>
      </c>
      <c r="E1263">
        <v>947476442</v>
      </c>
      <c r="F1263" s="1">
        <v>45705</v>
      </c>
      <c r="G1263">
        <v>32</v>
      </c>
      <c r="H1263">
        <v>2</v>
      </c>
      <c r="I1263" s="1">
        <f>Tabela3[[#This Row],[data_autorizacao]]+120</f>
        <v>45825</v>
      </c>
      <c r="J1263" t="s">
        <v>2175</v>
      </c>
      <c r="K1263">
        <v>2250005278</v>
      </c>
    </row>
    <row r="1264" spans="1:11" x14ac:dyDescent="0.3">
      <c r="A1264">
        <v>4471</v>
      </c>
      <c r="B1264">
        <v>3</v>
      </c>
      <c r="C1264">
        <f>INDEX(CODIGOS_FATURAMENTO[codigo_faturamento_id],MATCH(Tabela3[[#This Row],[CodFaturamento]],CODIGOS_FATURAMENTO[Cod_Faturamento],0))</f>
        <v>26</v>
      </c>
      <c r="D1264">
        <v>57943569</v>
      </c>
      <c r="E1264">
        <v>945466772</v>
      </c>
      <c r="F1264" s="1">
        <v>45617</v>
      </c>
      <c r="G1264">
        <v>82</v>
      </c>
      <c r="H1264">
        <v>6</v>
      </c>
      <c r="I1264" s="1">
        <f>Tabela3[[#This Row],[data_autorizacao]]+120</f>
        <v>45737</v>
      </c>
      <c r="J1264" t="s">
        <v>2175</v>
      </c>
      <c r="K1264">
        <v>2250005103</v>
      </c>
    </row>
    <row r="1265" spans="1:11" x14ac:dyDescent="0.3">
      <c r="A1265">
        <v>4432</v>
      </c>
      <c r="B1265">
        <v>3</v>
      </c>
      <c r="C1265">
        <f>INDEX(CODIGOS_FATURAMENTO[codigo_faturamento_id],MATCH(Tabela3[[#This Row],[CodFaturamento]],CODIGOS_FATURAMENTO[Cod_Faturamento],0))</f>
        <v>29</v>
      </c>
      <c r="D1265">
        <v>60576868</v>
      </c>
      <c r="E1265">
        <v>947899194</v>
      </c>
      <c r="F1265" s="1">
        <v>45722</v>
      </c>
      <c r="G1265">
        <v>32</v>
      </c>
      <c r="H1265">
        <v>2</v>
      </c>
      <c r="I1265" s="1">
        <f>Tabela3[[#This Row],[data_autorizacao]]+120</f>
        <v>45842</v>
      </c>
      <c r="J1265" t="s">
        <v>2175</v>
      </c>
      <c r="K1265">
        <v>2250005278</v>
      </c>
    </row>
    <row r="1266" spans="1:11" x14ac:dyDescent="0.3">
      <c r="A1266">
        <v>4089</v>
      </c>
      <c r="B1266">
        <v>3</v>
      </c>
      <c r="C1266">
        <f>INDEX(CODIGOS_FATURAMENTO[codigo_faturamento_id],MATCH(Tabela3[[#This Row],[CodFaturamento]],CODIGOS_FATURAMENTO[Cod_Faturamento],0))</f>
        <v>26</v>
      </c>
      <c r="D1266">
        <v>58845760</v>
      </c>
      <c r="E1266">
        <v>946297551</v>
      </c>
      <c r="F1266" s="1">
        <v>45656</v>
      </c>
      <c r="G1266">
        <v>23</v>
      </c>
      <c r="H1266">
        <v>2</v>
      </c>
      <c r="I1266" s="1">
        <f>Tabela3[[#This Row],[data_autorizacao]]+120</f>
        <v>45776</v>
      </c>
      <c r="J1266" t="s">
        <v>2175</v>
      </c>
      <c r="K1266">
        <v>2250005103</v>
      </c>
    </row>
    <row r="1267" spans="1:11" x14ac:dyDescent="0.3">
      <c r="A1267">
        <v>4089</v>
      </c>
      <c r="B1267">
        <v>3</v>
      </c>
      <c r="C1267">
        <f>INDEX(CODIGOS_FATURAMENTO[codigo_faturamento_id],MATCH(Tabela3[[#This Row],[CodFaturamento]],CODIGOS_FATURAMENTO[Cod_Faturamento],0))</f>
        <v>108</v>
      </c>
      <c r="D1267">
        <v>58845761</v>
      </c>
      <c r="E1267">
        <v>946297553</v>
      </c>
      <c r="F1267" s="1">
        <v>45656</v>
      </c>
      <c r="G1267">
        <v>16</v>
      </c>
      <c r="H1267">
        <v>1</v>
      </c>
      <c r="I1267" s="1">
        <f>Tabela3[[#This Row],[data_autorizacao]]+120</f>
        <v>45776</v>
      </c>
      <c r="J1267" t="s">
        <v>2175</v>
      </c>
      <c r="K1267">
        <v>2250005189</v>
      </c>
    </row>
    <row r="1268" spans="1:11" x14ac:dyDescent="0.3">
      <c r="A1268">
        <v>3605</v>
      </c>
      <c r="B1268">
        <v>3</v>
      </c>
      <c r="C1268">
        <f>INDEX(CODIGOS_FATURAMENTO[codigo_faturamento_id],MATCH(Tabela3[[#This Row],[CodFaturamento]],CODIGOS_FATURAMENTO[Cod_Faturamento],0))</f>
        <v>26</v>
      </c>
      <c r="D1268">
        <v>60327704</v>
      </c>
      <c r="E1268">
        <v>947670066</v>
      </c>
      <c r="F1268" s="1">
        <v>45712</v>
      </c>
      <c r="G1268">
        <v>32</v>
      </c>
      <c r="H1268">
        <v>2</v>
      </c>
      <c r="I1268" s="1">
        <f>Tabela3[[#This Row],[data_autorizacao]]+120</f>
        <v>45832</v>
      </c>
      <c r="J1268" t="s">
        <v>2175</v>
      </c>
      <c r="K1268">
        <v>2250005103</v>
      </c>
    </row>
    <row r="1269" spans="1:11" x14ac:dyDescent="0.3">
      <c r="A1269">
        <v>3605</v>
      </c>
      <c r="B1269">
        <v>3</v>
      </c>
      <c r="C1269">
        <f>INDEX(CODIGOS_FATURAMENTO[codigo_faturamento_id],MATCH(Tabela3[[#This Row],[CodFaturamento]],CODIGOS_FATURAMENTO[Cod_Faturamento],0))</f>
        <v>28</v>
      </c>
      <c r="D1269">
        <v>60327698</v>
      </c>
      <c r="E1269">
        <v>947670063</v>
      </c>
      <c r="F1269" s="1">
        <v>45712</v>
      </c>
      <c r="G1269">
        <v>16</v>
      </c>
      <c r="H1269">
        <v>1</v>
      </c>
      <c r="I1269" s="1">
        <f>Tabela3[[#This Row],[data_autorizacao]]+120</f>
        <v>45832</v>
      </c>
      <c r="J1269" t="s">
        <v>2175</v>
      </c>
      <c r="K1269">
        <v>2250005170</v>
      </c>
    </row>
    <row r="1270" spans="1:11" x14ac:dyDescent="0.3">
      <c r="A1270">
        <v>3605</v>
      </c>
      <c r="B1270">
        <v>3</v>
      </c>
      <c r="C1270">
        <f>INDEX(CODIGOS_FATURAMENTO[codigo_faturamento_id],MATCH(Tabela3[[#This Row],[CodFaturamento]],CODIGOS_FATURAMENTO[Cod_Faturamento],0))</f>
        <v>29</v>
      </c>
      <c r="D1270">
        <v>60327702</v>
      </c>
      <c r="E1270">
        <v>947670065</v>
      </c>
      <c r="F1270" s="1">
        <v>45712</v>
      </c>
      <c r="G1270">
        <v>31</v>
      </c>
      <c r="H1270">
        <v>2</v>
      </c>
      <c r="I1270" s="1">
        <f>Tabela3[[#This Row],[data_autorizacao]]+120</f>
        <v>45832</v>
      </c>
      <c r="J1270" t="s">
        <v>2175</v>
      </c>
      <c r="K1270">
        <v>2250005278</v>
      </c>
    </row>
    <row r="1271" spans="1:11" x14ac:dyDescent="0.3">
      <c r="A1271">
        <v>3907</v>
      </c>
      <c r="B1271">
        <v>3</v>
      </c>
      <c r="C1271">
        <f>INDEX(CODIGOS_FATURAMENTO[codigo_faturamento_id],MATCH(Tabela3[[#This Row],[CodFaturamento]],CODIGOS_FATURAMENTO[Cod_Faturamento],0))</f>
        <v>26</v>
      </c>
      <c r="D1271">
        <v>57318117</v>
      </c>
      <c r="E1271">
        <v>944892355</v>
      </c>
      <c r="F1271" s="1">
        <v>45594</v>
      </c>
      <c r="G1271">
        <v>53</v>
      </c>
      <c r="H1271">
        <v>5</v>
      </c>
      <c r="I1271" s="1">
        <f>Tabela3[[#This Row],[data_autorizacao]]+120</f>
        <v>45714</v>
      </c>
      <c r="J1271" t="s">
        <v>2175</v>
      </c>
      <c r="K1271">
        <v>2250005103</v>
      </c>
    </row>
    <row r="1272" spans="1:11" x14ac:dyDescent="0.3">
      <c r="A1272">
        <v>3907</v>
      </c>
      <c r="B1272">
        <v>3</v>
      </c>
      <c r="C1272">
        <f>INDEX(CODIGOS_FATURAMENTO[codigo_faturamento_id],MATCH(Tabela3[[#This Row],[CodFaturamento]],CODIGOS_FATURAMENTO[Cod_Faturamento],0))</f>
        <v>28</v>
      </c>
      <c r="D1272">
        <v>57318116</v>
      </c>
      <c r="E1272">
        <v>944892354</v>
      </c>
      <c r="F1272" s="1">
        <v>45594</v>
      </c>
      <c r="G1272">
        <v>67</v>
      </c>
      <c r="H1272">
        <v>5</v>
      </c>
      <c r="I1272" s="1">
        <f>Tabela3[[#This Row],[data_autorizacao]]+120</f>
        <v>45714</v>
      </c>
      <c r="J1272" t="s">
        <v>2175</v>
      </c>
      <c r="K1272">
        <v>2250005170</v>
      </c>
    </row>
    <row r="1273" spans="1:11" x14ac:dyDescent="0.3">
      <c r="A1273">
        <v>3907</v>
      </c>
      <c r="B1273">
        <v>3</v>
      </c>
      <c r="C1273">
        <f>INDEX(CODIGOS_FATURAMENTO[codigo_faturamento_id],MATCH(Tabela3[[#This Row],[CodFaturamento]],CODIGOS_FATURAMENTO[Cod_Faturamento],0))</f>
        <v>108</v>
      </c>
      <c r="D1273">
        <v>57318118</v>
      </c>
      <c r="E1273">
        <v>944892356</v>
      </c>
      <c r="F1273" s="1">
        <v>45594</v>
      </c>
      <c r="G1273">
        <v>31</v>
      </c>
      <c r="H1273">
        <v>2</v>
      </c>
      <c r="I1273" s="1">
        <f>Tabela3[[#This Row],[data_autorizacao]]+120</f>
        <v>45714</v>
      </c>
      <c r="J1273" t="s">
        <v>2175</v>
      </c>
      <c r="K1273">
        <v>2250005189</v>
      </c>
    </row>
    <row r="1274" spans="1:11" x14ac:dyDescent="0.3">
      <c r="A1274">
        <v>3400</v>
      </c>
      <c r="B1274">
        <v>3</v>
      </c>
      <c r="C1274">
        <f>INDEX(CODIGOS_FATURAMENTO[codigo_faturamento_id],MATCH(Tabela3[[#This Row],[CodFaturamento]],CODIGOS_FATURAMENTO[Cod_Faturamento],0))</f>
        <v>26</v>
      </c>
      <c r="D1274">
        <v>59834301</v>
      </c>
      <c r="E1274">
        <v>947212115</v>
      </c>
      <c r="F1274" s="1">
        <v>45693</v>
      </c>
      <c r="G1274">
        <v>28</v>
      </c>
      <c r="H1274">
        <v>2</v>
      </c>
      <c r="I1274" s="1">
        <f>Tabela3[[#This Row],[data_autorizacao]]+120</f>
        <v>45813</v>
      </c>
      <c r="J1274" t="s">
        <v>2175</v>
      </c>
      <c r="K1274">
        <v>2250005103</v>
      </c>
    </row>
    <row r="1275" spans="1:11" x14ac:dyDescent="0.3">
      <c r="A1275">
        <v>3400</v>
      </c>
      <c r="B1275">
        <v>3</v>
      </c>
      <c r="C1275">
        <f>INDEX(CODIGOS_FATURAMENTO[codigo_faturamento_id],MATCH(Tabela3[[#This Row],[CodFaturamento]],CODIGOS_FATURAMENTO[Cod_Faturamento],0))</f>
        <v>29</v>
      </c>
      <c r="D1275">
        <v>59834300</v>
      </c>
      <c r="E1275">
        <v>947212114</v>
      </c>
      <c r="F1275" s="1">
        <v>45693</v>
      </c>
      <c r="G1275">
        <v>32</v>
      </c>
      <c r="H1275">
        <v>2</v>
      </c>
      <c r="I1275" s="1">
        <f>Tabela3[[#This Row],[data_autorizacao]]+120</f>
        <v>45813</v>
      </c>
      <c r="J1275" t="s">
        <v>2175</v>
      </c>
      <c r="K1275">
        <v>2250005278</v>
      </c>
    </row>
    <row r="1276" spans="1:11" x14ac:dyDescent="0.3">
      <c r="A1276">
        <v>2756</v>
      </c>
      <c r="B1276">
        <v>3</v>
      </c>
      <c r="C1276">
        <f>INDEX(CODIGOS_FATURAMENTO[codigo_faturamento_id],MATCH(Tabela3[[#This Row],[CodFaturamento]],CODIGOS_FATURAMENTO[Cod_Faturamento],0))</f>
        <v>29</v>
      </c>
      <c r="D1276">
        <v>60496096</v>
      </c>
      <c r="E1276">
        <v>947825395</v>
      </c>
      <c r="F1276" s="1">
        <v>45721</v>
      </c>
      <c r="G1276">
        <v>32</v>
      </c>
      <c r="H1276">
        <v>2</v>
      </c>
      <c r="I1276" s="1">
        <f>Tabela3[[#This Row],[data_autorizacao]]+120</f>
        <v>45841</v>
      </c>
      <c r="J1276" t="s">
        <v>2175</v>
      </c>
      <c r="K1276">
        <v>2250005278</v>
      </c>
    </row>
    <row r="1277" spans="1:11" x14ac:dyDescent="0.3">
      <c r="A1277">
        <v>2756</v>
      </c>
      <c r="B1277">
        <v>3</v>
      </c>
      <c r="C1277">
        <f>INDEX(CODIGOS_FATURAMENTO[codigo_faturamento_id],MATCH(Tabela3[[#This Row],[CodFaturamento]],CODIGOS_FATURAMENTO[Cod_Faturamento],0))</f>
        <v>26</v>
      </c>
      <c r="D1277">
        <v>59204244</v>
      </c>
      <c r="E1277">
        <v>946628300</v>
      </c>
      <c r="F1277" s="1">
        <v>45672</v>
      </c>
      <c r="G1277">
        <v>19</v>
      </c>
      <c r="H1277">
        <v>2</v>
      </c>
      <c r="I1277" s="1">
        <f>Tabela3[[#This Row],[data_autorizacao]]+120</f>
        <v>45792</v>
      </c>
      <c r="J1277" t="s">
        <v>2175</v>
      </c>
      <c r="K1277">
        <v>2250005103</v>
      </c>
    </row>
    <row r="1278" spans="1:11" x14ac:dyDescent="0.3">
      <c r="A1278">
        <v>4067</v>
      </c>
      <c r="B1278">
        <v>3</v>
      </c>
      <c r="C1278">
        <f>INDEX(CODIGOS_FATURAMENTO[codigo_faturamento_id],MATCH(Tabela3[[#This Row],[CodFaturamento]],CODIGOS_FATURAMENTO[Cod_Faturamento],0))</f>
        <v>31</v>
      </c>
      <c r="D1278">
        <v>57347717</v>
      </c>
      <c r="E1278">
        <v>944919718</v>
      </c>
      <c r="F1278" s="1">
        <v>45594</v>
      </c>
      <c r="G1278">
        <v>24</v>
      </c>
      <c r="H1278">
        <v>3</v>
      </c>
      <c r="I1278" s="1">
        <f>Tabela3[[#This Row],[data_autorizacao]]+120</f>
        <v>45714</v>
      </c>
      <c r="J1278" t="s">
        <v>2175</v>
      </c>
      <c r="K1278">
        <v>50000012</v>
      </c>
    </row>
    <row r="1279" spans="1:11" x14ac:dyDescent="0.3">
      <c r="A1279">
        <v>4067</v>
      </c>
      <c r="B1279">
        <v>3</v>
      </c>
      <c r="C1279">
        <f>INDEX(CODIGOS_FATURAMENTO[codigo_faturamento_id],MATCH(Tabela3[[#This Row],[CodFaturamento]],CODIGOS_FATURAMENTO[Cod_Faturamento],0))</f>
        <v>26</v>
      </c>
      <c r="D1279">
        <v>57347719</v>
      </c>
      <c r="E1279">
        <v>944919720</v>
      </c>
      <c r="F1279" s="1">
        <v>45594</v>
      </c>
      <c r="G1279">
        <v>25</v>
      </c>
      <c r="H1279">
        <v>3</v>
      </c>
      <c r="I1279" s="1">
        <f>Tabela3[[#This Row],[data_autorizacao]]+120</f>
        <v>45714</v>
      </c>
      <c r="J1279" t="s">
        <v>2175</v>
      </c>
      <c r="K1279">
        <v>2250005103</v>
      </c>
    </row>
    <row r="1280" spans="1:11" x14ac:dyDescent="0.3">
      <c r="A1280">
        <v>4067</v>
      </c>
      <c r="B1280">
        <v>3</v>
      </c>
      <c r="C1280">
        <f>INDEX(CODIGOS_FATURAMENTO[codigo_faturamento_id],MATCH(Tabela3[[#This Row],[CodFaturamento]],CODIGOS_FATURAMENTO[Cod_Faturamento],0))</f>
        <v>27</v>
      </c>
      <c r="D1280">
        <v>57347715</v>
      </c>
      <c r="E1280">
        <v>944919716</v>
      </c>
      <c r="F1280" s="1">
        <v>45594</v>
      </c>
      <c r="G1280">
        <v>12</v>
      </c>
      <c r="H1280">
        <v>3</v>
      </c>
      <c r="I1280" s="1">
        <f>Tabela3[[#This Row],[data_autorizacao]]+120</f>
        <v>45714</v>
      </c>
      <c r="J1280" t="s">
        <v>2175</v>
      </c>
      <c r="K1280">
        <v>2250005111</v>
      </c>
    </row>
    <row r="1281" spans="1:11" x14ac:dyDescent="0.3">
      <c r="A1281">
        <v>4067</v>
      </c>
      <c r="B1281">
        <v>3</v>
      </c>
      <c r="C1281">
        <f>INDEX(CODIGOS_FATURAMENTO[codigo_faturamento_id],MATCH(Tabela3[[#This Row],[CodFaturamento]],CODIGOS_FATURAMENTO[Cod_Faturamento],0))</f>
        <v>28</v>
      </c>
      <c r="D1281">
        <v>57347716</v>
      </c>
      <c r="E1281">
        <v>944919717</v>
      </c>
      <c r="F1281" s="1">
        <v>45594</v>
      </c>
      <c r="G1281">
        <v>36</v>
      </c>
      <c r="H1281">
        <v>3</v>
      </c>
      <c r="I1281" s="1">
        <f>Tabela3[[#This Row],[data_autorizacao]]+120</f>
        <v>45714</v>
      </c>
      <c r="J1281" t="s">
        <v>2175</v>
      </c>
      <c r="K1281">
        <v>2250005170</v>
      </c>
    </row>
    <row r="1282" spans="1:11" x14ac:dyDescent="0.3">
      <c r="A1282">
        <v>4067</v>
      </c>
      <c r="B1282">
        <v>3</v>
      </c>
      <c r="C1282">
        <f>INDEX(CODIGOS_FATURAMENTO[codigo_faturamento_id],MATCH(Tabela3[[#This Row],[CodFaturamento]],CODIGOS_FATURAMENTO[Cod_Faturamento],0))</f>
        <v>108</v>
      </c>
      <c r="D1282">
        <v>57347720</v>
      </c>
      <c r="E1282">
        <v>944919721</v>
      </c>
      <c r="F1282" s="1">
        <v>45594</v>
      </c>
      <c r="G1282">
        <v>30</v>
      </c>
      <c r="H1282">
        <v>3</v>
      </c>
      <c r="I1282" s="1">
        <f>Tabela3[[#This Row],[data_autorizacao]]+120</f>
        <v>45714</v>
      </c>
      <c r="J1282" t="s">
        <v>2175</v>
      </c>
      <c r="K1282">
        <v>2250005189</v>
      </c>
    </row>
    <row r="1283" spans="1:11" x14ac:dyDescent="0.3">
      <c r="A1283">
        <v>4067</v>
      </c>
      <c r="B1283">
        <v>3</v>
      </c>
      <c r="C1283">
        <f>INDEX(CODIGOS_FATURAMENTO[codigo_faturamento_id],MATCH(Tabela3[[#This Row],[CodFaturamento]],CODIGOS_FATURAMENTO[Cod_Faturamento],0))</f>
        <v>29</v>
      </c>
      <c r="D1283">
        <v>57347718</v>
      </c>
      <c r="E1283">
        <v>944919719</v>
      </c>
      <c r="F1283" s="1">
        <v>45594</v>
      </c>
      <c r="G1283">
        <v>37</v>
      </c>
      <c r="H1283">
        <v>3</v>
      </c>
      <c r="I1283" s="1">
        <f>Tabela3[[#This Row],[data_autorizacao]]+120</f>
        <v>45714</v>
      </c>
      <c r="J1283" t="s">
        <v>2175</v>
      </c>
      <c r="K1283">
        <v>2250005278</v>
      </c>
    </row>
    <row r="1284" spans="1:11" x14ac:dyDescent="0.3">
      <c r="A1284">
        <v>3462</v>
      </c>
      <c r="B1284">
        <v>3</v>
      </c>
      <c r="C1284">
        <f>INDEX(CODIGOS_FATURAMENTO[codigo_faturamento_id],MATCH(Tabela3[[#This Row],[CodFaturamento]],CODIGOS_FATURAMENTO[Cod_Faturamento],0))</f>
        <v>31</v>
      </c>
      <c r="D1284">
        <v>60131500</v>
      </c>
      <c r="E1284">
        <v>947487536</v>
      </c>
      <c r="F1284" s="1">
        <v>45705</v>
      </c>
      <c r="G1284">
        <v>48</v>
      </c>
      <c r="H1284">
        <v>3</v>
      </c>
      <c r="I1284" s="1">
        <f>Tabela3[[#This Row],[data_autorizacao]]+120</f>
        <v>45825</v>
      </c>
      <c r="J1284" t="s">
        <v>2175</v>
      </c>
      <c r="K1284">
        <v>50000012</v>
      </c>
    </row>
    <row r="1285" spans="1:11" x14ac:dyDescent="0.3">
      <c r="A1285">
        <v>3462</v>
      </c>
      <c r="B1285">
        <v>3</v>
      </c>
      <c r="C1285">
        <f>INDEX(CODIGOS_FATURAMENTO[codigo_faturamento_id],MATCH(Tabela3[[#This Row],[CodFaturamento]],CODIGOS_FATURAMENTO[Cod_Faturamento],0))</f>
        <v>32</v>
      </c>
      <c r="D1285">
        <v>60131501</v>
      </c>
      <c r="E1285">
        <v>947487537</v>
      </c>
      <c r="F1285" s="1">
        <v>45705</v>
      </c>
      <c r="G1285">
        <v>29</v>
      </c>
      <c r="H1285">
        <v>2</v>
      </c>
      <c r="I1285" s="1">
        <f>Tabela3[[#This Row],[data_autorizacao]]+120</f>
        <v>45825</v>
      </c>
      <c r="J1285" t="s">
        <v>2175</v>
      </c>
      <c r="K1285">
        <v>50001213</v>
      </c>
    </row>
    <row r="1286" spans="1:11" x14ac:dyDescent="0.3">
      <c r="A1286">
        <v>3462</v>
      </c>
      <c r="B1286">
        <v>3</v>
      </c>
      <c r="C1286">
        <f>INDEX(CODIGOS_FATURAMENTO[codigo_faturamento_id],MATCH(Tabela3[[#This Row],[CodFaturamento]],CODIGOS_FATURAMENTO[Cod_Faturamento],0))</f>
        <v>26</v>
      </c>
      <c r="D1286">
        <v>60131503</v>
      </c>
      <c r="E1286">
        <v>947487539</v>
      </c>
      <c r="F1286" s="1">
        <v>45705</v>
      </c>
      <c r="G1286">
        <v>112</v>
      </c>
      <c r="H1286">
        <v>7</v>
      </c>
      <c r="I1286" s="1">
        <f>Tabela3[[#This Row],[data_autorizacao]]+120</f>
        <v>45825</v>
      </c>
      <c r="J1286" t="s">
        <v>2175</v>
      </c>
      <c r="K1286">
        <v>2250005103</v>
      </c>
    </row>
    <row r="1287" spans="1:11" x14ac:dyDescent="0.3">
      <c r="A1287">
        <v>3462</v>
      </c>
      <c r="B1287">
        <v>3</v>
      </c>
      <c r="C1287">
        <f>INDEX(CODIGOS_FATURAMENTO[codigo_faturamento_id],MATCH(Tabela3[[#This Row],[CodFaturamento]],CODIGOS_FATURAMENTO[Cod_Faturamento],0))</f>
        <v>28</v>
      </c>
      <c r="D1287">
        <v>60131498</v>
      </c>
      <c r="E1287">
        <v>947487535</v>
      </c>
      <c r="F1287" s="1">
        <v>45705</v>
      </c>
      <c r="G1287">
        <v>61</v>
      </c>
      <c r="H1287">
        <v>4</v>
      </c>
      <c r="I1287" s="1">
        <f>Tabela3[[#This Row],[data_autorizacao]]+120</f>
        <v>45825</v>
      </c>
      <c r="J1287" t="s">
        <v>2175</v>
      </c>
      <c r="K1287">
        <v>2250005170</v>
      </c>
    </row>
    <row r="1288" spans="1:11" x14ac:dyDescent="0.3">
      <c r="A1288">
        <v>3462</v>
      </c>
      <c r="B1288">
        <v>3</v>
      </c>
      <c r="C1288">
        <f>INDEX(CODIGOS_FATURAMENTO[codigo_faturamento_id],MATCH(Tabela3[[#This Row],[CodFaturamento]],CODIGOS_FATURAMENTO[Cod_Faturamento],0))</f>
        <v>108</v>
      </c>
      <c r="D1288">
        <v>60131504</v>
      </c>
      <c r="E1288">
        <v>947487540</v>
      </c>
      <c r="F1288" s="1">
        <v>45705</v>
      </c>
      <c r="G1288">
        <v>32</v>
      </c>
      <c r="H1288">
        <v>2</v>
      </c>
      <c r="I1288" s="1">
        <f>Tabela3[[#This Row],[data_autorizacao]]+120</f>
        <v>45825</v>
      </c>
      <c r="J1288" t="s">
        <v>2175</v>
      </c>
      <c r="K1288">
        <v>2250005189</v>
      </c>
    </row>
    <row r="1289" spans="1:11" x14ac:dyDescent="0.3">
      <c r="A1289">
        <v>3462</v>
      </c>
      <c r="B1289">
        <v>3</v>
      </c>
      <c r="C1289">
        <f>INDEX(CODIGOS_FATURAMENTO[codigo_faturamento_id],MATCH(Tabela3[[#This Row],[CodFaturamento]],CODIGOS_FATURAMENTO[Cod_Faturamento],0))</f>
        <v>29</v>
      </c>
      <c r="D1289">
        <v>60131502</v>
      </c>
      <c r="E1289">
        <v>947487538</v>
      </c>
      <c r="F1289" s="1">
        <v>45705</v>
      </c>
      <c r="G1289">
        <v>74</v>
      </c>
      <c r="H1289">
        <v>5</v>
      </c>
      <c r="I1289" s="1">
        <f>Tabela3[[#This Row],[data_autorizacao]]+120</f>
        <v>45825</v>
      </c>
      <c r="J1289" t="s">
        <v>2175</v>
      </c>
      <c r="K1289">
        <v>2250005278</v>
      </c>
    </row>
    <row r="1290" spans="1:11" x14ac:dyDescent="0.3">
      <c r="A1290">
        <v>4512</v>
      </c>
      <c r="B1290">
        <v>3</v>
      </c>
      <c r="C1290">
        <f>INDEX(CODIGOS_FATURAMENTO[codigo_faturamento_id],MATCH(Tabela3[[#This Row],[CodFaturamento]],CODIGOS_FATURAMENTO[Cod_Faturamento],0))</f>
        <v>29</v>
      </c>
      <c r="D1290">
        <v>59708425</v>
      </c>
      <c r="E1290">
        <v>947095230</v>
      </c>
      <c r="F1290" s="1">
        <v>45691</v>
      </c>
      <c r="G1290">
        <v>29</v>
      </c>
      <c r="H1290">
        <v>2</v>
      </c>
      <c r="I1290" s="1">
        <f>Tabela3[[#This Row],[data_autorizacao]]+120</f>
        <v>45811</v>
      </c>
      <c r="J1290" t="s">
        <v>2175</v>
      </c>
      <c r="K1290">
        <v>2250005278</v>
      </c>
    </row>
    <row r="1291" spans="1:11" x14ac:dyDescent="0.3">
      <c r="A1291">
        <v>3155</v>
      </c>
      <c r="B1291">
        <v>3</v>
      </c>
      <c r="C1291">
        <f>INDEX(CODIGOS_FATURAMENTO[codigo_faturamento_id],MATCH(Tabela3[[#This Row],[CodFaturamento]],CODIGOS_FATURAMENTO[Cod_Faturamento],0))</f>
        <v>26</v>
      </c>
      <c r="D1291">
        <v>60153171</v>
      </c>
      <c r="E1291">
        <v>947507785</v>
      </c>
      <c r="F1291" s="1">
        <v>45705</v>
      </c>
      <c r="G1291">
        <v>144</v>
      </c>
      <c r="H1291">
        <v>10</v>
      </c>
      <c r="I1291" s="1">
        <f>Tabela3[[#This Row],[data_autorizacao]]+120</f>
        <v>45825</v>
      </c>
      <c r="J1291" t="s">
        <v>2175</v>
      </c>
      <c r="K1291">
        <v>2250005103</v>
      </c>
    </row>
    <row r="1292" spans="1:11" x14ac:dyDescent="0.3">
      <c r="A1292">
        <v>3155</v>
      </c>
      <c r="B1292">
        <v>3</v>
      </c>
      <c r="C1292">
        <f>INDEX(CODIGOS_FATURAMENTO[codigo_faturamento_id],MATCH(Tabela3[[#This Row],[CodFaturamento]],CODIGOS_FATURAMENTO[Cod_Faturamento],0))</f>
        <v>108</v>
      </c>
      <c r="D1292">
        <v>60153172</v>
      </c>
      <c r="E1292">
        <v>947507780</v>
      </c>
      <c r="F1292" s="1">
        <v>45705</v>
      </c>
      <c r="G1292">
        <v>153</v>
      </c>
      <c r="H1292">
        <v>10</v>
      </c>
      <c r="I1292" s="1">
        <f>Tabela3[[#This Row],[data_autorizacao]]+120</f>
        <v>45825</v>
      </c>
      <c r="J1292" t="s">
        <v>2175</v>
      </c>
      <c r="K1292">
        <v>2250005189</v>
      </c>
    </row>
    <row r="1293" spans="1:11" x14ac:dyDescent="0.3">
      <c r="A1293">
        <v>3155</v>
      </c>
      <c r="B1293">
        <v>3</v>
      </c>
      <c r="C1293">
        <f>INDEX(CODIGOS_FATURAMENTO[codigo_faturamento_id],MATCH(Tabela3[[#This Row],[CodFaturamento]],CODIGOS_FATURAMENTO[Cod_Faturamento],0))</f>
        <v>31</v>
      </c>
      <c r="D1293">
        <v>57608059</v>
      </c>
      <c r="E1293">
        <v>945157678</v>
      </c>
      <c r="F1293" s="1">
        <v>45604</v>
      </c>
      <c r="G1293">
        <v>12</v>
      </c>
      <c r="H1293">
        <v>2</v>
      </c>
      <c r="I1293" s="1">
        <f>Tabela3[[#This Row],[data_autorizacao]]+120</f>
        <v>45724</v>
      </c>
      <c r="J1293" t="s">
        <v>2175</v>
      </c>
      <c r="K1293">
        <v>50000012</v>
      </c>
    </row>
    <row r="1294" spans="1:11" x14ac:dyDescent="0.3">
      <c r="A1294">
        <v>4554</v>
      </c>
      <c r="B1294">
        <v>3</v>
      </c>
      <c r="C1294">
        <f>INDEX(CODIGOS_FATURAMENTO[codigo_faturamento_id],MATCH(Tabela3[[#This Row],[CodFaturamento]],CODIGOS_FATURAMENTO[Cod_Faturamento],0))</f>
        <v>31</v>
      </c>
      <c r="D1294">
        <v>59496411</v>
      </c>
      <c r="E1294">
        <v>946899132</v>
      </c>
      <c r="F1294" s="1">
        <v>45681</v>
      </c>
      <c r="G1294">
        <v>30</v>
      </c>
      <c r="H1294">
        <v>2</v>
      </c>
      <c r="I1294" s="1">
        <f>Tabela3[[#This Row],[data_autorizacao]]+120</f>
        <v>45801</v>
      </c>
      <c r="J1294" t="s">
        <v>2175</v>
      </c>
      <c r="K1294">
        <v>50000012</v>
      </c>
    </row>
    <row r="1295" spans="1:11" x14ac:dyDescent="0.3">
      <c r="A1295">
        <v>4554</v>
      </c>
      <c r="B1295">
        <v>3</v>
      </c>
      <c r="C1295">
        <f>INDEX(CODIGOS_FATURAMENTO[codigo_faturamento_id],MATCH(Tabela3[[#This Row],[CodFaturamento]],CODIGOS_FATURAMENTO[Cod_Faturamento],0))</f>
        <v>26</v>
      </c>
      <c r="D1295">
        <v>59496412</v>
      </c>
      <c r="E1295">
        <v>946899133</v>
      </c>
      <c r="F1295" s="1">
        <v>45681</v>
      </c>
      <c r="G1295">
        <v>32</v>
      </c>
      <c r="H1295">
        <v>2</v>
      </c>
      <c r="I1295" s="1">
        <f>Tabela3[[#This Row],[data_autorizacao]]+120</f>
        <v>45801</v>
      </c>
      <c r="J1295" t="s">
        <v>2175</v>
      </c>
      <c r="K1295">
        <v>2250005103</v>
      </c>
    </row>
    <row r="1296" spans="1:11" x14ac:dyDescent="0.3">
      <c r="A1296">
        <v>4554</v>
      </c>
      <c r="B1296">
        <v>3</v>
      </c>
      <c r="C1296">
        <f>INDEX(CODIGOS_FATURAMENTO[codigo_faturamento_id],MATCH(Tabela3[[#This Row],[CodFaturamento]],CODIGOS_FATURAMENTO[Cod_Faturamento],0))</f>
        <v>28</v>
      </c>
      <c r="D1296">
        <v>59496410</v>
      </c>
      <c r="E1296">
        <v>946899131</v>
      </c>
      <c r="F1296" s="1">
        <v>45681</v>
      </c>
      <c r="G1296">
        <v>32</v>
      </c>
      <c r="H1296">
        <v>2</v>
      </c>
      <c r="I1296" s="1">
        <f>Tabela3[[#This Row],[data_autorizacao]]+120</f>
        <v>45801</v>
      </c>
      <c r="J1296" t="s">
        <v>2175</v>
      </c>
      <c r="K1296">
        <v>2250005170</v>
      </c>
    </row>
    <row r="1297" spans="1:11" x14ac:dyDescent="0.3">
      <c r="A1297">
        <v>4554</v>
      </c>
      <c r="B1297">
        <v>3</v>
      </c>
      <c r="C1297">
        <f>INDEX(CODIGOS_FATURAMENTO[codigo_faturamento_id],MATCH(Tabela3[[#This Row],[CodFaturamento]],CODIGOS_FATURAMENTO[Cod_Faturamento],0))</f>
        <v>108</v>
      </c>
      <c r="D1297">
        <v>59496413</v>
      </c>
      <c r="E1297">
        <v>946899134</v>
      </c>
      <c r="F1297" s="1">
        <v>45681</v>
      </c>
      <c r="G1297">
        <v>32</v>
      </c>
      <c r="H1297">
        <v>2</v>
      </c>
      <c r="I1297" s="1">
        <f>Tabela3[[#This Row],[data_autorizacao]]+120</f>
        <v>45801</v>
      </c>
      <c r="J1297" t="s">
        <v>2175</v>
      </c>
      <c r="K1297">
        <v>2250005189</v>
      </c>
    </row>
    <row r="1298" spans="1:11" x14ac:dyDescent="0.3">
      <c r="A1298">
        <v>3557</v>
      </c>
      <c r="B1298">
        <v>3</v>
      </c>
      <c r="C1298">
        <f>INDEX(CODIGOS_FATURAMENTO[codigo_faturamento_id],MATCH(Tabela3[[#This Row],[CodFaturamento]],CODIGOS_FATURAMENTO[Cod_Faturamento],0))</f>
        <v>108</v>
      </c>
      <c r="D1298">
        <v>59743554</v>
      </c>
      <c r="E1298">
        <v>947127548</v>
      </c>
      <c r="F1298" s="1">
        <v>45692</v>
      </c>
      <c r="G1298">
        <v>11</v>
      </c>
      <c r="H1298">
        <v>1</v>
      </c>
      <c r="I1298" s="1">
        <f>Tabela3[[#This Row],[data_autorizacao]]+120</f>
        <v>45812</v>
      </c>
      <c r="J1298" t="s">
        <v>2175</v>
      </c>
      <c r="K1298">
        <v>2250005189</v>
      </c>
    </row>
    <row r="1299" spans="1:11" x14ac:dyDescent="0.3">
      <c r="A1299">
        <v>4136</v>
      </c>
      <c r="B1299">
        <v>3</v>
      </c>
      <c r="C1299">
        <f>INDEX(CODIGOS_FATURAMENTO[codigo_faturamento_id],MATCH(Tabela3[[#This Row],[CodFaturamento]],CODIGOS_FATURAMENTO[Cod_Faturamento],0))</f>
        <v>26</v>
      </c>
      <c r="D1299">
        <v>60675154</v>
      </c>
      <c r="E1299">
        <v>947989988</v>
      </c>
      <c r="F1299" s="1">
        <v>45727</v>
      </c>
      <c r="G1299">
        <v>32</v>
      </c>
      <c r="H1299">
        <v>2</v>
      </c>
      <c r="I1299" s="1">
        <f>Tabela3[[#This Row],[data_autorizacao]]+120</f>
        <v>45847</v>
      </c>
      <c r="J1299" t="s">
        <v>2175</v>
      </c>
      <c r="K1299">
        <v>2250005103</v>
      </c>
    </row>
    <row r="1300" spans="1:11" x14ac:dyDescent="0.3">
      <c r="A1300">
        <v>4136</v>
      </c>
      <c r="B1300">
        <v>3</v>
      </c>
      <c r="C1300">
        <f>INDEX(CODIGOS_FATURAMENTO[codigo_faturamento_id],MATCH(Tabela3[[#This Row],[CodFaturamento]],CODIGOS_FATURAMENTO[Cod_Faturamento],0))</f>
        <v>28</v>
      </c>
      <c r="D1300">
        <v>60675151</v>
      </c>
      <c r="E1300">
        <v>947989985</v>
      </c>
      <c r="F1300" s="1">
        <v>45727</v>
      </c>
      <c r="G1300">
        <v>16</v>
      </c>
      <c r="H1300">
        <v>1</v>
      </c>
      <c r="I1300" s="1">
        <f>Tabela3[[#This Row],[data_autorizacao]]+120</f>
        <v>45847</v>
      </c>
      <c r="J1300" t="s">
        <v>2175</v>
      </c>
      <c r="K1300">
        <v>2250005170</v>
      </c>
    </row>
    <row r="1301" spans="1:11" x14ac:dyDescent="0.3">
      <c r="A1301">
        <v>4136</v>
      </c>
      <c r="B1301">
        <v>3</v>
      </c>
      <c r="C1301">
        <f>INDEX(CODIGOS_FATURAMENTO[codigo_faturamento_id],MATCH(Tabela3[[#This Row],[CodFaturamento]],CODIGOS_FATURAMENTO[Cod_Faturamento],0))</f>
        <v>29</v>
      </c>
      <c r="D1301">
        <v>60675153</v>
      </c>
      <c r="E1301">
        <v>947989986</v>
      </c>
      <c r="F1301" s="1">
        <v>45727</v>
      </c>
      <c r="G1301">
        <v>32</v>
      </c>
      <c r="H1301">
        <v>2</v>
      </c>
      <c r="I1301" s="1">
        <f>Tabela3[[#This Row],[data_autorizacao]]+120</f>
        <v>45847</v>
      </c>
      <c r="J1301" t="s">
        <v>2175</v>
      </c>
      <c r="K1301">
        <v>2250005278</v>
      </c>
    </row>
    <row r="1302" spans="1:11" x14ac:dyDescent="0.3">
      <c r="A1302">
        <v>1550</v>
      </c>
      <c r="B1302">
        <v>3</v>
      </c>
      <c r="C1302">
        <f>INDEX(CODIGOS_FATURAMENTO[codigo_faturamento_id],MATCH(Tabela3[[#This Row],[CodFaturamento]],CODIGOS_FATURAMENTO[Cod_Faturamento],0))</f>
        <v>32</v>
      </c>
      <c r="D1302">
        <v>60104074</v>
      </c>
      <c r="E1302">
        <v>947462157</v>
      </c>
      <c r="F1302" s="1">
        <v>45702</v>
      </c>
      <c r="G1302">
        <v>31</v>
      </c>
      <c r="H1302">
        <v>2</v>
      </c>
      <c r="I1302" s="1">
        <f>Tabela3[[#This Row],[data_autorizacao]]+120</f>
        <v>45822</v>
      </c>
      <c r="J1302" t="s">
        <v>2175</v>
      </c>
      <c r="K1302">
        <v>50001213</v>
      </c>
    </row>
    <row r="1303" spans="1:11" x14ac:dyDescent="0.3">
      <c r="A1303">
        <v>1550</v>
      </c>
      <c r="B1303">
        <v>3</v>
      </c>
      <c r="C1303">
        <f>INDEX(CODIGOS_FATURAMENTO[codigo_faturamento_id],MATCH(Tabela3[[#This Row],[CodFaturamento]],CODIGOS_FATURAMENTO[Cod_Faturamento],0))</f>
        <v>26</v>
      </c>
      <c r="D1303">
        <v>60104076</v>
      </c>
      <c r="E1303">
        <v>947462159</v>
      </c>
      <c r="F1303" s="1">
        <v>45702</v>
      </c>
      <c r="G1303">
        <v>116</v>
      </c>
      <c r="H1303">
        <v>8</v>
      </c>
      <c r="I1303" s="1">
        <f>Tabela3[[#This Row],[data_autorizacao]]+120</f>
        <v>45822</v>
      </c>
      <c r="J1303" t="s">
        <v>2175</v>
      </c>
      <c r="K1303">
        <v>2250005103</v>
      </c>
    </row>
    <row r="1304" spans="1:11" x14ac:dyDescent="0.3">
      <c r="A1304">
        <v>1550</v>
      </c>
      <c r="B1304">
        <v>3</v>
      </c>
      <c r="C1304">
        <f>INDEX(CODIGOS_FATURAMENTO[codigo_faturamento_id],MATCH(Tabela3[[#This Row],[CodFaturamento]],CODIGOS_FATURAMENTO[Cod_Faturamento],0))</f>
        <v>28</v>
      </c>
      <c r="D1304">
        <v>60104072</v>
      </c>
      <c r="E1304">
        <v>947462155</v>
      </c>
      <c r="F1304" s="1">
        <v>45702</v>
      </c>
      <c r="G1304">
        <v>48</v>
      </c>
      <c r="H1304">
        <v>3</v>
      </c>
      <c r="I1304" s="1">
        <f>Tabela3[[#This Row],[data_autorizacao]]+120</f>
        <v>45822</v>
      </c>
      <c r="J1304" t="s">
        <v>2175</v>
      </c>
      <c r="K1304">
        <v>2250005170</v>
      </c>
    </row>
    <row r="1305" spans="1:11" x14ac:dyDescent="0.3">
      <c r="A1305">
        <v>1550</v>
      </c>
      <c r="B1305">
        <v>3</v>
      </c>
      <c r="C1305">
        <f>INDEX(CODIGOS_FATURAMENTO[codigo_faturamento_id],MATCH(Tabela3[[#This Row],[CodFaturamento]],CODIGOS_FATURAMENTO[Cod_Faturamento],0))</f>
        <v>108</v>
      </c>
      <c r="D1305">
        <v>60104077</v>
      </c>
      <c r="E1305">
        <v>947462160</v>
      </c>
      <c r="F1305" s="1">
        <v>45702</v>
      </c>
      <c r="G1305">
        <v>46</v>
      </c>
      <c r="H1305">
        <v>3</v>
      </c>
      <c r="I1305" s="1">
        <f>Tabela3[[#This Row],[data_autorizacao]]+120</f>
        <v>45822</v>
      </c>
      <c r="J1305" t="s">
        <v>2175</v>
      </c>
      <c r="K1305">
        <v>2250005189</v>
      </c>
    </row>
    <row r="1306" spans="1:11" x14ac:dyDescent="0.3">
      <c r="A1306">
        <v>1550</v>
      </c>
      <c r="B1306">
        <v>3</v>
      </c>
      <c r="C1306">
        <f>INDEX(CODIGOS_FATURAMENTO[codigo_faturamento_id],MATCH(Tabela3[[#This Row],[CodFaturamento]],CODIGOS_FATURAMENTO[Cod_Faturamento],0))</f>
        <v>29</v>
      </c>
      <c r="D1306">
        <v>60104075</v>
      </c>
      <c r="E1306">
        <v>947462158</v>
      </c>
      <c r="F1306" s="1">
        <v>45702</v>
      </c>
      <c r="G1306">
        <v>60</v>
      </c>
      <c r="H1306">
        <v>4</v>
      </c>
      <c r="I1306" s="1">
        <f>Tabela3[[#This Row],[data_autorizacao]]+120</f>
        <v>45822</v>
      </c>
      <c r="J1306" t="s">
        <v>2175</v>
      </c>
      <c r="K1306">
        <v>2250005278</v>
      </c>
    </row>
    <row r="1307" spans="1:11" x14ac:dyDescent="0.3">
      <c r="A1307">
        <v>535</v>
      </c>
      <c r="B1307">
        <v>3</v>
      </c>
      <c r="C1307">
        <f>INDEX(CODIGOS_FATURAMENTO[codigo_faturamento_id],MATCH(Tabela3[[#This Row],[CodFaturamento]],CODIGOS_FATURAMENTO[Cod_Faturamento],0))</f>
        <v>31</v>
      </c>
      <c r="D1307">
        <v>60168613</v>
      </c>
      <c r="E1307">
        <v>947522209</v>
      </c>
      <c r="F1307" s="1">
        <v>45706</v>
      </c>
      <c r="G1307">
        <v>77</v>
      </c>
      <c r="H1307">
        <v>5</v>
      </c>
      <c r="I1307" s="1">
        <f>Tabela3[[#This Row],[data_autorizacao]]+120</f>
        <v>45826</v>
      </c>
      <c r="J1307" t="s">
        <v>2175</v>
      </c>
      <c r="K1307">
        <v>50000012</v>
      </c>
    </row>
    <row r="1308" spans="1:11" x14ac:dyDescent="0.3">
      <c r="A1308">
        <v>535</v>
      </c>
      <c r="B1308">
        <v>3</v>
      </c>
      <c r="C1308">
        <f>INDEX(CODIGOS_FATURAMENTO[codigo_faturamento_id],MATCH(Tabela3[[#This Row],[CodFaturamento]],CODIGOS_FATURAMENTO[Cod_Faturamento],0))</f>
        <v>32</v>
      </c>
      <c r="D1308">
        <v>60168615</v>
      </c>
      <c r="E1308">
        <v>947522210</v>
      </c>
      <c r="F1308" s="1">
        <v>45706</v>
      </c>
      <c r="G1308">
        <v>77</v>
      </c>
      <c r="H1308">
        <v>5</v>
      </c>
      <c r="I1308" s="1">
        <f>Tabela3[[#This Row],[data_autorizacao]]+120</f>
        <v>45826</v>
      </c>
      <c r="J1308" t="s">
        <v>2175</v>
      </c>
      <c r="K1308">
        <v>50001213</v>
      </c>
    </row>
    <row r="1309" spans="1:11" x14ac:dyDescent="0.3">
      <c r="A1309">
        <v>535</v>
      </c>
      <c r="B1309">
        <v>3</v>
      </c>
      <c r="C1309">
        <f>INDEX(CODIGOS_FATURAMENTO[codigo_faturamento_id],MATCH(Tabela3[[#This Row],[CodFaturamento]],CODIGOS_FATURAMENTO[Cod_Faturamento],0))</f>
        <v>26</v>
      </c>
      <c r="D1309">
        <v>60168618</v>
      </c>
      <c r="E1309">
        <v>947522213</v>
      </c>
      <c r="F1309" s="1">
        <v>45706</v>
      </c>
      <c r="G1309">
        <v>68</v>
      </c>
      <c r="H1309">
        <v>5</v>
      </c>
      <c r="I1309" s="1">
        <f>Tabela3[[#This Row],[data_autorizacao]]+120</f>
        <v>45826</v>
      </c>
      <c r="J1309" t="s">
        <v>2175</v>
      </c>
      <c r="K1309">
        <v>2250005103</v>
      </c>
    </row>
    <row r="1310" spans="1:11" x14ac:dyDescent="0.3">
      <c r="A1310">
        <v>535</v>
      </c>
      <c r="B1310">
        <v>3</v>
      </c>
      <c r="C1310">
        <f>INDEX(CODIGOS_FATURAMENTO[codigo_faturamento_id],MATCH(Tabela3[[#This Row],[CodFaturamento]],CODIGOS_FATURAMENTO[Cod_Faturamento],0))</f>
        <v>28</v>
      </c>
      <c r="D1310">
        <v>60168612</v>
      </c>
      <c r="E1310">
        <v>947522206</v>
      </c>
      <c r="F1310" s="1">
        <v>45706</v>
      </c>
      <c r="G1310">
        <v>80</v>
      </c>
      <c r="H1310">
        <v>5</v>
      </c>
      <c r="I1310" s="1">
        <f>Tabela3[[#This Row],[data_autorizacao]]+120</f>
        <v>45826</v>
      </c>
      <c r="J1310" t="s">
        <v>2175</v>
      </c>
      <c r="K1310">
        <v>2250005170</v>
      </c>
    </row>
    <row r="1311" spans="1:11" x14ac:dyDescent="0.3">
      <c r="A1311">
        <v>535</v>
      </c>
      <c r="B1311">
        <v>3</v>
      </c>
      <c r="C1311">
        <f>INDEX(CODIGOS_FATURAMENTO[codigo_faturamento_id],MATCH(Tabela3[[#This Row],[CodFaturamento]],CODIGOS_FATURAMENTO[Cod_Faturamento],0))</f>
        <v>108</v>
      </c>
      <c r="D1311">
        <v>60168620</v>
      </c>
      <c r="E1311">
        <v>947522216</v>
      </c>
      <c r="F1311" s="1">
        <v>45706</v>
      </c>
      <c r="G1311">
        <v>77</v>
      </c>
      <c r="H1311">
        <v>5</v>
      </c>
      <c r="I1311" s="1">
        <f>Tabela3[[#This Row],[data_autorizacao]]+120</f>
        <v>45826</v>
      </c>
      <c r="J1311" t="s">
        <v>2175</v>
      </c>
      <c r="K1311">
        <v>2250005189</v>
      </c>
    </row>
    <row r="1312" spans="1:11" x14ac:dyDescent="0.3">
      <c r="A1312">
        <v>535</v>
      </c>
      <c r="B1312">
        <v>3</v>
      </c>
      <c r="C1312">
        <f>INDEX(CODIGOS_FATURAMENTO[codigo_faturamento_id],MATCH(Tabela3[[#This Row],[CodFaturamento]],CODIGOS_FATURAMENTO[Cod_Faturamento],0))</f>
        <v>29</v>
      </c>
      <c r="D1312">
        <v>60168617</v>
      </c>
      <c r="E1312">
        <v>947522211</v>
      </c>
      <c r="F1312" s="1">
        <v>45706</v>
      </c>
      <c r="G1312">
        <v>71</v>
      </c>
      <c r="H1312">
        <v>5</v>
      </c>
      <c r="I1312" s="1">
        <f>Tabela3[[#This Row],[data_autorizacao]]+120</f>
        <v>45826</v>
      </c>
      <c r="J1312" t="s">
        <v>2175</v>
      </c>
      <c r="K1312">
        <v>2250005278</v>
      </c>
    </row>
    <row r="1313" spans="1:11" x14ac:dyDescent="0.3">
      <c r="A1313">
        <v>2790</v>
      </c>
      <c r="B1313">
        <v>3</v>
      </c>
      <c r="C1313">
        <f>INDEX(CODIGOS_FATURAMENTO[codigo_faturamento_id],MATCH(Tabela3[[#This Row],[CodFaturamento]],CODIGOS_FATURAMENTO[Cod_Faturamento],0))</f>
        <v>26</v>
      </c>
      <c r="D1313">
        <v>60741334</v>
      </c>
      <c r="E1313">
        <v>948051761</v>
      </c>
      <c r="F1313" s="1">
        <v>45728</v>
      </c>
      <c r="G1313">
        <v>96</v>
      </c>
      <c r="H1313">
        <v>6</v>
      </c>
      <c r="I1313" s="1">
        <f>Tabela3[[#This Row],[data_autorizacao]]+120</f>
        <v>45848</v>
      </c>
      <c r="J1313" t="s">
        <v>2175</v>
      </c>
      <c r="K1313">
        <v>2250005103</v>
      </c>
    </row>
    <row r="1314" spans="1:11" x14ac:dyDescent="0.3">
      <c r="A1314">
        <v>2790</v>
      </c>
      <c r="B1314">
        <v>3</v>
      </c>
      <c r="C1314">
        <f>INDEX(CODIGOS_FATURAMENTO[codigo_faturamento_id],MATCH(Tabela3[[#This Row],[CodFaturamento]],CODIGOS_FATURAMENTO[Cod_Faturamento],0))</f>
        <v>28</v>
      </c>
      <c r="D1314">
        <v>60741326</v>
      </c>
      <c r="E1314">
        <v>948051758</v>
      </c>
      <c r="F1314" s="1">
        <v>45728</v>
      </c>
      <c r="G1314">
        <v>32</v>
      </c>
      <c r="H1314">
        <v>2</v>
      </c>
      <c r="I1314" s="1">
        <f>Tabela3[[#This Row],[data_autorizacao]]+120</f>
        <v>45848</v>
      </c>
      <c r="J1314" t="s">
        <v>2175</v>
      </c>
      <c r="K1314">
        <v>2250005170</v>
      </c>
    </row>
    <row r="1315" spans="1:11" x14ac:dyDescent="0.3">
      <c r="A1315">
        <v>2790</v>
      </c>
      <c r="B1315">
        <v>3</v>
      </c>
      <c r="C1315">
        <f>INDEX(CODIGOS_FATURAMENTO[codigo_faturamento_id],MATCH(Tabela3[[#This Row],[CodFaturamento]],CODIGOS_FATURAMENTO[Cod_Faturamento],0))</f>
        <v>108</v>
      </c>
      <c r="D1315">
        <v>60741335</v>
      </c>
      <c r="E1315">
        <v>948051762</v>
      </c>
      <c r="F1315" s="1">
        <v>45728</v>
      </c>
      <c r="G1315">
        <v>64</v>
      </c>
      <c r="H1315">
        <v>4</v>
      </c>
      <c r="I1315" s="1">
        <f>Tabela3[[#This Row],[data_autorizacao]]+120</f>
        <v>45848</v>
      </c>
      <c r="J1315" t="s">
        <v>2175</v>
      </c>
      <c r="K1315">
        <v>2250005189</v>
      </c>
    </row>
    <row r="1316" spans="1:11" x14ac:dyDescent="0.3">
      <c r="A1316">
        <v>2790</v>
      </c>
      <c r="B1316">
        <v>3</v>
      </c>
      <c r="C1316">
        <f>INDEX(CODIGOS_FATURAMENTO[codigo_faturamento_id],MATCH(Tabela3[[#This Row],[CodFaturamento]],CODIGOS_FATURAMENTO[Cod_Faturamento],0))</f>
        <v>29</v>
      </c>
      <c r="D1316">
        <v>60741333</v>
      </c>
      <c r="E1316">
        <v>948051760</v>
      </c>
      <c r="F1316" s="1">
        <v>45728</v>
      </c>
      <c r="G1316">
        <v>48</v>
      </c>
      <c r="H1316">
        <v>3</v>
      </c>
      <c r="I1316" s="1">
        <f>Tabela3[[#This Row],[data_autorizacao]]+120</f>
        <v>45848</v>
      </c>
      <c r="J1316" t="s">
        <v>2175</v>
      </c>
      <c r="K1316">
        <v>2250005278</v>
      </c>
    </row>
    <row r="1317" spans="1:11" x14ac:dyDescent="0.3">
      <c r="A1317">
        <v>2790</v>
      </c>
      <c r="B1317">
        <v>3</v>
      </c>
      <c r="C1317">
        <f>INDEX(CODIGOS_FATURAMENTO[codigo_faturamento_id],MATCH(Tabela3[[#This Row],[CodFaturamento]],CODIGOS_FATURAMENTO[Cod_Faturamento],0))</f>
        <v>31</v>
      </c>
      <c r="D1317">
        <v>57095957</v>
      </c>
      <c r="E1317">
        <v>944686676</v>
      </c>
      <c r="F1317" s="1">
        <v>45581</v>
      </c>
      <c r="G1317">
        <v>8</v>
      </c>
      <c r="H1317">
        <v>2</v>
      </c>
      <c r="I1317" s="1">
        <f>Tabela3[[#This Row],[data_autorizacao]]+120</f>
        <v>45701</v>
      </c>
      <c r="J1317" t="s">
        <v>2175</v>
      </c>
      <c r="K1317">
        <v>50000012</v>
      </c>
    </row>
    <row r="1318" spans="1:11" x14ac:dyDescent="0.3">
      <c r="A1318">
        <v>3054</v>
      </c>
      <c r="B1318">
        <v>3</v>
      </c>
      <c r="C1318">
        <f>INDEX(CODIGOS_FATURAMENTO[codigo_faturamento_id],MATCH(Tabela3[[#This Row],[CodFaturamento]],CODIGOS_FATURAMENTO[Cod_Faturamento],0))</f>
        <v>26</v>
      </c>
      <c r="D1318">
        <v>59021207</v>
      </c>
      <c r="E1318">
        <v>946458678</v>
      </c>
      <c r="F1318" s="1">
        <v>45665</v>
      </c>
      <c r="G1318">
        <v>24</v>
      </c>
      <c r="H1318">
        <v>2</v>
      </c>
      <c r="I1318" s="1">
        <f>Tabela3[[#This Row],[data_autorizacao]]+120</f>
        <v>45785</v>
      </c>
      <c r="J1318" t="s">
        <v>2175</v>
      </c>
      <c r="K1318">
        <v>2250005103</v>
      </c>
    </row>
    <row r="1319" spans="1:11" x14ac:dyDescent="0.3">
      <c r="A1319">
        <v>4415</v>
      </c>
      <c r="B1319">
        <v>3</v>
      </c>
      <c r="C1319">
        <f>INDEX(CODIGOS_FATURAMENTO[codigo_faturamento_id],MATCH(Tabela3[[#This Row],[CodFaturamento]],CODIGOS_FATURAMENTO[Cod_Faturamento],0))</f>
        <v>26</v>
      </c>
      <c r="D1319">
        <v>59167618</v>
      </c>
      <c r="E1319">
        <v>946594137</v>
      </c>
      <c r="F1319" s="1">
        <v>45671</v>
      </c>
      <c r="G1319">
        <v>20</v>
      </c>
      <c r="H1319">
        <v>2</v>
      </c>
      <c r="I1319" s="1">
        <f>Tabela3[[#This Row],[data_autorizacao]]+120</f>
        <v>45791</v>
      </c>
      <c r="J1319" t="s">
        <v>2175</v>
      </c>
      <c r="K1319">
        <v>2250005103</v>
      </c>
    </row>
    <row r="1320" spans="1:11" x14ac:dyDescent="0.3">
      <c r="A1320">
        <v>4415</v>
      </c>
      <c r="B1320">
        <v>3</v>
      </c>
      <c r="C1320">
        <f>INDEX(CODIGOS_FATURAMENTO[codigo_faturamento_id],MATCH(Tabela3[[#This Row],[CodFaturamento]],CODIGOS_FATURAMENTO[Cod_Faturamento],0))</f>
        <v>28</v>
      </c>
      <c r="D1320">
        <v>59167617</v>
      </c>
      <c r="E1320">
        <v>946594136</v>
      </c>
      <c r="F1320" s="1">
        <v>45671</v>
      </c>
      <c r="G1320">
        <v>12</v>
      </c>
      <c r="H1320">
        <v>1</v>
      </c>
      <c r="I1320" s="1">
        <f>Tabela3[[#This Row],[data_autorizacao]]+120</f>
        <v>45791</v>
      </c>
      <c r="J1320" t="s">
        <v>2175</v>
      </c>
      <c r="K1320">
        <v>2250005170</v>
      </c>
    </row>
    <row r="1321" spans="1:11" x14ac:dyDescent="0.3">
      <c r="A1321">
        <v>4415</v>
      </c>
      <c r="B1321">
        <v>3</v>
      </c>
      <c r="C1321">
        <f>INDEX(CODIGOS_FATURAMENTO[codigo_faturamento_id],MATCH(Tabela3[[#This Row],[CodFaturamento]],CODIGOS_FATURAMENTO[Cod_Faturamento],0))</f>
        <v>108</v>
      </c>
      <c r="D1321">
        <v>59167619</v>
      </c>
      <c r="E1321">
        <v>946594138</v>
      </c>
      <c r="F1321" s="1">
        <v>45671</v>
      </c>
      <c r="G1321">
        <v>9</v>
      </c>
      <c r="H1321">
        <v>1</v>
      </c>
      <c r="I1321" s="1">
        <f>Tabela3[[#This Row],[data_autorizacao]]+120</f>
        <v>45791</v>
      </c>
      <c r="J1321" t="s">
        <v>2175</v>
      </c>
      <c r="K1321">
        <v>2250005189</v>
      </c>
    </row>
    <row r="1322" spans="1:11" x14ac:dyDescent="0.3">
      <c r="A1322">
        <v>3567</v>
      </c>
      <c r="B1322">
        <v>3</v>
      </c>
      <c r="C1322">
        <f>INDEX(CODIGOS_FATURAMENTO[codigo_faturamento_id],MATCH(Tabela3[[#This Row],[CodFaturamento]],CODIGOS_FATURAMENTO[Cod_Faturamento],0))</f>
        <v>29</v>
      </c>
      <c r="D1322">
        <v>57835848</v>
      </c>
      <c r="E1322">
        <v>945367461</v>
      </c>
      <c r="F1322" s="1">
        <v>45610</v>
      </c>
      <c r="G1322">
        <v>20</v>
      </c>
      <c r="H1322">
        <v>2</v>
      </c>
      <c r="I1322" s="1">
        <f>Tabela3[[#This Row],[data_autorizacao]]+120</f>
        <v>45730</v>
      </c>
      <c r="J1322" t="s">
        <v>2175</v>
      </c>
      <c r="K1322">
        <v>2250005278</v>
      </c>
    </row>
    <row r="1323" spans="1:11" x14ac:dyDescent="0.3">
      <c r="A1323">
        <v>2101</v>
      </c>
      <c r="B1323">
        <v>3</v>
      </c>
      <c r="C1323">
        <f>INDEX(CODIGOS_FATURAMENTO[codigo_faturamento_id],MATCH(Tabela3[[#This Row],[CodFaturamento]],CODIGOS_FATURAMENTO[Cod_Faturamento],0))</f>
        <v>31</v>
      </c>
      <c r="D1323">
        <v>57761252</v>
      </c>
      <c r="E1323">
        <v>945298827</v>
      </c>
      <c r="F1323" s="1">
        <v>45609</v>
      </c>
      <c r="G1323">
        <v>22</v>
      </c>
      <c r="H1323">
        <v>2</v>
      </c>
      <c r="I1323" s="1">
        <f>Tabela3[[#This Row],[data_autorizacao]]+120</f>
        <v>45729</v>
      </c>
      <c r="J1323" t="s">
        <v>2175</v>
      </c>
      <c r="K1323">
        <v>50000012</v>
      </c>
    </row>
    <row r="1324" spans="1:11" x14ac:dyDescent="0.3">
      <c r="A1324">
        <v>2101</v>
      </c>
      <c r="B1324">
        <v>3</v>
      </c>
      <c r="C1324">
        <f>INDEX(CODIGOS_FATURAMENTO[codigo_faturamento_id],MATCH(Tabela3[[#This Row],[CodFaturamento]],CODIGOS_FATURAMENTO[Cod_Faturamento],0))</f>
        <v>32</v>
      </c>
      <c r="D1324">
        <v>57761250</v>
      </c>
      <c r="E1324">
        <v>945298826</v>
      </c>
      <c r="F1324" s="1">
        <v>45609</v>
      </c>
      <c r="G1324">
        <v>25</v>
      </c>
      <c r="H1324">
        <v>2</v>
      </c>
      <c r="I1324" s="1">
        <f>Tabela3[[#This Row],[data_autorizacao]]+120</f>
        <v>45729</v>
      </c>
      <c r="J1324" t="s">
        <v>2175</v>
      </c>
      <c r="K1324">
        <v>50001213</v>
      </c>
    </row>
    <row r="1325" spans="1:11" x14ac:dyDescent="0.3">
      <c r="A1325">
        <v>2101</v>
      </c>
      <c r="B1325">
        <v>3</v>
      </c>
      <c r="C1325">
        <f>INDEX(CODIGOS_FATURAMENTO[codigo_faturamento_id],MATCH(Tabela3[[#This Row],[CodFaturamento]],CODIGOS_FATURAMENTO[Cod_Faturamento],0))</f>
        <v>26</v>
      </c>
      <c r="D1325">
        <v>57761254</v>
      </c>
      <c r="E1325">
        <v>945298829</v>
      </c>
      <c r="F1325" s="1">
        <v>45609</v>
      </c>
      <c r="G1325">
        <v>29</v>
      </c>
      <c r="H1325">
        <v>5</v>
      </c>
      <c r="I1325" s="1">
        <f>Tabela3[[#This Row],[data_autorizacao]]+120</f>
        <v>45729</v>
      </c>
      <c r="J1325" t="s">
        <v>2175</v>
      </c>
      <c r="K1325">
        <v>2250005103</v>
      </c>
    </row>
    <row r="1326" spans="1:11" x14ac:dyDescent="0.3">
      <c r="A1326">
        <v>2101</v>
      </c>
      <c r="B1326">
        <v>3</v>
      </c>
      <c r="C1326">
        <f>INDEX(CODIGOS_FATURAMENTO[codigo_faturamento_id],MATCH(Tabela3[[#This Row],[CodFaturamento]],CODIGOS_FATURAMENTO[Cod_Faturamento],0))</f>
        <v>28</v>
      </c>
      <c r="D1326">
        <v>57761249</v>
      </c>
      <c r="E1326">
        <v>945298825</v>
      </c>
      <c r="F1326" s="1">
        <v>45609</v>
      </c>
      <c r="G1326">
        <v>47</v>
      </c>
      <c r="H1326">
        <v>3</v>
      </c>
      <c r="I1326" s="1">
        <f>Tabela3[[#This Row],[data_autorizacao]]+120</f>
        <v>45729</v>
      </c>
      <c r="J1326" t="s">
        <v>2175</v>
      </c>
      <c r="K1326">
        <v>2250005170</v>
      </c>
    </row>
    <row r="1327" spans="1:11" x14ac:dyDescent="0.3">
      <c r="A1327">
        <v>2101</v>
      </c>
      <c r="B1327">
        <v>3</v>
      </c>
      <c r="C1327">
        <f>INDEX(CODIGOS_FATURAMENTO[codigo_faturamento_id],MATCH(Tabela3[[#This Row],[CodFaturamento]],CODIGOS_FATURAMENTO[Cod_Faturamento],0))</f>
        <v>108</v>
      </c>
      <c r="D1327">
        <v>57761255</v>
      </c>
      <c r="E1327">
        <v>945298830</v>
      </c>
      <c r="F1327" s="1">
        <v>45609</v>
      </c>
      <c r="G1327">
        <v>44</v>
      </c>
      <c r="H1327">
        <v>6</v>
      </c>
      <c r="I1327" s="1">
        <f>Tabela3[[#This Row],[data_autorizacao]]+120</f>
        <v>45729</v>
      </c>
      <c r="J1327" t="s">
        <v>2175</v>
      </c>
      <c r="K1327">
        <v>2250005189</v>
      </c>
    </row>
    <row r="1328" spans="1:11" x14ac:dyDescent="0.3">
      <c r="A1328">
        <v>2101</v>
      </c>
      <c r="B1328">
        <v>3</v>
      </c>
      <c r="C1328">
        <f>INDEX(CODIGOS_FATURAMENTO[codigo_faturamento_id],MATCH(Tabela3[[#This Row],[CodFaturamento]],CODIGOS_FATURAMENTO[Cod_Faturamento],0))</f>
        <v>29</v>
      </c>
      <c r="D1328">
        <v>57761253</v>
      </c>
      <c r="E1328">
        <v>945298828</v>
      </c>
      <c r="F1328" s="1">
        <v>45609</v>
      </c>
      <c r="G1328">
        <v>42</v>
      </c>
      <c r="H1328">
        <v>3</v>
      </c>
      <c r="I1328" s="1">
        <f>Tabela3[[#This Row],[data_autorizacao]]+120</f>
        <v>45729</v>
      </c>
      <c r="J1328" t="s">
        <v>2175</v>
      </c>
      <c r="K1328">
        <v>2250005278</v>
      </c>
    </row>
    <row r="1329" spans="1:11" x14ac:dyDescent="0.3">
      <c r="A1329">
        <v>1989</v>
      </c>
      <c r="B1329">
        <v>3</v>
      </c>
      <c r="C1329">
        <f>INDEX(CODIGOS_FATURAMENTO[codigo_faturamento_id],MATCH(Tabela3[[#This Row],[CodFaturamento]],CODIGOS_FATURAMENTO[Cod_Faturamento],0))</f>
        <v>26</v>
      </c>
      <c r="D1329">
        <v>60027129</v>
      </c>
      <c r="E1329">
        <v>947390679</v>
      </c>
      <c r="F1329" s="1">
        <v>45701</v>
      </c>
      <c r="G1329">
        <v>13</v>
      </c>
      <c r="H1329">
        <v>1</v>
      </c>
      <c r="I1329" s="1">
        <f>Tabela3[[#This Row],[data_autorizacao]]+120</f>
        <v>45821</v>
      </c>
      <c r="J1329" t="s">
        <v>2175</v>
      </c>
      <c r="K1329">
        <v>2250005103</v>
      </c>
    </row>
    <row r="1330" spans="1:11" x14ac:dyDescent="0.3">
      <c r="A1330">
        <v>4412</v>
      </c>
      <c r="B1330">
        <v>3</v>
      </c>
      <c r="C1330">
        <f>INDEX(CODIGOS_FATURAMENTO[codigo_faturamento_id],MATCH(Tabela3[[#This Row],[CodFaturamento]],CODIGOS_FATURAMENTO[Cod_Faturamento],0))</f>
        <v>29</v>
      </c>
      <c r="D1330">
        <v>59149049</v>
      </c>
      <c r="E1330">
        <v>946576976</v>
      </c>
      <c r="F1330" s="1">
        <v>45670</v>
      </c>
      <c r="G1330">
        <v>20</v>
      </c>
      <c r="H1330">
        <v>2</v>
      </c>
      <c r="I1330" s="1">
        <f>Tabela3[[#This Row],[data_autorizacao]]+120</f>
        <v>45790</v>
      </c>
      <c r="J1330" t="s">
        <v>2175</v>
      </c>
      <c r="K1330">
        <v>2250005278</v>
      </c>
    </row>
    <row r="1331" spans="1:11" x14ac:dyDescent="0.3">
      <c r="A1331">
        <v>4261</v>
      </c>
      <c r="B1331">
        <v>3</v>
      </c>
      <c r="C1331">
        <f>INDEX(CODIGOS_FATURAMENTO[codigo_faturamento_id],MATCH(Tabela3[[#This Row],[CodFaturamento]],CODIGOS_FATURAMENTO[Cod_Faturamento],0))</f>
        <v>31</v>
      </c>
      <c r="D1331">
        <v>60481201</v>
      </c>
      <c r="E1331">
        <v>947811849</v>
      </c>
      <c r="F1331" s="1">
        <v>45716</v>
      </c>
      <c r="G1331">
        <v>31</v>
      </c>
      <c r="H1331">
        <v>2</v>
      </c>
      <c r="I1331" s="1">
        <f>Tabela3[[#This Row],[data_autorizacao]]+120</f>
        <v>45836</v>
      </c>
      <c r="J1331" t="s">
        <v>2175</v>
      </c>
      <c r="K1331">
        <v>50000012</v>
      </c>
    </row>
    <row r="1332" spans="1:11" x14ac:dyDescent="0.3">
      <c r="A1332">
        <v>4261</v>
      </c>
      <c r="B1332">
        <v>3</v>
      </c>
      <c r="C1332">
        <f>INDEX(CODIGOS_FATURAMENTO[codigo_faturamento_id],MATCH(Tabela3[[#This Row],[CodFaturamento]],CODIGOS_FATURAMENTO[Cod_Faturamento],0))</f>
        <v>32</v>
      </c>
      <c r="D1332">
        <v>60481202</v>
      </c>
      <c r="E1332">
        <v>947811850</v>
      </c>
      <c r="F1332" s="1">
        <v>45716</v>
      </c>
      <c r="G1332">
        <v>32</v>
      </c>
      <c r="H1332">
        <v>2</v>
      </c>
      <c r="I1332" s="1">
        <f>Tabela3[[#This Row],[data_autorizacao]]+120</f>
        <v>45836</v>
      </c>
      <c r="J1332" t="s">
        <v>2175</v>
      </c>
      <c r="K1332">
        <v>50001213</v>
      </c>
    </row>
    <row r="1333" spans="1:11" x14ac:dyDescent="0.3">
      <c r="A1333">
        <v>4261</v>
      </c>
      <c r="B1333">
        <v>3</v>
      </c>
      <c r="C1333">
        <f>INDEX(CODIGOS_FATURAMENTO[codigo_faturamento_id],MATCH(Tabela3[[#This Row],[CodFaturamento]],CODIGOS_FATURAMENTO[Cod_Faturamento],0))</f>
        <v>26</v>
      </c>
      <c r="D1333">
        <v>60481203</v>
      </c>
      <c r="E1333">
        <v>947811851</v>
      </c>
      <c r="F1333" s="1">
        <v>45716</v>
      </c>
      <c r="G1333">
        <v>47</v>
      </c>
      <c r="H1333">
        <v>3</v>
      </c>
      <c r="I1333" s="1">
        <f>Tabela3[[#This Row],[data_autorizacao]]+120</f>
        <v>45836</v>
      </c>
      <c r="J1333" t="s">
        <v>2175</v>
      </c>
      <c r="K1333">
        <v>2250005103</v>
      </c>
    </row>
    <row r="1334" spans="1:11" x14ac:dyDescent="0.3">
      <c r="A1334">
        <v>4261</v>
      </c>
      <c r="B1334">
        <v>3</v>
      </c>
      <c r="C1334">
        <f>INDEX(CODIGOS_FATURAMENTO[codigo_faturamento_id],MATCH(Tabela3[[#This Row],[CodFaturamento]],CODIGOS_FATURAMENTO[Cod_Faturamento],0))</f>
        <v>28</v>
      </c>
      <c r="D1334">
        <v>60481200</v>
      </c>
      <c r="E1334">
        <v>947811848</v>
      </c>
      <c r="F1334" s="1">
        <v>45716</v>
      </c>
      <c r="G1334">
        <v>48</v>
      </c>
      <c r="H1334">
        <v>3</v>
      </c>
      <c r="I1334" s="1">
        <f>Tabela3[[#This Row],[data_autorizacao]]+120</f>
        <v>45836</v>
      </c>
      <c r="J1334" t="s">
        <v>2175</v>
      </c>
      <c r="K1334">
        <v>2250005170</v>
      </c>
    </row>
    <row r="1335" spans="1:11" x14ac:dyDescent="0.3">
      <c r="A1335">
        <v>4261</v>
      </c>
      <c r="B1335">
        <v>3</v>
      </c>
      <c r="C1335">
        <f>INDEX(CODIGOS_FATURAMENTO[codigo_faturamento_id],MATCH(Tabela3[[#This Row],[CodFaturamento]],CODIGOS_FATURAMENTO[Cod_Faturamento],0))</f>
        <v>108</v>
      </c>
      <c r="D1335">
        <v>60481204</v>
      </c>
      <c r="E1335">
        <v>947811852</v>
      </c>
      <c r="F1335" s="1">
        <v>45716</v>
      </c>
      <c r="G1335">
        <v>48</v>
      </c>
      <c r="H1335">
        <v>3</v>
      </c>
      <c r="I1335" s="1">
        <f>Tabela3[[#This Row],[data_autorizacao]]+120</f>
        <v>45836</v>
      </c>
      <c r="J1335" t="s">
        <v>2175</v>
      </c>
      <c r="K1335">
        <v>2250005189</v>
      </c>
    </row>
    <row r="1336" spans="1:11" x14ac:dyDescent="0.3">
      <c r="A1336">
        <v>2574</v>
      </c>
      <c r="B1336">
        <v>3</v>
      </c>
      <c r="C1336">
        <f>INDEX(CODIGOS_FATURAMENTO[codigo_faturamento_id],MATCH(Tabela3[[#This Row],[CodFaturamento]],CODIGOS_FATURAMENTO[Cod_Faturamento],0))</f>
        <v>26</v>
      </c>
      <c r="D1336">
        <v>58896841</v>
      </c>
      <c r="E1336">
        <v>946343357</v>
      </c>
      <c r="F1336" s="1">
        <v>45660</v>
      </c>
      <c r="G1336">
        <v>38</v>
      </c>
      <c r="H1336">
        <v>3</v>
      </c>
      <c r="I1336" s="1">
        <f>Tabela3[[#This Row],[data_autorizacao]]+120</f>
        <v>45780</v>
      </c>
      <c r="J1336" t="s">
        <v>2175</v>
      </c>
      <c r="K1336">
        <v>2250005103</v>
      </c>
    </row>
    <row r="1337" spans="1:11" x14ac:dyDescent="0.3">
      <c r="A1337">
        <v>2574</v>
      </c>
      <c r="B1337">
        <v>3</v>
      </c>
      <c r="C1337">
        <f>INDEX(CODIGOS_FATURAMENTO[codigo_faturamento_id],MATCH(Tabela3[[#This Row],[CodFaturamento]],CODIGOS_FATURAMENTO[Cod_Faturamento],0))</f>
        <v>28</v>
      </c>
      <c r="D1337">
        <v>58896840</v>
      </c>
      <c r="E1337">
        <v>946343356</v>
      </c>
      <c r="F1337" s="1">
        <v>45660</v>
      </c>
      <c r="G1337">
        <v>43</v>
      </c>
      <c r="H1337">
        <v>3</v>
      </c>
      <c r="I1337" s="1">
        <f>Tabela3[[#This Row],[data_autorizacao]]+120</f>
        <v>45780</v>
      </c>
      <c r="J1337" t="s">
        <v>2175</v>
      </c>
      <c r="K1337">
        <v>2250005170</v>
      </c>
    </row>
    <row r="1338" spans="1:11" x14ac:dyDescent="0.3">
      <c r="A1338">
        <v>2681</v>
      </c>
      <c r="B1338">
        <v>3</v>
      </c>
      <c r="C1338">
        <f>INDEX(CODIGOS_FATURAMENTO[codigo_faturamento_id],MATCH(Tabela3[[#This Row],[CodFaturamento]],CODIGOS_FATURAMENTO[Cod_Faturamento],0))</f>
        <v>26</v>
      </c>
      <c r="D1338">
        <v>58955741</v>
      </c>
      <c r="E1338">
        <v>946397714</v>
      </c>
      <c r="F1338" s="1">
        <v>45664</v>
      </c>
      <c r="G1338">
        <v>34</v>
      </c>
      <c r="H1338">
        <v>3</v>
      </c>
      <c r="I1338" s="1">
        <f>Tabela3[[#This Row],[data_autorizacao]]+120</f>
        <v>45784</v>
      </c>
      <c r="J1338" t="s">
        <v>2175</v>
      </c>
      <c r="K1338">
        <v>2250005103</v>
      </c>
    </row>
    <row r="1339" spans="1:11" x14ac:dyDescent="0.3">
      <c r="A1339">
        <v>2681</v>
      </c>
      <c r="B1339">
        <v>3</v>
      </c>
      <c r="C1339">
        <f>INDEX(CODIGOS_FATURAMENTO[codigo_faturamento_id],MATCH(Tabela3[[#This Row],[CodFaturamento]],CODIGOS_FATURAMENTO[Cod_Faturamento],0))</f>
        <v>108</v>
      </c>
      <c r="D1339">
        <v>58955742</v>
      </c>
      <c r="E1339">
        <v>946397715</v>
      </c>
      <c r="F1339" s="1">
        <v>45664</v>
      </c>
      <c r="G1339">
        <v>48</v>
      </c>
      <c r="H1339">
        <v>3</v>
      </c>
      <c r="I1339" s="1">
        <f>Tabela3[[#This Row],[data_autorizacao]]+120</f>
        <v>45784</v>
      </c>
      <c r="J1339" t="s">
        <v>2175</v>
      </c>
      <c r="K1339">
        <v>2250005189</v>
      </c>
    </row>
    <row r="1340" spans="1:11" x14ac:dyDescent="0.3">
      <c r="A1340">
        <v>2244</v>
      </c>
      <c r="B1340">
        <v>3</v>
      </c>
      <c r="C1340">
        <f>INDEX(CODIGOS_FATURAMENTO[codigo_faturamento_id],MATCH(Tabela3[[#This Row],[CodFaturamento]],CODIGOS_FATURAMENTO[Cod_Faturamento],0))</f>
        <v>32</v>
      </c>
      <c r="D1340">
        <v>59896963</v>
      </c>
      <c r="E1340">
        <v>345046231</v>
      </c>
      <c r="F1340" s="1">
        <v>45709</v>
      </c>
      <c r="G1340">
        <v>6</v>
      </c>
      <c r="H1340">
        <v>2</v>
      </c>
      <c r="I1340" s="1">
        <f>Tabela3[[#This Row],[data_autorizacao]]+120</f>
        <v>45829</v>
      </c>
      <c r="J1340" t="s">
        <v>2175</v>
      </c>
      <c r="K1340">
        <v>50001213</v>
      </c>
    </row>
    <row r="1341" spans="1:11" x14ac:dyDescent="0.3">
      <c r="A1341">
        <v>2244</v>
      </c>
      <c r="B1341">
        <v>3</v>
      </c>
      <c r="C1341">
        <f>INDEX(CODIGOS_FATURAMENTO[codigo_faturamento_id],MATCH(Tabela3[[#This Row],[CodFaturamento]],CODIGOS_FATURAMENTO[Cod_Faturamento],0))</f>
        <v>26</v>
      </c>
      <c r="D1341">
        <v>59896964</v>
      </c>
      <c r="E1341">
        <v>345046294</v>
      </c>
      <c r="F1341" s="1">
        <v>45709</v>
      </c>
      <c r="G1341">
        <v>27</v>
      </c>
      <c r="H1341">
        <v>10</v>
      </c>
      <c r="I1341" s="1">
        <f>Tabela3[[#This Row],[data_autorizacao]]+120</f>
        <v>45829</v>
      </c>
      <c r="J1341" t="s">
        <v>2175</v>
      </c>
      <c r="K1341">
        <v>2250005103</v>
      </c>
    </row>
    <row r="1342" spans="1:11" x14ac:dyDescent="0.3">
      <c r="A1342">
        <v>2244</v>
      </c>
      <c r="B1342">
        <v>3</v>
      </c>
      <c r="C1342">
        <f>INDEX(CODIGOS_FATURAMENTO[codigo_faturamento_id],MATCH(Tabela3[[#This Row],[CodFaturamento]],CODIGOS_FATURAMENTO[Cod_Faturamento],0))</f>
        <v>27</v>
      </c>
      <c r="D1342">
        <v>59896961</v>
      </c>
      <c r="E1342">
        <v>345045924</v>
      </c>
      <c r="F1342" s="1">
        <v>45709</v>
      </c>
      <c r="G1342">
        <v>4</v>
      </c>
      <c r="H1342">
        <v>2</v>
      </c>
      <c r="I1342" s="1">
        <f>Tabela3[[#This Row],[data_autorizacao]]+120</f>
        <v>45829</v>
      </c>
      <c r="J1342" t="s">
        <v>2175</v>
      </c>
      <c r="K1342">
        <v>2250005111</v>
      </c>
    </row>
    <row r="1343" spans="1:11" x14ac:dyDescent="0.3">
      <c r="A1343">
        <v>2244</v>
      </c>
      <c r="B1343">
        <v>3</v>
      </c>
      <c r="C1343">
        <f>INDEX(CODIGOS_FATURAMENTO[codigo_faturamento_id],MATCH(Tabela3[[#This Row],[CodFaturamento]],CODIGOS_FATURAMENTO[Cod_Faturamento],0))</f>
        <v>28</v>
      </c>
      <c r="D1343">
        <v>59896962</v>
      </c>
      <c r="E1343">
        <v>345046146</v>
      </c>
      <c r="F1343" s="1">
        <v>45709</v>
      </c>
      <c r="G1343">
        <v>11</v>
      </c>
      <c r="H1343">
        <v>3</v>
      </c>
      <c r="I1343" s="1">
        <f>Tabela3[[#This Row],[data_autorizacao]]+120</f>
        <v>45829</v>
      </c>
      <c r="J1343" t="s">
        <v>2175</v>
      </c>
      <c r="K1343">
        <v>2250005170</v>
      </c>
    </row>
    <row r="1344" spans="1:11" x14ac:dyDescent="0.3">
      <c r="A1344">
        <v>2244</v>
      </c>
      <c r="B1344">
        <v>3</v>
      </c>
      <c r="C1344">
        <f>INDEX(CODIGOS_FATURAMENTO[codigo_faturamento_id],MATCH(Tabela3[[#This Row],[CodFaturamento]],CODIGOS_FATURAMENTO[Cod_Faturamento],0))</f>
        <v>108</v>
      </c>
      <c r="D1344">
        <v>59896965</v>
      </c>
      <c r="E1344">
        <v>345046372</v>
      </c>
      <c r="F1344" s="1">
        <v>45709</v>
      </c>
      <c r="G1344">
        <v>11</v>
      </c>
      <c r="H1344">
        <v>4</v>
      </c>
      <c r="I1344" s="1">
        <f>Tabela3[[#This Row],[data_autorizacao]]+120</f>
        <v>45829</v>
      </c>
      <c r="J1344" t="s">
        <v>2175</v>
      </c>
      <c r="K1344">
        <v>2250005189</v>
      </c>
    </row>
    <row r="1345" spans="1:11" x14ac:dyDescent="0.3">
      <c r="A1345">
        <v>2947</v>
      </c>
      <c r="B1345">
        <v>3</v>
      </c>
      <c r="C1345">
        <f>INDEX(CODIGOS_FATURAMENTO[codigo_faturamento_id],MATCH(Tabela3[[#This Row],[CodFaturamento]],CODIGOS_FATURAMENTO[Cod_Faturamento],0))</f>
        <v>31</v>
      </c>
      <c r="D1345">
        <v>60102427</v>
      </c>
      <c r="E1345">
        <v>947460638</v>
      </c>
      <c r="F1345" s="1">
        <v>45702</v>
      </c>
      <c r="G1345">
        <v>29</v>
      </c>
      <c r="H1345">
        <v>2</v>
      </c>
      <c r="I1345" s="1">
        <f>Tabela3[[#This Row],[data_autorizacao]]+120</f>
        <v>45822</v>
      </c>
      <c r="J1345" t="s">
        <v>2175</v>
      </c>
      <c r="K1345">
        <v>50000012</v>
      </c>
    </row>
    <row r="1346" spans="1:11" x14ac:dyDescent="0.3">
      <c r="A1346">
        <v>2947</v>
      </c>
      <c r="B1346">
        <v>3</v>
      </c>
      <c r="C1346">
        <f>INDEX(CODIGOS_FATURAMENTO[codigo_faturamento_id],MATCH(Tabela3[[#This Row],[CodFaturamento]],CODIGOS_FATURAMENTO[Cod_Faturamento],0))</f>
        <v>32</v>
      </c>
      <c r="D1346">
        <v>60102428</v>
      </c>
      <c r="E1346">
        <v>947460639</v>
      </c>
      <c r="F1346" s="1">
        <v>45702</v>
      </c>
      <c r="G1346">
        <v>16</v>
      </c>
      <c r="H1346">
        <v>1</v>
      </c>
      <c r="I1346" s="1">
        <f>Tabela3[[#This Row],[data_autorizacao]]+120</f>
        <v>45822</v>
      </c>
      <c r="J1346" t="s">
        <v>2175</v>
      </c>
      <c r="K1346">
        <v>50001213</v>
      </c>
    </row>
    <row r="1347" spans="1:11" x14ac:dyDescent="0.3">
      <c r="A1347">
        <v>2947</v>
      </c>
      <c r="B1347">
        <v>3</v>
      </c>
      <c r="C1347">
        <f>INDEX(CODIGOS_FATURAMENTO[codigo_faturamento_id],MATCH(Tabela3[[#This Row],[CodFaturamento]],CODIGOS_FATURAMENTO[Cod_Faturamento],0))</f>
        <v>26</v>
      </c>
      <c r="D1347">
        <v>60102431</v>
      </c>
      <c r="E1347">
        <v>947460642</v>
      </c>
      <c r="F1347" s="1">
        <v>45702</v>
      </c>
      <c r="G1347">
        <v>154</v>
      </c>
      <c r="H1347">
        <v>10</v>
      </c>
      <c r="I1347" s="1">
        <f>Tabela3[[#This Row],[data_autorizacao]]+120</f>
        <v>45822</v>
      </c>
      <c r="J1347" t="s">
        <v>2175</v>
      </c>
      <c r="K1347">
        <v>2250005103</v>
      </c>
    </row>
    <row r="1348" spans="1:11" x14ac:dyDescent="0.3">
      <c r="A1348">
        <v>2947</v>
      </c>
      <c r="B1348">
        <v>3</v>
      </c>
      <c r="C1348">
        <f>INDEX(CODIGOS_FATURAMENTO[codigo_faturamento_id],MATCH(Tabela3[[#This Row],[CodFaturamento]],CODIGOS_FATURAMENTO[Cod_Faturamento],0))</f>
        <v>28</v>
      </c>
      <c r="D1348">
        <v>60102426</v>
      </c>
      <c r="E1348">
        <v>947460637</v>
      </c>
      <c r="F1348" s="1">
        <v>45702</v>
      </c>
      <c r="G1348">
        <v>64</v>
      </c>
      <c r="H1348">
        <v>4</v>
      </c>
      <c r="I1348" s="1">
        <f>Tabela3[[#This Row],[data_autorizacao]]+120</f>
        <v>45822</v>
      </c>
      <c r="J1348" t="s">
        <v>2175</v>
      </c>
      <c r="K1348">
        <v>2250005170</v>
      </c>
    </row>
    <row r="1349" spans="1:11" x14ac:dyDescent="0.3">
      <c r="A1349">
        <v>2947</v>
      </c>
      <c r="B1349">
        <v>3</v>
      </c>
      <c r="C1349">
        <f>INDEX(CODIGOS_FATURAMENTO[codigo_faturamento_id],MATCH(Tabela3[[#This Row],[CodFaturamento]],CODIGOS_FATURAMENTO[Cod_Faturamento],0))</f>
        <v>108</v>
      </c>
      <c r="D1349">
        <v>60102432</v>
      </c>
      <c r="E1349">
        <v>947460643</v>
      </c>
      <c r="F1349" s="1">
        <v>45702</v>
      </c>
      <c r="G1349">
        <v>77</v>
      </c>
      <c r="H1349">
        <v>5</v>
      </c>
      <c r="I1349" s="1">
        <f>Tabela3[[#This Row],[data_autorizacao]]+120</f>
        <v>45822</v>
      </c>
      <c r="J1349" t="s">
        <v>2175</v>
      </c>
      <c r="K1349">
        <v>2250005189</v>
      </c>
    </row>
    <row r="1350" spans="1:11" x14ac:dyDescent="0.3">
      <c r="A1350">
        <v>2947</v>
      </c>
      <c r="B1350">
        <v>3</v>
      </c>
      <c r="C1350">
        <f>INDEX(CODIGOS_FATURAMENTO[codigo_faturamento_id],MATCH(Tabela3[[#This Row],[CodFaturamento]],CODIGOS_FATURAMENTO[Cod_Faturamento],0))</f>
        <v>29</v>
      </c>
      <c r="D1350">
        <v>60102429</v>
      </c>
      <c r="E1350">
        <v>947460640</v>
      </c>
      <c r="F1350" s="1">
        <v>45702</v>
      </c>
      <c r="G1350">
        <v>29</v>
      </c>
      <c r="H1350">
        <v>2</v>
      </c>
      <c r="I1350" s="1">
        <f>Tabela3[[#This Row],[data_autorizacao]]+120</f>
        <v>45822</v>
      </c>
      <c r="J1350" t="s">
        <v>2175</v>
      </c>
      <c r="K1350">
        <v>2250005278</v>
      </c>
    </row>
    <row r="1351" spans="1:11" x14ac:dyDescent="0.3">
      <c r="A1351">
        <v>4059</v>
      </c>
      <c r="B1351">
        <v>3</v>
      </c>
      <c r="C1351">
        <f>INDEX(CODIGOS_FATURAMENTO[codigo_faturamento_id],MATCH(Tabela3[[#This Row],[CodFaturamento]],CODIGOS_FATURAMENTO[Cod_Faturamento],0))</f>
        <v>27</v>
      </c>
      <c r="D1351">
        <v>57605952</v>
      </c>
      <c r="E1351">
        <v>945155737</v>
      </c>
      <c r="F1351" s="1">
        <v>45608</v>
      </c>
      <c r="G1351">
        <v>14</v>
      </c>
      <c r="H1351">
        <v>2</v>
      </c>
      <c r="I1351" s="1">
        <f>Tabela3[[#This Row],[data_autorizacao]]+120</f>
        <v>45728</v>
      </c>
      <c r="J1351" t="s">
        <v>2175</v>
      </c>
      <c r="K1351">
        <v>2250005111</v>
      </c>
    </row>
    <row r="1352" spans="1:11" x14ac:dyDescent="0.3">
      <c r="A1352">
        <v>4059</v>
      </c>
      <c r="B1352">
        <v>3</v>
      </c>
      <c r="C1352">
        <f>INDEX(CODIGOS_FATURAMENTO[codigo_faturamento_id],MATCH(Tabela3[[#This Row],[CodFaturamento]],CODIGOS_FATURAMENTO[Cod_Faturamento],0))</f>
        <v>108</v>
      </c>
      <c r="D1352">
        <v>57605957</v>
      </c>
      <c r="E1352">
        <v>945155740</v>
      </c>
      <c r="F1352" s="1">
        <v>45608</v>
      </c>
      <c r="G1352">
        <v>5</v>
      </c>
      <c r="H1352">
        <v>1</v>
      </c>
      <c r="I1352" s="1">
        <f>Tabela3[[#This Row],[data_autorizacao]]+120</f>
        <v>45728</v>
      </c>
      <c r="J1352" t="s">
        <v>2175</v>
      </c>
      <c r="K1352">
        <v>2250005189</v>
      </c>
    </row>
    <row r="1353" spans="1:11" x14ac:dyDescent="0.3">
      <c r="A1353">
        <v>4059</v>
      </c>
      <c r="B1353">
        <v>3</v>
      </c>
      <c r="C1353">
        <f>INDEX(CODIGOS_FATURAMENTO[codigo_faturamento_id],MATCH(Tabela3[[#This Row],[CodFaturamento]],CODIGOS_FATURAMENTO[Cod_Faturamento],0))</f>
        <v>29</v>
      </c>
      <c r="D1353">
        <v>57605954</v>
      </c>
      <c r="E1353">
        <v>945155738</v>
      </c>
      <c r="F1353" s="1">
        <v>45608</v>
      </c>
      <c r="G1353">
        <v>13</v>
      </c>
      <c r="H1353">
        <v>2</v>
      </c>
      <c r="I1353" s="1">
        <f>Tabela3[[#This Row],[data_autorizacao]]+120</f>
        <v>45728</v>
      </c>
      <c r="J1353" t="s">
        <v>2175</v>
      </c>
      <c r="K1353">
        <v>2250005278</v>
      </c>
    </row>
    <row r="1354" spans="1:11" x14ac:dyDescent="0.3">
      <c r="A1354">
        <v>2718</v>
      </c>
      <c r="B1354">
        <v>3</v>
      </c>
      <c r="C1354">
        <f>INDEX(CODIGOS_FATURAMENTO[codigo_faturamento_id],MATCH(Tabela3[[#This Row],[CodFaturamento]],CODIGOS_FATURAMENTO[Cod_Faturamento],0))</f>
        <v>31</v>
      </c>
      <c r="D1354">
        <v>59468405</v>
      </c>
      <c r="E1354">
        <v>946873231</v>
      </c>
      <c r="F1354" s="1">
        <v>45680</v>
      </c>
      <c r="G1354">
        <v>47</v>
      </c>
      <c r="H1354">
        <v>3</v>
      </c>
      <c r="I1354" s="1">
        <f>Tabela3[[#This Row],[data_autorizacao]]+120</f>
        <v>45800</v>
      </c>
      <c r="J1354" t="s">
        <v>2175</v>
      </c>
      <c r="K1354">
        <v>50000012</v>
      </c>
    </row>
    <row r="1355" spans="1:11" x14ac:dyDescent="0.3">
      <c r="A1355">
        <v>2718</v>
      </c>
      <c r="B1355">
        <v>3</v>
      </c>
      <c r="C1355">
        <f>INDEX(CODIGOS_FATURAMENTO[codigo_faturamento_id],MATCH(Tabela3[[#This Row],[CodFaturamento]],CODIGOS_FATURAMENTO[Cod_Faturamento],0))</f>
        <v>26</v>
      </c>
      <c r="D1355">
        <v>59468407</v>
      </c>
      <c r="E1355">
        <v>946873232</v>
      </c>
      <c r="F1355" s="1">
        <v>45680</v>
      </c>
      <c r="G1355">
        <v>31</v>
      </c>
      <c r="H1355">
        <v>3</v>
      </c>
      <c r="I1355" s="1">
        <f>Tabela3[[#This Row],[data_autorizacao]]+120</f>
        <v>45800</v>
      </c>
      <c r="J1355" t="s">
        <v>2175</v>
      </c>
      <c r="K1355">
        <v>2250005103</v>
      </c>
    </row>
    <row r="1356" spans="1:11" x14ac:dyDescent="0.3">
      <c r="A1356">
        <v>2718</v>
      </c>
      <c r="B1356">
        <v>3</v>
      </c>
      <c r="C1356">
        <f>INDEX(CODIGOS_FATURAMENTO[codigo_faturamento_id],MATCH(Tabela3[[#This Row],[CodFaturamento]],CODIGOS_FATURAMENTO[Cod_Faturamento],0))</f>
        <v>27</v>
      </c>
      <c r="D1356">
        <v>59468403</v>
      </c>
      <c r="E1356">
        <v>946873228</v>
      </c>
      <c r="F1356" s="1">
        <v>45680</v>
      </c>
      <c r="G1356">
        <v>35</v>
      </c>
      <c r="H1356">
        <v>3</v>
      </c>
      <c r="I1356" s="1">
        <f>Tabela3[[#This Row],[data_autorizacao]]+120</f>
        <v>45800</v>
      </c>
      <c r="J1356" t="s">
        <v>2175</v>
      </c>
      <c r="K1356">
        <v>2250005111</v>
      </c>
    </row>
    <row r="1357" spans="1:11" x14ac:dyDescent="0.3">
      <c r="A1357">
        <v>2718</v>
      </c>
      <c r="B1357">
        <v>3</v>
      </c>
      <c r="C1357">
        <f>INDEX(CODIGOS_FATURAMENTO[codigo_faturamento_id],MATCH(Tabela3[[#This Row],[CodFaturamento]],CODIGOS_FATURAMENTO[Cod_Faturamento],0))</f>
        <v>28</v>
      </c>
      <c r="D1357">
        <v>59468404</v>
      </c>
      <c r="E1357">
        <v>946873230</v>
      </c>
      <c r="F1357" s="1">
        <v>45680</v>
      </c>
      <c r="G1357">
        <v>40</v>
      </c>
      <c r="H1357">
        <v>3</v>
      </c>
      <c r="I1357" s="1">
        <f>Tabela3[[#This Row],[data_autorizacao]]+120</f>
        <v>45800</v>
      </c>
      <c r="J1357" t="s">
        <v>2175</v>
      </c>
      <c r="K1357">
        <v>2250005170</v>
      </c>
    </row>
    <row r="1358" spans="1:11" x14ac:dyDescent="0.3">
      <c r="A1358">
        <v>2718</v>
      </c>
      <c r="B1358">
        <v>3</v>
      </c>
      <c r="C1358">
        <f>INDEX(CODIGOS_FATURAMENTO[codigo_faturamento_id],MATCH(Tabela3[[#This Row],[CodFaturamento]],CODIGOS_FATURAMENTO[Cod_Faturamento],0))</f>
        <v>108</v>
      </c>
      <c r="D1358">
        <v>59468408</v>
      </c>
      <c r="E1358">
        <v>946873233</v>
      </c>
      <c r="F1358" s="1">
        <v>45680</v>
      </c>
      <c r="G1358">
        <v>42</v>
      </c>
      <c r="H1358">
        <v>3</v>
      </c>
      <c r="I1358" s="1">
        <f>Tabela3[[#This Row],[data_autorizacao]]+120</f>
        <v>45800</v>
      </c>
      <c r="J1358" t="s">
        <v>2175</v>
      </c>
      <c r="K1358">
        <v>2250005189</v>
      </c>
    </row>
    <row r="1359" spans="1:11" x14ac:dyDescent="0.3">
      <c r="A1359">
        <v>4585</v>
      </c>
      <c r="B1359">
        <v>3</v>
      </c>
      <c r="C1359">
        <f>INDEX(CODIGOS_FATURAMENTO[codigo_faturamento_id],MATCH(Tabela3[[#This Row],[CodFaturamento]],CODIGOS_FATURAMENTO[Cod_Faturamento],0))</f>
        <v>26</v>
      </c>
      <c r="D1359">
        <v>60478480</v>
      </c>
      <c r="E1359">
        <v>947809332</v>
      </c>
      <c r="F1359" s="1">
        <v>45716</v>
      </c>
      <c r="G1359">
        <v>15</v>
      </c>
      <c r="H1359">
        <v>1</v>
      </c>
      <c r="I1359" s="1">
        <f>Tabela3[[#This Row],[data_autorizacao]]+120</f>
        <v>45836</v>
      </c>
      <c r="J1359" t="s">
        <v>2175</v>
      </c>
      <c r="K1359">
        <v>2250005103</v>
      </c>
    </row>
    <row r="1360" spans="1:11" x14ac:dyDescent="0.3">
      <c r="A1360">
        <v>4585</v>
      </c>
      <c r="B1360">
        <v>3</v>
      </c>
      <c r="C1360">
        <f>INDEX(CODIGOS_FATURAMENTO[codigo_faturamento_id],MATCH(Tabela3[[#This Row],[CodFaturamento]],CODIGOS_FATURAMENTO[Cod_Faturamento],0))</f>
        <v>28</v>
      </c>
      <c r="D1360">
        <v>60478476</v>
      </c>
      <c r="E1360">
        <v>947809329</v>
      </c>
      <c r="F1360" s="1">
        <v>45716</v>
      </c>
      <c r="G1360">
        <v>16</v>
      </c>
      <c r="H1360">
        <v>1</v>
      </c>
      <c r="I1360" s="1">
        <f>Tabela3[[#This Row],[data_autorizacao]]+120</f>
        <v>45836</v>
      </c>
      <c r="J1360" t="s">
        <v>2175</v>
      </c>
      <c r="K1360">
        <v>2250005170</v>
      </c>
    </row>
    <row r="1361" spans="1:11" x14ac:dyDescent="0.3">
      <c r="A1361">
        <v>2902</v>
      </c>
      <c r="B1361">
        <v>3</v>
      </c>
      <c r="C1361">
        <f>INDEX(CODIGOS_FATURAMENTO[codigo_faturamento_id],MATCH(Tabela3[[#This Row],[CodFaturamento]],CODIGOS_FATURAMENTO[Cod_Faturamento],0))</f>
        <v>26</v>
      </c>
      <c r="D1361">
        <v>57758119</v>
      </c>
      <c r="E1361">
        <v>945295918</v>
      </c>
      <c r="F1361" s="1">
        <v>45609</v>
      </c>
      <c r="G1361">
        <v>91</v>
      </c>
      <c r="H1361">
        <v>7</v>
      </c>
      <c r="I1361" s="1">
        <f>Tabela3[[#This Row],[data_autorizacao]]+120</f>
        <v>45729</v>
      </c>
      <c r="J1361" t="s">
        <v>2175</v>
      </c>
      <c r="K1361">
        <v>2250005103</v>
      </c>
    </row>
    <row r="1362" spans="1:11" x14ac:dyDescent="0.3">
      <c r="A1362">
        <v>2902</v>
      </c>
      <c r="B1362">
        <v>3</v>
      </c>
      <c r="C1362">
        <f>INDEX(CODIGOS_FATURAMENTO[codigo_faturamento_id],MATCH(Tabela3[[#This Row],[CodFaturamento]],CODIGOS_FATURAMENTO[Cod_Faturamento],0))</f>
        <v>28</v>
      </c>
      <c r="D1362">
        <v>57758114</v>
      </c>
      <c r="E1362">
        <v>945295914</v>
      </c>
      <c r="F1362" s="1">
        <v>45609</v>
      </c>
      <c r="G1362">
        <v>88</v>
      </c>
      <c r="H1362">
        <v>6</v>
      </c>
      <c r="I1362" s="1">
        <f>Tabela3[[#This Row],[data_autorizacao]]+120</f>
        <v>45729</v>
      </c>
      <c r="J1362" t="s">
        <v>2175</v>
      </c>
      <c r="K1362">
        <v>2250005170</v>
      </c>
    </row>
    <row r="1363" spans="1:11" x14ac:dyDescent="0.3">
      <c r="A1363">
        <v>2902</v>
      </c>
      <c r="B1363">
        <v>3</v>
      </c>
      <c r="C1363">
        <f>INDEX(CODIGOS_FATURAMENTO[codigo_faturamento_id],MATCH(Tabela3[[#This Row],[CodFaturamento]],CODIGOS_FATURAMENTO[Cod_Faturamento],0))</f>
        <v>29</v>
      </c>
      <c r="D1363">
        <v>57758117</v>
      </c>
      <c r="E1363">
        <v>945295917</v>
      </c>
      <c r="F1363" s="1">
        <v>45609</v>
      </c>
      <c r="G1363">
        <v>23</v>
      </c>
      <c r="H1363">
        <v>2</v>
      </c>
      <c r="I1363" s="1">
        <f>Tabela3[[#This Row],[data_autorizacao]]+120</f>
        <v>45729</v>
      </c>
      <c r="J1363" t="s">
        <v>2175</v>
      </c>
      <c r="K1363">
        <v>2250005278</v>
      </c>
    </row>
    <row r="1364" spans="1:11" x14ac:dyDescent="0.3">
      <c r="A1364">
        <v>4479</v>
      </c>
      <c r="B1364">
        <v>3</v>
      </c>
      <c r="C1364">
        <f>INDEX(CODIGOS_FATURAMENTO[codigo_faturamento_id],MATCH(Tabela3[[#This Row],[CodFaturamento]],CODIGOS_FATURAMENTO[Cod_Faturamento],0))</f>
        <v>26</v>
      </c>
      <c r="D1364">
        <v>59746257</v>
      </c>
      <c r="E1364">
        <v>947130104</v>
      </c>
      <c r="F1364" s="1">
        <v>45691</v>
      </c>
      <c r="G1364">
        <v>123</v>
      </c>
      <c r="H1364">
        <v>10</v>
      </c>
      <c r="I1364" s="1">
        <f>Tabela3[[#This Row],[data_autorizacao]]+120</f>
        <v>45811</v>
      </c>
      <c r="J1364" t="s">
        <v>2175</v>
      </c>
      <c r="K1364">
        <v>2250005103</v>
      </c>
    </row>
    <row r="1365" spans="1:11" x14ac:dyDescent="0.3">
      <c r="A1365">
        <v>4479</v>
      </c>
      <c r="B1365">
        <v>3</v>
      </c>
      <c r="C1365">
        <f>INDEX(CODIGOS_FATURAMENTO[codigo_faturamento_id],MATCH(Tabela3[[#This Row],[CodFaturamento]],CODIGOS_FATURAMENTO[Cod_Faturamento],0))</f>
        <v>28</v>
      </c>
      <c r="D1365">
        <v>59746256</v>
      </c>
      <c r="E1365">
        <v>947130103</v>
      </c>
      <c r="F1365" s="1">
        <v>45691</v>
      </c>
      <c r="G1365">
        <v>48</v>
      </c>
      <c r="H1365">
        <v>3</v>
      </c>
      <c r="I1365" s="1">
        <f>Tabela3[[#This Row],[data_autorizacao]]+120</f>
        <v>45811</v>
      </c>
      <c r="J1365" t="s">
        <v>2175</v>
      </c>
      <c r="K1365">
        <v>2250005170</v>
      </c>
    </row>
    <row r="1366" spans="1:11" x14ac:dyDescent="0.3">
      <c r="A1366">
        <v>4479</v>
      </c>
      <c r="B1366">
        <v>3</v>
      </c>
      <c r="C1366">
        <f>INDEX(CODIGOS_FATURAMENTO[codigo_faturamento_id],MATCH(Tabela3[[#This Row],[CodFaturamento]],CODIGOS_FATURAMENTO[Cod_Faturamento],0))</f>
        <v>108</v>
      </c>
      <c r="D1366">
        <v>59746258</v>
      </c>
      <c r="E1366">
        <v>947130105</v>
      </c>
      <c r="F1366" s="1">
        <v>45691</v>
      </c>
      <c r="G1366">
        <v>64</v>
      </c>
      <c r="H1366">
        <v>4</v>
      </c>
      <c r="I1366" s="1">
        <f>Tabela3[[#This Row],[data_autorizacao]]+120</f>
        <v>45811</v>
      </c>
      <c r="J1366" t="s">
        <v>2175</v>
      </c>
      <c r="K1366">
        <v>2250005189</v>
      </c>
    </row>
    <row r="1367" spans="1:11" x14ac:dyDescent="0.3">
      <c r="A1367">
        <v>4208</v>
      </c>
      <c r="B1367">
        <v>3</v>
      </c>
      <c r="C1367">
        <f>INDEX(CODIGOS_FATURAMENTO[codigo_faturamento_id],MATCH(Tabela3[[#This Row],[CodFaturamento]],CODIGOS_FATURAMENTO[Cod_Faturamento],0))</f>
        <v>31</v>
      </c>
      <c r="D1367">
        <v>59064545</v>
      </c>
      <c r="E1367">
        <v>946498861</v>
      </c>
      <c r="F1367" s="1">
        <v>45666</v>
      </c>
      <c r="G1367">
        <v>63</v>
      </c>
      <c r="H1367">
        <v>5</v>
      </c>
      <c r="I1367" s="1">
        <f>Tabela3[[#This Row],[data_autorizacao]]+120</f>
        <v>45786</v>
      </c>
      <c r="J1367" t="s">
        <v>2175</v>
      </c>
      <c r="K1367">
        <v>50000012</v>
      </c>
    </row>
    <row r="1368" spans="1:11" x14ac:dyDescent="0.3">
      <c r="A1368">
        <v>4208</v>
      </c>
      <c r="B1368">
        <v>3</v>
      </c>
      <c r="C1368">
        <f>INDEX(CODIGOS_FATURAMENTO[codigo_faturamento_id],MATCH(Tabela3[[#This Row],[CodFaturamento]],CODIGOS_FATURAMENTO[Cod_Faturamento],0))</f>
        <v>26</v>
      </c>
      <c r="D1368">
        <v>59064199</v>
      </c>
      <c r="E1368">
        <v>946498544</v>
      </c>
      <c r="F1368" s="1">
        <v>45666</v>
      </c>
      <c r="G1368">
        <v>28</v>
      </c>
      <c r="H1368">
        <v>2</v>
      </c>
      <c r="I1368" s="1">
        <f>Tabela3[[#This Row],[data_autorizacao]]+120</f>
        <v>45786</v>
      </c>
      <c r="J1368" t="s">
        <v>2175</v>
      </c>
      <c r="K1368">
        <v>2250005103</v>
      </c>
    </row>
    <row r="1369" spans="1:11" x14ac:dyDescent="0.3">
      <c r="A1369">
        <v>4208</v>
      </c>
      <c r="B1369">
        <v>3</v>
      </c>
      <c r="C1369">
        <f>INDEX(CODIGOS_FATURAMENTO[codigo_faturamento_id],MATCH(Tabela3[[#This Row],[CodFaturamento]],CODIGOS_FATURAMENTO[Cod_Faturamento],0))</f>
        <v>27</v>
      </c>
      <c r="D1369">
        <v>59064196</v>
      </c>
      <c r="E1369">
        <v>946498541</v>
      </c>
      <c r="F1369" s="1">
        <v>45666</v>
      </c>
      <c r="G1369">
        <v>32</v>
      </c>
      <c r="H1369">
        <v>2</v>
      </c>
      <c r="I1369" s="1">
        <f>Tabela3[[#This Row],[data_autorizacao]]+120</f>
        <v>45786</v>
      </c>
      <c r="J1369" t="s">
        <v>2175</v>
      </c>
      <c r="K1369">
        <v>2250005111</v>
      </c>
    </row>
    <row r="1370" spans="1:11" x14ac:dyDescent="0.3">
      <c r="A1370">
        <v>4208</v>
      </c>
      <c r="B1370">
        <v>3</v>
      </c>
      <c r="C1370">
        <f>INDEX(CODIGOS_FATURAMENTO[codigo_faturamento_id],MATCH(Tabela3[[#This Row],[CodFaturamento]],CODIGOS_FATURAMENTO[Cod_Faturamento],0))</f>
        <v>28</v>
      </c>
      <c r="D1370">
        <v>59064197</v>
      </c>
      <c r="E1370">
        <v>946498542</v>
      </c>
      <c r="F1370" s="1">
        <v>45666</v>
      </c>
      <c r="G1370">
        <v>80</v>
      </c>
      <c r="H1370">
        <v>5</v>
      </c>
      <c r="I1370" s="1">
        <f>Tabela3[[#This Row],[data_autorizacao]]+120</f>
        <v>45786</v>
      </c>
      <c r="J1370" t="s">
        <v>2175</v>
      </c>
      <c r="K1370">
        <v>2250005170</v>
      </c>
    </row>
    <row r="1371" spans="1:11" x14ac:dyDescent="0.3">
      <c r="A1371">
        <v>4208</v>
      </c>
      <c r="B1371">
        <v>3</v>
      </c>
      <c r="C1371">
        <f>INDEX(CODIGOS_FATURAMENTO[codigo_faturamento_id],MATCH(Tabela3[[#This Row],[CodFaturamento]],CODIGOS_FATURAMENTO[Cod_Faturamento],0))</f>
        <v>108</v>
      </c>
      <c r="D1371">
        <v>59064200</v>
      </c>
      <c r="E1371">
        <v>946498546</v>
      </c>
      <c r="F1371" s="1">
        <v>45666</v>
      </c>
      <c r="G1371">
        <v>67</v>
      </c>
      <c r="H1371">
        <v>5</v>
      </c>
      <c r="I1371" s="1">
        <f>Tabela3[[#This Row],[data_autorizacao]]+120</f>
        <v>45786</v>
      </c>
      <c r="J1371" t="s">
        <v>2175</v>
      </c>
      <c r="K1371">
        <v>2250005189</v>
      </c>
    </row>
    <row r="1372" spans="1:11" x14ac:dyDescent="0.3">
      <c r="A1372">
        <v>3022</v>
      </c>
      <c r="B1372">
        <v>3</v>
      </c>
      <c r="C1372">
        <f>INDEX(CODIGOS_FATURAMENTO[codigo_faturamento_id],MATCH(Tabela3[[#This Row],[CodFaturamento]],CODIGOS_FATURAMENTO[Cod_Faturamento],0))</f>
        <v>26</v>
      </c>
      <c r="D1372">
        <v>57452406</v>
      </c>
      <c r="E1372">
        <v>945017118</v>
      </c>
      <c r="F1372" s="1">
        <v>45597</v>
      </c>
      <c r="G1372">
        <v>56</v>
      </c>
      <c r="H1372">
        <v>5</v>
      </c>
      <c r="I1372" s="1">
        <f>Tabela3[[#This Row],[data_autorizacao]]+120</f>
        <v>45717</v>
      </c>
      <c r="J1372" t="s">
        <v>2175</v>
      </c>
      <c r="K1372">
        <v>2250005103</v>
      </c>
    </row>
    <row r="1373" spans="1:11" x14ac:dyDescent="0.3">
      <c r="A1373">
        <v>3022</v>
      </c>
      <c r="B1373">
        <v>3</v>
      </c>
      <c r="C1373">
        <f>INDEX(CODIGOS_FATURAMENTO[codigo_faturamento_id],MATCH(Tabela3[[#This Row],[CodFaturamento]],CODIGOS_FATURAMENTO[Cod_Faturamento],0))</f>
        <v>28</v>
      </c>
      <c r="D1373">
        <v>57452402</v>
      </c>
      <c r="E1373">
        <v>945017116</v>
      </c>
      <c r="F1373" s="1">
        <v>45597</v>
      </c>
      <c r="G1373">
        <v>69</v>
      </c>
      <c r="H1373">
        <v>5</v>
      </c>
      <c r="I1373" s="1">
        <f>Tabela3[[#This Row],[data_autorizacao]]+120</f>
        <v>45717</v>
      </c>
      <c r="J1373" t="s">
        <v>2175</v>
      </c>
      <c r="K1373">
        <v>2250005170</v>
      </c>
    </row>
    <row r="1374" spans="1:11" x14ac:dyDescent="0.3">
      <c r="A1374">
        <v>3022</v>
      </c>
      <c r="B1374">
        <v>3</v>
      </c>
      <c r="C1374">
        <f>INDEX(CODIGOS_FATURAMENTO[codigo_faturamento_id],MATCH(Tabela3[[#This Row],[CodFaturamento]],CODIGOS_FATURAMENTO[Cod_Faturamento],0))</f>
        <v>108</v>
      </c>
      <c r="D1374">
        <v>57452408</v>
      </c>
      <c r="E1374">
        <v>945017119</v>
      </c>
      <c r="F1374" s="1">
        <v>45597</v>
      </c>
      <c r="G1374">
        <v>59</v>
      </c>
      <c r="H1374">
        <v>5</v>
      </c>
      <c r="I1374" s="1">
        <f>Tabela3[[#This Row],[data_autorizacao]]+120</f>
        <v>45717</v>
      </c>
      <c r="J1374" t="s">
        <v>2175</v>
      </c>
      <c r="K1374">
        <v>2250005189</v>
      </c>
    </row>
    <row r="1375" spans="1:11" x14ac:dyDescent="0.3">
      <c r="A1375">
        <v>3022</v>
      </c>
      <c r="B1375">
        <v>3</v>
      </c>
      <c r="C1375">
        <f>INDEX(CODIGOS_FATURAMENTO[codigo_faturamento_id],MATCH(Tabela3[[#This Row],[CodFaturamento]],CODIGOS_FATURAMENTO[Cod_Faturamento],0))</f>
        <v>29</v>
      </c>
      <c r="D1375">
        <v>57452405</v>
      </c>
      <c r="E1375">
        <v>945017117</v>
      </c>
      <c r="F1375" s="1">
        <v>45597</v>
      </c>
      <c r="G1375">
        <v>48</v>
      </c>
      <c r="H1375">
        <v>5</v>
      </c>
      <c r="I1375" s="1">
        <f>Tabela3[[#This Row],[data_autorizacao]]+120</f>
        <v>45717</v>
      </c>
      <c r="J1375" t="s">
        <v>2175</v>
      </c>
      <c r="K1375">
        <v>2250005278</v>
      </c>
    </row>
    <row r="1376" spans="1:11" x14ac:dyDescent="0.3">
      <c r="A1376">
        <v>4423</v>
      </c>
      <c r="B1376">
        <v>3</v>
      </c>
      <c r="C1376">
        <f>INDEX(CODIGOS_FATURAMENTO[codigo_faturamento_id],MATCH(Tabela3[[#This Row],[CodFaturamento]],CODIGOS_FATURAMENTO[Cod_Faturamento],0))</f>
        <v>26</v>
      </c>
      <c r="D1376">
        <v>58091615</v>
      </c>
      <c r="E1376">
        <v>945603213</v>
      </c>
      <c r="F1376" s="1">
        <v>45622</v>
      </c>
      <c r="G1376">
        <v>21</v>
      </c>
      <c r="H1376">
        <v>2</v>
      </c>
      <c r="I1376" s="1">
        <f>Tabela3[[#This Row],[data_autorizacao]]+120</f>
        <v>45742</v>
      </c>
      <c r="J1376" t="s">
        <v>2175</v>
      </c>
      <c r="K1376">
        <v>2250005103</v>
      </c>
    </row>
    <row r="1377" spans="1:11" x14ac:dyDescent="0.3">
      <c r="A1377">
        <v>4026</v>
      </c>
      <c r="B1377">
        <v>3</v>
      </c>
      <c r="C1377">
        <f>INDEX(CODIGOS_FATURAMENTO[codigo_faturamento_id],MATCH(Tabela3[[#This Row],[CodFaturamento]],CODIGOS_FATURAMENTO[Cod_Faturamento],0))</f>
        <v>31</v>
      </c>
      <c r="D1377">
        <v>60151594</v>
      </c>
      <c r="E1377">
        <v>947506302</v>
      </c>
      <c r="F1377" s="1">
        <v>45705</v>
      </c>
      <c r="G1377">
        <v>46</v>
      </c>
      <c r="H1377">
        <v>3</v>
      </c>
      <c r="I1377" s="1">
        <f>Tabela3[[#This Row],[data_autorizacao]]+120</f>
        <v>45825</v>
      </c>
      <c r="J1377" t="s">
        <v>2175</v>
      </c>
      <c r="K1377">
        <v>50000012</v>
      </c>
    </row>
    <row r="1378" spans="1:11" x14ac:dyDescent="0.3">
      <c r="A1378">
        <v>4026</v>
      </c>
      <c r="B1378">
        <v>3</v>
      </c>
      <c r="C1378">
        <f>INDEX(CODIGOS_FATURAMENTO[codigo_faturamento_id],MATCH(Tabela3[[#This Row],[CodFaturamento]],CODIGOS_FATURAMENTO[Cod_Faturamento],0))</f>
        <v>32</v>
      </c>
      <c r="D1378">
        <v>60151595</v>
      </c>
      <c r="E1378">
        <v>947506303</v>
      </c>
      <c r="F1378" s="1">
        <v>45705</v>
      </c>
      <c r="G1378">
        <v>29</v>
      </c>
      <c r="H1378">
        <v>2</v>
      </c>
      <c r="I1378" s="1">
        <f>Tabela3[[#This Row],[data_autorizacao]]+120</f>
        <v>45825</v>
      </c>
      <c r="J1378" t="s">
        <v>2175</v>
      </c>
      <c r="K1378">
        <v>50001213</v>
      </c>
    </row>
    <row r="1379" spans="1:11" x14ac:dyDescent="0.3">
      <c r="A1379">
        <v>4026</v>
      </c>
      <c r="B1379">
        <v>3</v>
      </c>
      <c r="C1379">
        <f>INDEX(CODIGOS_FATURAMENTO[codigo_faturamento_id],MATCH(Tabela3[[#This Row],[CodFaturamento]],CODIGOS_FATURAMENTO[Cod_Faturamento],0))</f>
        <v>26</v>
      </c>
      <c r="D1379">
        <v>60151597</v>
      </c>
      <c r="E1379">
        <v>947506305</v>
      </c>
      <c r="F1379" s="1">
        <v>45705</v>
      </c>
      <c r="G1379">
        <v>108</v>
      </c>
      <c r="H1379">
        <v>7</v>
      </c>
      <c r="I1379" s="1">
        <f>Tabela3[[#This Row],[data_autorizacao]]+120</f>
        <v>45825</v>
      </c>
      <c r="J1379" t="s">
        <v>2175</v>
      </c>
      <c r="K1379">
        <v>2250005103</v>
      </c>
    </row>
    <row r="1380" spans="1:11" x14ac:dyDescent="0.3">
      <c r="A1380">
        <v>4026</v>
      </c>
      <c r="B1380">
        <v>3</v>
      </c>
      <c r="C1380">
        <f>INDEX(CODIGOS_FATURAMENTO[codigo_faturamento_id],MATCH(Tabela3[[#This Row],[CodFaturamento]],CODIGOS_FATURAMENTO[Cod_Faturamento],0))</f>
        <v>28</v>
      </c>
      <c r="D1380">
        <v>60151593</v>
      </c>
      <c r="E1380">
        <v>947506300</v>
      </c>
      <c r="F1380" s="1">
        <v>45705</v>
      </c>
      <c r="G1380">
        <v>62</v>
      </c>
      <c r="H1380">
        <v>4</v>
      </c>
      <c r="I1380" s="1">
        <f>Tabela3[[#This Row],[data_autorizacao]]+120</f>
        <v>45825</v>
      </c>
      <c r="J1380" t="s">
        <v>2175</v>
      </c>
      <c r="K1380">
        <v>2250005170</v>
      </c>
    </row>
    <row r="1381" spans="1:11" x14ac:dyDescent="0.3">
      <c r="A1381">
        <v>4026</v>
      </c>
      <c r="B1381">
        <v>3</v>
      </c>
      <c r="C1381">
        <f>INDEX(CODIGOS_FATURAMENTO[codigo_faturamento_id],MATCH(Tabela3[[#This Row],[CodFaturamento]],CODIGOS_FATURAMENTO[Cod_Faturamento],0))</f>
        <v>108</v>
      </c>
      <c r="D1381">
        <v>60151598</v>
      </c>
      <c r="E1381">
        <v>947506306</v>
      </c>
      <c r="F1381" s="1">
        <v>45705</v>
      </c>
      <c r="G1381">
        <v>96</v>
      </c>
      <c r="H1381">
        <v>6</v>
      </c>
      <c r="I1381" s="1">
        <f>Tabela3[[#This Row],[data_autorizacao]]+120</f>
        <v>45825</v>
      </c>
      <c r="J1381" t="s">
        <v>2175</v>
      </c>
      <c r="K1381">
        <v>2250005189</v>
      </c>
    </row>
    <row r="1382" spans="1:11" x14ac:dyDescent="0.3">
      <c r="A1382">
        <v>4026</v>
      </c>
      <c r="B1382">
        <v>3</v>
      </c>
      <c r="C1382">
        <f>INDEX(CODIGOS_FATURAMENTO[codigo_faturamento_id],MATCH(Tabela3[[#This Row],[CodFaturamento]],CODIGOS_FATURAMENTO[Cod_Faturamento],0))</f>
        <v>29</v>
      </c>
      <c r="D1382">
        <v>60151596</v>
      </c>
      <c r="E1382">
        <v>947506304</v>
      </c>
      <c r="F1382" s="1">
        <v>45705</v>
      </c>
      <c r="G1382">
        <v>32</v>
      </c>
      <c r="H1382">
        <v>2</v>
      </c>
      <c r="I1382" s="1">
        <f>Tabela3[[#This Row],[data_autorizacao]]+120</f>
        <v>45825</v>
      </c>
      <c r="J1382" t="s">
        <v>2175</v>
      </c>
      <c r="K1382">
        <v>2250005278</v>
      </c>
    </row>
    <row r="1383" spans="1:11" x14ac:dyDescent="0.3">
      <c r="A1383">
        <v>131</v>
      </c>
      <c r="B1383">
        <v>3</v>
      </c>
      <c r="C1383">
        <f>INDEX(CODIGOS_FATURAMENTO[codigo_faturamento_id],MATCH(Tabela3[[#This Row],[CodFaturamento]],CODIGOS_FATURAMENTO[Cod_Faturamento],0))</f>
        <v>26</v>
      </c>
      <c r="D1383">
        <v>58259375</v>
      </c>
      <c r="E1383">
        <v>945758535</v>
      </c>
      <c r="F1383" s="1">
        <v>45628</v>
      </c>
      <c r="G1383">
        <v>52</v>
      </c>
      <c r="H1383">
        <v>5</v>
      </c>
      <c r="I1383" s="1">
        <f>Tabela3[[#This Row],[data_autorizacao]]+120</f>
        <v>45748</v>
      </c>
      <c r="J1383" t="s">
        <v>2175</v>
      </c>
      <c r="K1383">
        <v>2250005103</v>
      </c>
    </row>
    <row r="1384" spans="1:11" x14ac:dyDescent="0.3">
      <c r="A1384">
        <v>3924</v>
      </c>
      <c r="B1384">
        <v>3</v>
      </c>
      <c r="C1384">
        <f>INDEX(CODIGOS_FATURAMENTO[codigo_faturamento_id],MATCH(Tabela3[[#This Row],[CodFaturamento]],CODIGOS_FATURAMENTO[Cod_Faturamento],0))</f>
        <v>26</v>
      </c>
      <c r="D1384">
        <v>60016380</v>
      </c>
      <c r="E1384">
        <v>947380680</v>
      </c>
      <c r="F1384" s="1">
        <v>45700</v>
      </c>
      <c r="G1384">
        <v>29</v>
      </c>
      <c r="H1384">
        <v>2</v>
      </c>
      <c r="I1384" s="1">
        <f>Tabela3[[#This Row],[data_autorizacao]]+120</f>
        <v>45820</v>
      </c>
      <c r="J1384" t="s">
        <v>2175</v>
      </c>
      <c r="K1384">
        <v>2250005103</v>
      </c>
    </row>
    <row r="1385" spans="1:11" x14ac:dyDescent="0.3">
      <c r="A1385">
        <v>3924</v>
      </c>
      <c r="B1385">
        <v>3</v>
      </c>
      <c r="C1385">
        <f>INDEX(CODIGOS_FATURAMENTO[codigo_faturamento_id],MATCH(Tabela3[[#This Row],[CodFaturamento]],CODIGOS_FATURAMENTO[Cod_Faturamento],0))</f>
        <v>29</v>
      </c>
      <c r="D1385">
        <v>60016379</v>
      </c>
      <c r="E1385">
        <v>947380679</v>
      </c>
      <c r="F1385" s="1">
        <v>45700</v>
      </c>
      <c r="G1385">
        <v>58</v>
      </c>
      <c r="H1385">
        <v>4</v>
      </c>
      <c r="I1385" s="1">
        <f>Tabela3[[#This Row],[data_autorizacao]]+120</f>
        <v>45820</v>
      </c>
      <c r="J1385" t="s">
        <v>2175</v>
      </c>
      <c r="K1385">
        <v>2250005278</v>
      </c>
    </row>
    <row r="1386" spans="1:11" x14ac:dyDescent="0.3">
      <c r="A1386">
        <v>2984</v>
      </c>
      <c r="B1386">
        <v>3</v>
      </c>
      <c r="C1386">
        <f>INDEX(CODIGOS_FATURAMENTO[codigo_faturamento_id],MATCH(Tabela3[[#This Row],[CodFaturamento]],CODIGOS_FATURAMENTO[Cod_Faturamento],0))</f>
        <v>108</v>
      </c>
      <c r="D1386">
        <v>57404286</v>
      </c>
      <c r="E1386">
        <v>944972382</v>
      </c>
      <c r="F1386" s="1">
        <v>45596</v>
      </c>
      <c r="G1386">
        <v>23</v>
      </c>
      <c r="H1386">
        <v>2</v>
      </c>
      <c r="I1386" s="1">
        <f>Tabela3[[#This Row],[data_autorizacao]]+120</f>
        <v>45716</v>
      </c>
      <c r="J1386" t="s">
        <v>2175</v>
      </c>
      <c r="K1386">
        <v>2250005189</v>
      </c>
    </row>
    <row r="1387" spans="1:11" x14ac:dyDescent="0.3">
      <c r="A1387">
        <v>1501</v>
      </c>
      <c r="B1387">
        <v>3</v>
      </c>
      <c r="C1387">
        <f>INDEX(CODIGOS_FATURAMENTO[codigo_faturamento_id],MATCH(Tabela3[[#This Row],[CodFaturamento]],CODIGOS_FATURAMENTO[Cod_Faturamento],0))</f>
        <v>31</v>
      </c>
      <c r="D1387">
        <v>57846583</v>
      </c>
      <c r="E1387">
        <v>945377413</v>
      </c>
      <c r="F1387" s="1">
        <v>45624</v>
      </c>
      <c r="G1387">
        <v>36</v>
      </c>
      <c r="H1387">
        <v>3</v>
      </c>
      <c r="I1387" s="1">
        <f>Tabela3[[#This Row],[data_autorizacao]]+120</f>
        <v>45744</v>
      </c>
      <c r="J1387" t="s">
        <v>2175</v>
      </c>
      <c r="K1387">
        <v>50000012</v>
      </c>
    </row>
    <row r="1388" spans="1:11" x14ac:dyDescent="0.3">
      <c r="A1388">
        <v>1501</v>
      </c>
      <c r="B1388">
        <v>3</v>
      </c>
      <c r="C1388">
        <f>INDEX(CODIGOS_FATURAMENTO[codigo_faturamento_id],MATCH(Tabela3[[#This Row],[CodFaturamento]],CODIGOS_FATURAMENTO[Cod_Faturamento],0))</f>
        <v>26</v>
      </c>
      <c r="D1388">
        <v>57846585</v>
      </c>
      <c r="E1388">
        <v>945377415</v>
      </c>
      <c r="F1388" s="1">
        <v>45624</v>
      </c>
      <c r="G1388">
        <v>8</v>
      </c>
      <c r="H1388">
        <v>1</v>
      </c>
      <c r="I1388" s="1">
        <f>Tabela3[[#This Row],[data_autorizacao]]+120</f>
        <v>45744</v>
      </c>
      <c r="J1388" t="s">
        <v>2175</v>
      </c>
      <c r="K1388">
        <v>2250005103</v>
      </c>
    </row>
    <row r="1389" spans="1:11" x14ac:dyDescent="0.3">
      <c r="A1389">
        <v>1501</v>
      </c>
      <c r="B1389">
        <v>3</v>
      </c>
      <c r="C1389">
        <f>INDEX(CODIGOS_FATURAMENTO[codigo_faturamento_id],MATCH(Tabela3[[#This Row],[CodFaturamento]],CODIGOS_FATURAMENTO[Cod_Faturamento],0))</f>
        <v>28</v>
      </c>
      <c r="D1389">
        <v>57846581</v>
      </c>
      <c r="E1389">
        <v>945377412</v>
      </c>
      <c r="F1389" s="1">
        <v>45610</v>
      </c>
      <c r="G1389">
        <v>13</v>
      </c>
      <c r="H1389">
        <v>1</v>
      </c>
      <c r="I1389" s="1">
        <f>Tabela3[[#This Row],[data_autorizacao]]+120</f>
        <v>45730</v>
      </c>
      <c r="J1389" t="s">
        <v>2175</v>
      </c>
      <c r="K1389">
        <v>2250005170</v>
      </c>
    </row>
    <row r="1390" spans="1:11" x14ac:dyDescent="0.3">
      <c r="A1390">
        <v>1501</v>
      </c>
      <c r="B1390">
        <v>3</v>
      </c>
      <c r="C1390">
        <f>INDEX(CODIGOS_FATURAMENTO[codigo_faturamento_id],MATCH(Tabela3[[#This Row],[CodFaturamento]],CODIGOS_FATURAMENTO[Cod_Faturamento],0))</f>
        <v>108</v>
      </c>
      <c r="D1390">
        <v>57846586</v>
      </c>
      <c r="E1390">
        <v>945377416</v>
      </c>
      <c r="F1390" s="1">
        <v>45610</v>
      </c>
      <c r="G1390">
        <v>20</v>
      </c>
      <c r="H1390">
        <v>2</v>
      </c>
      <c r="I1390" s="1">
        <f>Tabela3[[#This Row],[data_autorizacao]]+120</f>
        <v>45730</v>
      </c>
      <c r="J1390" t="s">
        <v>2175</v>
      </c>
      <c r="K1390">
        <v>2250005189</v>
      </c>
    </row>
    <row r="1391" spans="1:11" x14ac:dyDescent="0.3">
      <c r="A1391">
        <v>1501</v>
      </c>
      <c r="B1391">
        <v>3</v>
      </c>
      <c r="C1391">
        <f>INDEX(CODIGOS_FATURAMENTO[codigo_faturamento_id],MATCH(Tabela3[[#This Row],[CodFaturamento]],CODIGOS_FATURAMENTO[Cod_Faturamento],0))</f>
        <v>29</v>
      </c>
      <c r="D1391">
        <v>57846584</v>
      </c>
      <c r="E1391">
        <v>945377414</v>
      </c>
      <c r="F1391" s="1">
        <v>45610</v>
      </c>
      <c r="G1391">
        <v>27</v>
      </c>
      <c r="H1391">
        <v>4</v>
      </c>
      <c r="I1391" s="1">
        <f>Tabela3[[#This Row],[data_autorizacao]]+120</f>
        <v>45730</v>
      </c>
      <c r="J1391" t="s">
        <v>2175</v>
      </c>
      <c r="K1391">
        <v>2250005278</v>
      </c>
    </row>
    <row r="1392" spans="1:11" x14ac:dyDescent="0.3">
      <c r="A1392">
        <v>4087</v>
      </c>
      <c r="B1392">
        <v>3</v>
      </c>
      <c r="C1392">
        <f>INDEX(CODIGOS_FATURAMENTO[codigo_faturamento_id],MATCH(Tabela3[[#This Row],[CodFaturamento]],CODIGOS_FATURAMENTO[Cod_Faturamento],0))</f>
        <v>29</v>
      </c>
      <c r="D1392">
        <v>57766526</v>
      </c>
      <c r="E1392">
        <v>945303725</v>
      </c>
      <c r="F1392" s="1">
        <v>45608</v>
      </c>
      <c r="G1392">
        <v>22</v>
      </c>
      <c r="H1392">
        <v>2</v>
      </c>
      <c r="I1392" s="1">
        <f>Tabela3[[#This Row],[data_autorizacao]]+120</f>
        <v>45728</v>
      </c>
      <c r="J1392" t="s">
        <v>2175</v>
      </c>
      <c r="K1392">
        <v>2250005278</v>
      </c>
    </row>
    <row r="1393" spans="1:11" x14ac:dyDescent="0.3">
      <c r="A1393">
        <v>3999</v>
      </c>
      <c r="B1393">
        <v>3</v>
      </c>
      <c r="C1393">
        <f>INDEX(CODIGOS_FATURAMENTO[codigo_faturamento_id],MATCH(Tabela3[[#This Row],[CodFaturamento]],CODIGOS_FATURAMENTO[Cod_Faturamento],0))</f>
        <v>32</v>
      </c>
      <c r="D1393">
        <v>60103630</v>
      </c>
      <c r="E1393">
        <v>947461745</v>
      </c>
      <c r="F1393" s="1">
        <v>45707</v>
      </c>
      <c r="G1393">
        <v>14</v>
      </c>
      <c r="H1393">
        <v>1</v>
      </c>
      <c r="I1393" s="1">
        <f>Tabela3[[#This Row],[data_autorizacao]]+120</f>
        <v>45827</v>
      </c>
      <c r="J1393" t="s">
        <v>2175</v>
      </c>
      <c r="K1393">
        <v>50001213</v>
      </c>
    </row>
    <row r="1394" spans="1:11" x14ac:dyDescent="0.3">
      <c r="A1394">
        <v>3999</v>
      </c>
      <c r="B1394">
        <v>3</v>
      </c>
      <c r="C1394">
        <f>INDEX(CODIGOS_FATURAMENTO[codigo_faturamento_id],MATCH(Tabela3[[#This Row],[CodFaturamento]],CODIGOS_FATURAMENTO[Cod_Faturamento],0))</f>
        <v>26</v>
      </c>
      <c r="D1394">
        <v>60103790</v>
      </c>
      <c r="E1394">
        <v>947461886</v>
      </c>
      <c r="F1394" s="1">
        <v>45707</v>
      </c>
      <c r="G1394">
        <v>170</v>
      </c>
      <c r="H1394">
        <v>12</v>
      </c>
      <c r="I1394" s="1">
        <f>Tabela3[[#This Row],[data_autorizacao]]+120</f>
        <v>45827</v>
      </c>
      <c r="J1394" t="s">
        <v>2175</v>
      </c>
      <c r="K1394">
        <v>2250005103</v>
      </c>
    </row>
    <row r="1395" spans="1:11" x14ac:dyDescent="0.3">
      <c r="A1395">
        <v>3999</v>
      </c>
      <c r="B1395">
        <v>3</v>
      </c>
      <c r="C1395">
        <f>INDEX(CODIGOS_FATURAMENTO[codigo_faturamento_id],MATCH(Tabela3[[#This Row],[CodFaturamento]],CODIGOS_FATURAMENTO[Cod_Faturamento],0))</f>
        <v>28</v>
      </c>
      <c r="D1395">
        <v>60103254</v>
      </c>
      <c r="E1395">
        <v>947461392</v>
      </c>
      <c r="F1395" s="1">
        <v>45707</v>
      </c>
      <c r="G1395">
        <v>64</v>
      </c>
      <c r="H1395">
        <v>4</v>
      </c>
      <c r="I1395" s="1">
        <f>Tabela3[[#This Row],[data_autorizacao]]+120</f>
        <v>45827</v>
      </c>
      <c r="J1395" t="s">
        <v>2175</v>
      </c>
      <c r="K1395">
        <v>2250005170</v>
      </c>
    </row>
    <row r="1396" spans="1:11" x14ac:dyDescent="0.3">
      <c r="A1396">
        <v>3999</v>
      </c>
      <c r="B1396">
        <v>3</v>
      </c>
      <c r="C1396">
        <f>INDEX(CODIGOS_FATURAMENTO[codigo_faturamento_id],MATCH(Tabela3[[#This Row],[CodFaturamento]],CODIGOS_FATURAMENTO[Cod_Faturamento],0))</f>
        <v>108</v>
      </c>
      <c r="D1396">
        <v>60103500</v>
      </c>
      <c r="E1396">
        <v>947461619</v>
      </c>
      <c r="F1396" s="1">
        <v>45707</v>
      </c>
      <c r="G1396">
        <v>66</v>
      </c>
      <c r="H1396">
        <v>5</v>
      </c>
      <c r="I1396" s="1">
        <f>Tabela3[[#This Row],[data_autorizacao]]+120</f>
        <v>45827</v>
      </c>
      <c r="J1396" t="s">
        <v>2175</v>
      </c>
      <c r="K1396">
        <v>2250005189</v>
      </c>
    </row>
    <row r="1397" spans="1:11" x14ac:dyDescent="0.3">
      <c r="A1397">
        <v>3157</v>
      </c>
      <c r="B1397">
        <v>3</v>
      </c>
      <c r="C1397">
        <f>INDEX(CODIGOS_FATURAMENTO[codigo_faturamento_id],MATCH(Tabela3[[#This Row],[CodFaturamento]],CODIGOS_FATURAMENTO[Cod_Faturamento],0))</f>
        <v>31</v>
      </c>
      <c r="D1397">
        <v>60152508</v>
      </c>
      <c r="E1397">
        <v>947507160</v>
      </c>
      <c r="F1397" s="1">
        <v>45705</v>
      </c>
      <c r="G1397">
        <v>28</v>
      </c>
      <c r="H1397">
        <v>2</v>
      </c>
      <c r="I1397" s="1">
        <f>Tabela3[[#This Row],[data_autorizacao]]+120</f>
        <v>45825</v>
      </c>
      <c r="J1397" t="s">
        <v>2175</v>
      </c>
      <c r="K1397">
        <v>50000012</v>
      </c>
    </row>
    <row r="1398" spans="1:11" x14ac:dyDescent="0.3">
      <c r="A1398">
        <v>3157</v>
      </c>
      <c r="B1398">
        <v>3</v>
      </c>
      <c r="C1398">
        <f>INDEX(CODIGOS_FATURAMENTO[codigo_faturamento_id],MATCH(Tabela3[[#This Row],[CodFaturamento]],CODIGOS_FATURAMENTO[Cod_Faturamento],0))</f>
        <v>32</v>
      </c>
      <c r="D1398">
        <v>60152507</v>
      </c>
      <c r="E1398">
        <v>947507159</v>
      </c>
      <c r="F1398" s="1">
        <v>45705</v>
      </c>
      <c r="G1398">
        <v>32</v>
      </c>
      <c r="H1398">
        <v>2</v>
      </c>
      <c r="I1398" s="1">
        <f>Tabela3[[#This Row],[data_autorizacao]]+120</f>
        <v>45825</v>
      </c>
      <c r="J1398" t="s">
        <v>2175</v>
      </c>
      <c r="K1398">
        <v>50001213</v>
      </c>
    </row>
    <row r="1399" spans="1:11" x14ac:dyDescent="0.3">
      <c r="A1399">
        <v>3157</v>
      </c>
      <c r="B1399">
        <v>3</v>
      </c>
      <c r="C1399">
        <f>INDEX(CODIGOS_FATURAMENTO[codigo_faturamento_id],MATCH(Tabela3[[#This Row],[CodFaturamento]],CODIGOS_FATURAMENTO[Cod_Faturamento],0))</f>
        <v>26</v>
      </c>
      <c r="D1399">
        <v>60152509</v>
      </c>
      <c r="E1399">
        <v>947507161</v>
      </c>
      <c r="F1399" s="1">
        <v>45705</v>
      </c>
      <c r="G1399">
        <v>90</v>
      </c>
      <c r="H1399">
        <v>6</v>
      </c>
      <c r="I1399" s="1">
        <f>Tabela3[[#This Row],[data_autorizacao]]+120</f>
        <v>45825</v>
      </c>
      <c r="J1399" t="s">
        <v>2175</v>
      </c>
      <c r="K1399">
        <v>2250005103</v>
      </c>
    </row>
    <row r="1400" spans="1:11" x14ac:dyDescent="0.3">
      <c r="A1400">
        <v>3157</v>
      </c>
      <c r="B1400">
        <v>3</v>
      </c>
      <c r="C1400">
        <f>INDEX(CODIGOS_FATURAMENTO[codigo_faturamento_id],MATCH(Tabela3[[#This Row],[CodFaturamento]],CODIGOS_FATURAMENTO[Cod_Faturamento],0))</f>
        <v>28</v>
      </c>
      <c r="D1400">
        <v>60152506</v>
      </c>
      <c r="E1400">
        <v>947507157</v>
      </c>
      <c r="F1400" s="1">
        <v>45705</v>
      </c>
      <c r="G1400">
        <v>61</v>
      </c>
      <c r="H1400">
        <v>4</v>
      </c>
      <c r="I1400" s="1">
        <f>Tabela3[[#This Row],[data_autorizacao]]+120</f>
        <v>45825</v>
      </c>
      <c r="J1400" t="s">
        <v>2175</v>
      </c>
      <c r="K1400">
        <v>2250005170</v>
      </c>
    </row>
    <row r="1401" spans="1:11" x14ac:dyDescent="0.3">
      <c r="A1401">
        <v>3157</v>
      </c>
      <c r="B1401">
        <v>3</v>
      </c>
      <c r="C1401">
        <f>INDEX(CODIGOS_FATURAMENTO[codigo_faturamento_id],MATCH(Tabela3[[#This Row],[CodFaturamento]],CODIGOS_FATURAMENTO[Cod_Faturamento],0))</f>
        <v>108</v>
      </c>
      <c r="D1401">
        <v>60152510</v>
      </c>
      <c r="E1401">
        <v>947507162</v>
      </c>
      <c r="F1401" s="1">
        <v>45705</v>
      </c>
      <c r="G1401">
        <v>28</v>
      </c>
      <c r="H1401">
        <v>2</v>
      </c>
      <c r="I1401" s="1">
        <f>Tabela3[[#This Row],[data_autorizacao]]+120</f>
        <v>45825</v>
      </c>
      <c r="J1401" t="s">
        <v>2175</v>
      </c>
      <c r="K1401">
        <v>2250005189</v>
      </c>
    </row>
    <row r="1402" spans="1:11" x14ac:dyDescent="0.3">
      <c r="A1402">
        <v>3157</v>
      </c>
      <c r="B1402">
        <v>3</v>
      </c>
      <c r="C1402">
        <f>INDEX(CODIGOS_FATURAMENTO[codigo_faturamento_id],MATCH(Tabela3[[#This Row],[CodFaturamento]],CODIGOS_FATURAMENTO[Cod_Faturamento],0))</f>
        <v>29</v>
      </c>
      <c r="D1402">
        <v>58648479</v>
      </c>
      <c r="E1402">
        <v>946118088</v>
      </c>
      <c r="F1402" s="1">
        <v>45646</v>
      </c>
      <c r="G1402">
        <v>21</v>
      </c>
      <c r="H1402">
        <v>4</v>
      </c>
      <c r="I1402" s="1">
        <f>Tabela3[[#This Row],[data_autorizacao]]+120</f>
        <v>45766</v>
      </c>
      <c r="J1402" t="s">
        <v>2175</v>
      </c>
      <c r="K1402">
        <v>2250005278</v>
      </c>
    </row>
    <row r="1403" spans="1:11" x14ac:dyDescent="0.3">
      <c r="A1403">
        <v>3062</v>
      </c>
      <c r="B1403">
        <v>3</v>
      </c>
      <c r="C1403">
        <f>INDEX(CODIGOS_FATURAMENTO[codigo_faturamento_id],MATCH(Tabela3[[#This Row],[CodFaturamento]],CODIGOS_FATURAMENTO[Cod_Faturamento],0))</f>
        <v>29</v>
      </c>
      <c r="D1403">
        <v>59087442</v>
      </c>
      <c r="E1403">
        <v>946520054</v>
      </c>
      <c r="F1403" s="1">
        <v>45667</v>
      </c>
      <c r="G1403">
        <v>73</v>
      </c>
      <c r="H1403">
        <v>5</v>
      </c>
      <c r="I1403" s="1">
        <f>Tabela3[[#This Row],[data_autorizacao]]+120</f>
        <v>45787</v>
      </c>
      <c r="J1403" t="s">
        <v>2175</v>
      </c>
      <c r="K1403">
        <v>2250005278</v>
      </c>
    </row>
    <row r="1404" spans="1:11" x14ac:dyDescent="0.3">
      <c r="A1404">
        <v>4477</v>
      </c>
      <c r="B1404">
        <v>3</v>
      </c>
      <c r="C1404">
        <f>INDEX(CODIGOS_FATURAMENTO[codigo_faturamento_id],MATCH(Tabela3[[#This Row],[CodFaturamento]],CODIGOS_FATURAMENTO[Cod_Faturamento],0))</f>
        <v>29</v>
      </c>
      <c r="D1404">
        <v>57979768</v>
      </c>
      <c r="E1404">
        <v>945500052</v>
      </c>
      <c r="F1404" s="1">
        <v>45617</v>
      </c>
      <c r="G1404">
        <v>30</v>
      </c>
      <c r="H1404">
        <v>2</v>
      </c>
      <c r="I1404" s="1">
        <f>Tabela3[[#This Row],[data_autorizacao]]+120</f>
        <v>45737</v>
      </c>
      <c r="J1404" t="s">
        <v>2175</v>
      </c>
      <c r="K1404">
        <v>2250005278</v>
      </c>
    </row>
    <row r="1405" spans="1:11" x14ac:dyDescent="0.3">
      <c r="A1405">
        <v>2952</v>
      </c>
      <c r="B1405">
        <v>3</v>
      </c>
      <c r="C1405">
        <f>INDEX(CODIGOS_FATURAMENTO[codigo_faturamento_id],MATCH(Tabela3[[#This Row],[CodFaturamento]],CODIGOS_FATURAMENTO[Cod_Faturamento],0))</f>
        <v>31</v>
      </c>
      <c r="D1405">
        <v>60194690</v>
      </c>
      <c r="E1405">
        <v>947546549</v>
      </c>
      <c r="F1405" s="1">
        <v>45706</v>
      </c>
      <c r="G1405">
        <v>76</v>
      </c>
      <c r="H1405">
        <v>5</v>
      </c>
      <c r="I1405" s="1">
        <f>Tabela3[[#This Row],[data_autorizacao]]+120</f>
        <v>45826</v>
      </c>
      <c r="J1405" t="s">
        <v>2175</v>
      </c>
      <c r="K1405">
        <v>50000012</v>
      </c>
    </row>
    <row r="1406" spans="1:11" x14ac:dyDescent="0.3">
      <c r="A1406">
        <v>2952</v>
      </c>
      <c r="B1406">
        <v>3</v>
      </c>
      <c r="C1406">
        <f>INDEX(CODIGOS_FATURAMENTO[codigo_faturamento_id],MATCH(Tabela3[[#This Row],[CodFaturamento]],CODIGOS_FATURAMENTO[Cod_Faturamento],0))</f>
        <v>32</v>
      </c>
      <c r="D1406">
        <v>60194691</v>
      </c>
      <c r="E1406">
        <v>947546550</v>
      </c>
      <c r="F1406" s="1">
        <v>45706</v>
      </c>
      <c r="G1406">
        <v>30</v>
      </c>
      <c r="H1406">
        <v>2</v>
      </c>
      <c r="I1406" s="1">
        <f>Tabela3[[#This Row],[data_autorizacao]]+120</f>
        <v>45826</v>
      </c>
      <c r="J1406" t="s">
        <v>2175</v>
      </c>
      <c r="K1406">
        <v>50001213</v>
      </c>
    </row>
    <row r="1407" spans="1:11" x14ac:dyDescent="0.3">
      <c r="A1407">
        <v>2952</v>
      </c>
      <c r="B1407">
        <v>3</v>
      </c>
      <c r="C1407">
        <f>INDEX(CODIGOS_FATURAMENTO[codigo_faturamento_id],MATCH(Tabela3[[#This Row],[CodFaturamento]],CODIGOS_FATURAMENTO[Cod_Faturamento],0))</f>
        <v>26</v>
      </c>
      <c r="D1407">
        <v>60194692</v>
      </c>
      <c r="E1407">
        <v>947546551</v>
      </c>
      <c r="F1407" s="1">
        <v>45706</v>
      </c>
      <c r="G1407">
        <v>150</v>
      </c>
      <c r="H1407">
        <v>10</v>
      </c>
      <c r="I1407" s="1">
        <f>Tabela3[[#This Row],[data_autorizacao]]+120</f>
        <v>45826</v>
      </c>
      <c r="J1407" t="s">
        <v>2175</v>
      </c>
      <c r="K1407">
        <v>2250005103</v>
      </c>
    </row>
    <row r="1408" spans="1:11" x14ac:dyDescent="0.3">
      <c r="A1408">
        <v>2952</v>
      </c>
      <c r="B1408">
        <v>3</v>
      </c>
      <c r="C1408">
        <f>INDEX(CODIGOS_FATURAMENTO[codigo_faturamento_id],MATCH(Tabela3[[#This Row],[CodFaturamento]],CODIGOS_FATURAMENTO[Cod_Faturamento],0))</f>
        <v>27</v>
      </c>
      <c r="D1408">
        <v>60194688</v>
      </c>
      <c r="E1408">
        <v>947546547</v>
      </c>
      <c r="F1408" s="1">
        <v>45706</v>
      </c>
      <c r="G1408">
        <v>78</v>
      </c>
      <c r="H1408">
        <v>5</v>
      </c>
      <c r="I1408" s="1">
        <f>Tabela3[[#This Row],[data_autorizacao]]+120</f>
        <v>45826</v>
      </c>
      <c r="J1408" t="s">
        <v>2175</v>
      </c>
      <c r="K1408">
        <v>2250005111</v>
      </c>
    </row>
    <row r="1409" spans="1:11" x14ac:dyDescent="0.3">
      <c r="A1409">
        <v>2952</v>
      </c>
      <c r="B1409">
        <v>3</v>
      </c>
      <c r="C1409">
        <f>INDEX(CODIGOS_FATURAMENTO[codigo_faturamento_id],MATCH(Tabela3[[#This Row],[CodFaturamento]],CODIGOS_FATURAMENTO[Cod_Faturamento],0))</f>
        <v>28</v>
      </c>
      <c r="D1409">
        <v>60194689</v>
      </c>
      <c r="E1409">
        <v>947546548</v>
      </c>
      <c r="F1409" s="1">
        <v>45706</v>
      </c>
      <c r="G1409">
        <v>43</v>
      </c>
      <c r="H1409">
        <v>3</v>
      </c>
      <c r="I1409" s="1">
        <f>Tabela3[[#This Row],[data_autorizacao]]+120</f>
        <v>45826</v>
      </c>
      <c r="J1409" t="s">
        <v>2175</v>
      </c>
      <c r="K1409">
        <v>2250005170</v>
      </c>
    </row>
    <row r="1410" spans="1:11" x14ac:dyDescent="0.3">
      <c r="A1410">
        <v>2952</v>
      </c>
      <c r="B1410">
        <v>3</v>
      </c>
      <c r="C1410">
        <f>INDEX(CODIGOS_FATURAMENTO[codigo_faturamento_id],MATCH(Tabela3[[#This Row],[CodFaturamento]],CODIGOS_FATURAMENTO[Cod_Faturamento],0))</f>
        <v>108</v>
      </c>
      <c r="D1410">
        <v>60194693</v>
      </c>
      <c r="E1410">
        <v>947546552</v>
      </c>
      <c r="F1410" s="1">
        <v>45706</v>
      </c>
      <c r="G1410">
        <v>57</v>
      </c>
      <c r="H1410">
        <v>4</v>
      </c>
      <c r="I1410" s="1">
        <f>Tabela3[[#This Row],[data_autorizacao]]+120</f>
        <v>45826</v>
      </c>
      <c r="J1410" t="s">
        <v>2175</v>
      </c>
      <c r="K1410">
        <v>2250005189</v>
      </c>
    </row>
    <row r="1411" spans="1:11" x14ac:dyDescent="0.3">
      <c r="A1411">
        <v>3238</v>
      </c>
      <c r="B1411">
        <v>3</v>
      </c>
      <c r="C1411">
        <f>INDEX(CODIGOS_FATURAMENTO[codigo_faturamento_id],MATCH(Tabela3[[#This Row],[CodFaturamento]],CODIGOS_FATURAMENTO[Cod_Faturamento],0))</f>
        <v>26</v>
      </c>
      <c r="D1411">
        <v>56734293</v>
      </c>
      <c r="E1411">
        <v>944351771</v>
      </c>
      <c r="F1411" s="1">
        <v>45567</v>
      </c>
      <c r="G1411">
        <v>33</v>
      </c>
      <c r="H1411">
        <v>5</v>
      </c>
      <c r="I1411" s="1">
        <f>Tabela3[[#This Row],[data_autorizacao]]+120</f>
        <v>45687</v>
      </c>
      <c r="J1411" t="s">
        <v>2175</v>
      </c>
      <c r="K1411">
        <v>2250005103</v>
      </c>
    </row>
    <row r="1412" spans="1:11" x14ac:dyDescent="0.3">
      <c r="A1412">
        <v>1534</v>
      </c>
      <c r="B1412">
        <v>3</v>
      </c>
      <c r="C1412">
        <f>INDEX(CODIGOS_FATURAMENTO[codigo_faturamento_id],MATCH(Tabela3[[#This Row],[CodFaturamento]],CODIGOS_FATURAMENTO[Cod_Faturamento],0))</f>
        <v>32</v>
      </c>
      <c r="D1412">
        <v>59337874</v>
      </c>
      <c r="E1412">
        <v>946752340</v>
      </c>
      <c r="F1412" s="1">
        <v>45677</v>
      </c>
      <c r="G1412">
        <v>22</v>
      </c>
      <c r="H1412">
        <v>2</v>
      </c>
      <c r="I1412" s="1">
        <f>Tabela3[[#This Row],[data_autorizacao]]+120</f>
        <v>45797</v>
      </c>
      <c r="J1412" t="s">
        <v>2175</v>
      </c>
      <c r="K1412">
        <v>50001213</v>
      </c>
    </row>
    <row r="1413" spans="1:11" x14ac:dyDescent="0.3">
      <c r="A1413">
        <v>1534</v>
      </c>
      <c r="B1413">
        <v>3</v>
      </c>
      <c r="C1413">
        <f>INDEX(CODIGOS_FATURAMENTO[codigo_faturamento_id],MATCH(Tabela3[[#This Row],[CodFaturamento]],CODIGOS_FATURAMENTO[Cod_Faturamento],0))</f>
        <v>26</v>
      </c>
      <c r="D1413">
        <v>59286451</v>
      </c>
      <c r="E1413">
        <v>946704808</v>
      </c>
      <c r="F1413" s="1">
        <v>45674</v>
      </c>
      <c r="G1413">
        <v>47</v>
      </c>
      <c r="H1413">
        <v>5</v>
      </c>
      <c r="I1413" s="1">
        <f>Tabela3[[#This Row],[data_autorizacao]]+120</f>
        <v>45794</v>
      </c>
      <c r="J1413" t="s">
        <v>2175</v>
      </c>
      <c r="K1413">
        <v>2250005103</v>
      </c>
    </row>
    <row r="1414" spans="1:11" x14ac:dyDescent="0.3">
      <c r="A1414">
        <v>1534</v>
      </c>
      <c r="B1414">
        <v>3</v>
      </c>
      <c r="C1414">
        <f>INDEX(CODIGOS_FATURAMENTO[codigo_faturamento_id],MATCH(Tabela3[[#This Row],[CodFaturamento]],CODIGOS_FATURAMENTO[Cod_Faturamento],0))</f>
        <v>108</v>
      </c>
      <c r="D1414">
        <v>59286452</v>
      </c>
      <c r="E1414">
        <v>946704809</v>
      </c>
      <c r="F1414" s="1">
        <v>45674</v>
      </c>
      <c r="G1414">
        <v>25</v>
      </c>
      <c r="H1414">
        <v>2</v>
      </c>
      <c r="I1414" s="1">
        <f>Tabela3[[#This Row],[data_autorizacao]]+120</f>
        <v>45794</v>
      </c>
      <c r="J1414" t="s">
        <v>2175</v>
      </c>
      <c r="K1414">
        <v>2250005189</v>
      </c>
    </row>
    <row r="1415" spans="1:11" x14ac:dyDescent="0.3">
      <c r="A1415">
        <v>3498</v>
      </c>
      <c r="B1415">
        <v>3</v>
      </c>
      <c r="C1415">
        <f>INDEX(CODIGOS_FATURAMENTO[codigo_faturamento_id],MATCH(Tabela3[[#This Row],[CodFaturamento]],CODIGOS_FATURAMENTO[Cod_Faturamento],0))</f>
        <v>26</v>
      </c>
      <c r="D1415">
        <v>58291205</v>
      </c>
      <c r="E1415">
        <v>945788121</v>
      </c>
      <c r="F1415" s="1">
        <v>45629</v>
      </c>
      <c r="G1415">
        <v>67</v>
      </c>
      <c r="H1415">
        <v>5</v>
      </c>
      <c r="I1415" s="1">
        <f>Tabela3[[#This Row],[data_autorizacao]]+120</f>
        <v>45749</v>
      </c>
      <c r="J1415" t="s">
        <v>2175</v>
      </c>
      <c r="K1415">
        <v>2250005103</v>
      </c>
    </row>
    <row r="1416" spans="1:11" x14ac:dyDescent="0.3">
      <c r="A1416">
        <v>1500</v>
      </c>
      <c r="B1416">
        <v>3</v>
      </c>
      <c r="C1416">
        <f>INDEX(CODIGOS_FATURAMENTO[codigo_faturamento_id],MATCH(Tabela3[[#This Row],[CodFaturamento]],CODIGOS_FATURAMENTO[Cod_Faturamento],0))</f>
        <v>26</v>
      </c>
      <c r="D1416">
        <v>58546596</v>
      </c>
      <c r="E1416">
        <v>946024252</v>
      </c>
      <c r="F1416" s="1">
        <v>45638</v>
      </c>
      <c r="G1416">
        <v>29</v>
      </c>
      <c r="H1416">
        <v>3</v>
      </c>
      <c r="I1416" s="1">
        <f>Tabela3[[#This Row],[data_autorizacao]]+120</f>
        <v>45758</v>
      </c>
      <c r="J1416" t="s">
        <v>2175</v>
      </c>
      <c r="K1416">
        <v>2250005103</v>
      </c>
    </row>
    <row r="1417" spans="1:11" x14ac:dyDescent="0.3">
      <c r="A1417">
        <v>1500</v>
      </c>
      <c r="B1417">
        <v>3</v>
      </c>
      <c r="C1417">
        <f>INDEX(CODIGOS_FATURAMENTO[codigo_faturamento_id],MATCH(Tabela3[[#This Row],[CodFaturamento]],CODIGOS_FATURAMENTO[Cod_Faturamento],0))</f>
        <v>108</v>
      </c>
      <c r="D1417">
        <v>58546597</v>
      </c>
      <c r="E1417">
        <v>946024253</v>
      </c>
      <c r="F1417" s="1">
        <v>45638</v>
      </c>
      <c r="G1417">
        <v>22</v>
      </c>
      <c r="H1417">
        <v>2</v>
      </c>
      <c r="I1417" s="1">
        <f>Tabela3[[#This Row],[data_autorizacao]]+120</f>
        <v>45758</v>
      </c>
      <c r="J1417" t="s">
        <v>2175</v>
      </c>
      <c r="K1417">
        <v>2250005189</v>
      </c>
    </row>
    <row r="1418" spans="1:11" x14ac:dyDescent="0.3">
      <c r="A1418">
        <v>1500</v>
      </c>
      <c r="B1418">
        <v>3</v>
      </c>
      <c r="C1418">
        <f>INDEX(CODIGOS_FATURAMENTO[codigo_faturamento_id],MATCH(Tabela3[[#This Row],[CodFaturamento]],CODIGOS_FATURAMENTO[Cod_Faturamento],0))</f>
        <v>29</v>
      </c>
      <c r="D1418">
        <v>58546595</v>
      </c>
      <c r="E1418">
        <v>946024251</v>
      </c>
      <c r="F1418" s="1">
        <v>45638</v>
      </c>
      <c r="G1418">
        <v>58</v>
      </c>
      <c r="H1418">
        <v>5</v>
      </c>
      <c r="I1418" s="1">
        <f>Tabela3[[#This Row],[data_autorizacao]]+120</f>
        <v>45758</v>
      </c>
      <c r="J1418" t="s">
        <v>2175</v>
      </c>
      <c r="K1418">
        <v>2250005278</v>
      </c>
    </row>
    <row r="1419" spans="1:11" x14ac:dyDescent="0.3">
      <c r="A1419">
        <v>401</v>
      </c>
      <c r="B1419">
        <v>3</v>
      </c>
      <c r="C1419">
        <f>INDEX(CODIGOS_FATURAMENTO[codigo_faturamento_id],MATCH(Tabela3[[#This Row],[CodFaturamento]],CODIGOS_FATURAMENTO[Cod_Faturamento],0))</f>
        <v>26</v>
      </c>
      <c r="D1419">
        <v>59969239</v>
      </c>
      <c r="E1419">
        <v>947336762</v>
      </c>
      <c r="F1419" s="1">
        <v>45699</v>
      </c>
      <c r="G1419">
        <v>40</v>
      </c>
      <c r="H1419">
        <v>3</v>
      </c>
      <c r="I1419" s="1">
        <f>Tabela3[[#This Row],[data_autorizacao]]+120</f>
        <v>45819</v>
      </c>
      <c r="J1419" t="s">
        <v>2175</v>
      </c>
      <c r="K1419">
        <v>2250005103</v>
      </c>
    </row>
    <row r="1420" spans="1:11" x14ac:dyDescent="0.3">
      <c r="A1420">
        <v>401</v>
      </c>
      <c r="B1420">
        <v>3</v>
      </c>
      <c r="C1420">
        <f>INDEX(CODIGOS_FATURAMENTO[codigo_faturamento_id],MATCH(Tabela3[[#This Row],[CodFaturamento]],CODIGOS_FATURAMENTO[Cod_Faturamento],0))</f>
        <v>28</v>
      </c>
      <c r="D1420">
        <v>59969238</v>
      </c>
      <c r="E1420">
        <v>947336761</v>
      </c>
      <c r="F1420" s="1">
        <v>45699</v>
      </c>
      <c r="G1420">
        <v>48</v>
      </c>
      <c r="H1420">
        <v>3</v>
      </c>
      <c r="I1420" s="1">
        <f>Tabela3[[#This Row],[data_autorizacao]]+120</f>
        <v>45819</v>
      </c>
      <c r="J1420" t="s">
        <v>2175</v>
      </c>
      <c r="K1420">
        <v>2250005170</v>
      </c>
    </row>
    <row r="1421" spans="1:11" x14ac:dyDescent="0.3">
      <c r="A1421">
        <v>401</v>
      </c>
      <c r="B1421">
        <v>3</v>
      </c>
      <c r="C1421">
        <f>INDEX(CODIGOS_FATURAMENTO[codigo_faturamento_id],MATCH(Tabela3[[#This Row],[CodFaturamento]],CODIGOS_FATURAMENTO[Cod_Faturamento],0))</f>
        <v>108</v>
      </c>
      <c r="D1421">
        <v>59969240</v>
      </c>
      <c r="E1421">
        <v>947336763</v>
      </c>
      <c r="F1421" s="1">
        <v>45699</v>
      </c>
      <c r="G1421">
        <v>48</v>
      </c>
      <c r="H1421">
        <v>3</v>
      </c>
      <c r="I1421" s="1">
        <f>Tabela3[[#This Row],[data_autorizacao]]+120</f>
        <v>45819</v>
      </c>
      <c r="J1421" t="s">
        <v>2175</v>
      </c>
      <c r="K1421">
        <v>2250005189</v>
      </c>
    </row>
    <row r="1422" spans="1:11" x14ac:dyDescent="0.3">
      <c r="A1422">
        <v>3897</v>
      </c>
      <c r="B1422">
        <v>3</v>
      </c>
      <c r="C1422">
        <f>INDEX(CODIGOS_FATURAMENTO[codigo_faturamento_id],MATCH(Tabela3[[#This Row],[CodFaturamento]],CODIGOS_FATURAMENTO[Cod_Faturamento],0))</f>
        <v>29</v>
      </c>
      <c r="D1422">
        <v>58939636</v>
      </c>
      <c r="E1422">
        <v>946382820</v>
      </c>
      <c r="F1422" s="1">
        <v>45664</v>
      </c>
      <c r="G1422">
        <v>64</v>
      </c>
      <c r="H1422">
        <v>4</v>
      </c>
      <c r="I1422" s="1">
        <f>Tabela3[[#This Row],[data_autorizacao]]+120</f>
        <v>45784</v>
      </c>
      <c r="J1422" t="s">
        <v>2175</v>
      </c>
      <c r="K1422">
        <v>2250005278</v>
      </c>
    </row>
    <row r="1423" spans="1:11" x14ac:dyDescent="0.3">
      <c r="A1423">
        <v>4217</v>
      </c>
      <c r="B1423">
        <v>3</v>
      </c>
      <c r="C1423">
        <f>INDEX(CODIGOS_FATURAMENTO[codigo_faturamento_id],MATCH(Tabela3[[#This Row],[CodFaturamento]],CODIGOS_FATURAMENTO[Cod_Faturamento],0))</f>
        <v>26</v>
      </c>
      <c r="D1423">
        <v>58871920</v>
      </c>
      <c r="E1423">
        <v>946320752</v>
      </c>
      <c r="F1423" s="1">
        <v>45659</v>
      </c>
      <c r="G1423">
        <v>22</v>
      </c>
      <c r="H1423">
        <v>2</v>
      </c>
      <c r="I1423" s="1">
        <f>Tabela3[[#This Row],[data_autorizacao]]+120</f>
        <v>45779</v>
      </c>
      <c r="J1423" t="s">
        <v>2175</v>
      </c>
      <c r="K1423">
        <v>2250005103</v>
      </c>
    </row>
    <row r="1424" spans="1:11" x14ac:dyDescent="0.3">
      <c r="A1424">
        <v>4217</v>
      </c>
      <c r="B1424">
        <v>3</v>
      </c>
      <c r="C1424">
        <f>INDEX(CODIGOS_FATURAMENTO[codigo_faturamento_id],MATCH(Tabela3[[#This Row],[CodFaturamento]],CODIGOS_FATURAMENTO[Cod_Faturamento],0))</f>
        <v>108</v>
      </c>
      <c r="D1424">
        <v>58871921</v>
      </c>
      <c r="E1424">
        <v>946320753</v>
      </c>
      <c r="F1424" s="1">
        <v>45659</v>
      </c>
      <c r="G1424">
        <v>40</v>
      </c>
      <c r="H1424">
        <v>3</v>
      </c>
      <c r="I1424" s="1">
        <f>Tabela3[[#This Row],[data_autorizacao]]+120</f>
        <v>45779</v>
      </c>
      <c r="J1424" t="s">
        <v>2175</v>
      </c>
      <c r="K1424">
        <v>2250005189</v>
      </c>
    </row>
    <row r="1425" spans="1:11" x14ac:dyDescent="0.3">
      <c r="A1425">
        <v>4217</v>
      </c>
      <c r="B1425">
        <v>3</v>
      </c>
      <c r="C1425">
        <f>INDEX(CODIGOS_FATURAMENTO[codigo_faturamento_id],MATCH(Tabela3[[#This Row],[CodFaturamento]],CODIGOS_FATURAMENTO[Cod_Faturamento],0))</f>
        <v>29</v>
      </c>
      <c r="D1425">
        <v>58871919</v>
      </c>
      <c r="E1425">
        <v>946320751</v>
      </c>
      <c r="F1425" s="1">
        <v>45659</v>
      </c>
      <c r="G1425">
        <v>20</v>
      </c>
      <c r="H1425">
        <v>2</v>
      </c>
      <c r="I1425" s="1">
        <f>Tabela3[[#This Row],[data_autorizacao]]+120</f>
        <v>45779</v>
      </c>
      <c r="J1425" t="s">
        <v>2175</v>
      </c>
      <c r="K1425">
        <v>2250005278</v>
      </c>
    </row>
    <row r="1426" spans="1:11" x14ac:dyDescent="0.3">
      <c r="A1426">
        <v>4300</v>
      </c>
      <c r="B1426">
        <v>3</v>
      </c>
      <c r="C1426">
        <f>INDEX(CODIGOS_FATURAMENTO[codigo_faturamento_id],MATCH(Tabela3[[#This Row],[CodFaturamento]],CODIGOS_FATURAMENTO[Cod_Faturamento],0))</f>
        <v>26</v>
      </c>
      <c r="D1426">
        <v>57612779</v>
      </c>
      <c r="E1426">
        <v>945161981</v>
      </c>
      <c r="F1426" s="1">
        <v>45602</v>
      </c>
      <c r="G1426">
        <v>32</v>
      </c>
      <c r="H1426">
        <v>3</v>
      </c>
      <c r="I1426" s="1">
        <f>Tabela3[[#This Row],[data_autorizacao]]+120</f>
        <v>45722</v>
      </c>
      <c r="J1426" t="s">
        <v>2175</v>
      </c>
      <c r="K1426">
        <v>2250005103</v>
      </c>
    </row>
    <row r="1427" spans="1:11" x14ac:dyDescent="0.3">
      <c r="A1427">
        <v>4422</v>
      </c>
      <c r="B1427">
        <v>3</v>
      </c>
      <c r="C1427">
        <f>INDEX(CODIGOS_FATURAMENTO[codigo_faturamento_id],MATCH(Tabela3[[#This Row],[CodFaturamento]],CODIGOS_FATURAMENTO[Cod_Faturamento],0))</f>
        <v>26</v>
      </c>
      <c r="D1427">
        <v>59141953</v>
      </c>
      <c r="E1427">
        <v>946570323</v>
      </c>
      <c r="F1427" s="1">
        <v>45670</v>
      </c>
      <c r="G1427">
        <v>64</v>
      </c>
      <c r="H1427">
        <v>5</v>
      </c>
      <c r="I1427" s="1">
        <f>Tabela3[[#This Row],[data_autorizacao]]+120</f>
        <v>45790</v>
      </c>
      <c r="J1427" t="s">
        <v>2175</v>
      </c>
      <c r="K1427">
        <v>2250005103</v>
      </c>
    </row>
    <row r="1428" spans="1:11" x14ac:dyDescent="0.3">
      <c r="A1428">
        <v>4422</v>
      </c>
      <c r="B1428">
        <v>3</v>
      </c>
      <c r="C1428">
        <f>INDEX(CODIGOS_FATURAMENTO[codigo_faturamento_id],MATCH(Tabela3[[#This Row],[CodFaturamento]],CODIGOS_FATURAMENTO[Cod_Faturamento],0))</f>
        <v>28</v>
      </c>
      <c r="D1428">
        <v>59141950</v>
      </c>
      <c r="E1428">
        <v>946570321</v>
      </c>
      <c r="F1428" s="1">
        <v>45670</v>
      </c>
      <c r="G1428">
        <v>48</v>
      </c>
      <c r="H1428">
        <v>3</v>
      </c>
      <c r="I1428" s="1">
        <f>Tabela3[[#This Row],[data_autorizacao]]+120</f>
        <v>45790</v>
      </c>
      <c r="J1428" t="s">
        <v>2175</v>
      </c>
      <c r="K1428">
        <v>2250005170</v>
      </c>
    </row>
    <row r="1429" spans="1:11" x14ac:dyDescent="0.3">
      <c r="A1429">
        <v>4422</v>
      </c>
      <c r="B1429">
        <v>3</v>
      </c>
      <c r="C1429">
        <f>INDEX(CODIGOS_FATURAMENTO[codigo_faturamento_id],MATCH(Tabela3[[#This Row],[CodFaturamento]],CODIGOS_FATURAMENTO[Cod_Faturamento],0))</f>
        <v>108</v>
      </c>
      <c r="D1429">
        <v>59141954</v>
      </c>
      <c r="E1429">
        <v>946570324</v>
      </c>
      <c r="F1429" s="1">
        <v>45670</v>
      </c>
      <c r="G1429">
        <v>32</v>
      </c>
      <c r="H1429">
        <v>2</v>
      </c>
      <c r="I1429" s="1">
        <f>Tabela3[[#This Row],[data_autorizacao]]+120</f>
        <v>45790</v>
      </c>
      <c r="J1429" t="s">
        <v>2175</v>
      </c>
      <c r="K1429">
        <v>2250005189</v>
      </c>
    </row>
    <row r="1430" spans="1:11" x14ac:dyDescent="0.3">
      <c r="A1430">
        <v>4422</v>
      </c>
      <c r="B1430">
        <v>3</v>
      </c>
      <c r="C1430">
        <f>INDEX(CODIGOS_FATURAMENTO[codigo_faturamento_id],MATCH(Tabela3[[#This Row],[CodFaturamento]],CODIGOS_FATURAMENTO[Cod_Faturamento],0))</f>
        <v>29</v>
      </c>
      <c r="D1430">
        <v>59141952</v>
      </c>
      <c r="E1430">
        <v>946570322</v>
      </c>
      <c r="F1430" s="1">
        <v>45670</v>
      </c>
      <c r="G1430">
        <v>46</v>
      </c>
      <c r="H1430">
        <v>3</v>
      </c>
      <c r="I1430" s="1">
        <f>Tabela3[[#This Row],[data_autorizacao]]+120</f>
        <v>45790</v>
      </c>
      <c r="J1430" t="s">
        <v>2175</v>
      </c>
      <c r="K1430">
        <v>2250005278</v>
      </c>
    </row>
    <row r="1431" spans="1:11" x14ac:dyDescent="0.3">
      <c r="A1431">
        <v>3583</v>
      </c>
      <c r="B1431">
        <v>3</v>
      </c>
      <c r="C1431">
        <f>INDEX(CODIGOS_FATURAMENTO[codigo_faturamento_id],MATCH(Tabela3[[#This Row],[CodFaturamento]],CODIGOS_FATURAMENTO[Cod_Faturamento],0))</f>
        <v>26</v>
      </c>
      <c r="D1431">
        <v>60495281</v>
      </c>
      <c r="E1431">
        <v>346560543</v>
      </c>
      <c r="F1431" s="1">
        <v>45725</v>
      </c>
      <c r="G1431">
        <v>8</v>
      </c>
      <c r="H1431">
        <v>2</v>
      </c>
      <c r="I1431" s="1">
        <f>Tabela3[[#This Row],[data_autorizacao]]+120</f>
        <v>45845</v>
      </c>
      <c r="J1431" t="s">
        <v>2175</v>
      </c>
      <c r="K1431">
        <v>2250005103</v>
      </c>
    </row>
    <row r="1432" spans="1:11" x14ac:dyDescent="0.3">
      <c r="A1432">
        <v>3583</v>
      </c>
      <c r="B1432">
        <v>3</v>
      </c>
      <c r="C1432">
        <f>INDEX(CODIGOS_FATURAMENTO[codigo_faturamento_id],MATCH(Tabela3[[#This Row],[CodFaturamento]],CODIGOS_FATURAMENTO[Cod_Faturamento],0))</f>
        <v>28</v>
      </c>
      <c r="D1432">
        <v>60495278</v>
      </c>
      <c r="E1432">
        <v>346560142</v>
      </c>
      <c r="F1432" s="1">
        <v>45725</v>
      </c>
      <c r="G1432">
        <v>8</v>
      </c>
      <c r="H1432">
        <v>2</v>
      </c>
      <c r="I1432" s="1">
        <f>Tabela3[[#This Row],[data_autorizacao]]+120</f>
        <v>45845</v>
      </c>
      <c r="J1432" t="s">
        <v>2175</v>
      </c>
      <c r="K1432">
        <v>2250005170</v>
      </c>
    </row>
    <row r="1433" spans="1:11" x14ac:dyDescent="0.3">
      <c r="A1433">
        <v>3583</v>
      </c>
      <c r="B1433">
        <v>3</v>
      </c>
      <c r="C1433">
        <f>INDEX(CODIGOS_FATURAMENTO[codigo_faturamento_id],MATCH(Tabela3[[#This Row],[CodFaturamento]],CODIGOS_FATURAMENTO[Cod_Faturamento],0))</f>
        <v>108</v>
      </c>
      <c r="D1433">
        <v>60495282</v>
      </c>
      <c r="E1433">
        <v>346560265</v>
      </c>
      <c r="F1433" s="1">
        <v>45725</v>
      </c>
      <c r="G1433">
        <v>8</v>
      </c>
      <c r="H1433">
        <v>2</v>
      </c>
      <c r="I1433" s="1">
        <f>Tabela3[[#This Row],[data_autorizacao]]+120</f>
        <v>45845</v>
      </c>
      <c r="J1433" t="s">
        <v>2175</v>
      </c>
      <c r="K1433">
        <v>2250005189</v>
      </c>
    </row>
    <row r="1434" spans="1:11" x14ac:dyDescent="0.3">
      <c r="A1434">
        <v>3583</v>
      </c>
      <c r="B1434">
        <v>3</v>
      </c>
      <c r="C1434">
        <f>INDEX(CODIGOS_FATURAMENTO[codigo_faturamento_id],MATCH(Tabela3[[#This Row],[CodFaturamento]],CODIGOS_FATURAMENTO[Cod_Faturamento],0))</f>
        <v>29</v>
      </c>
      <c r="D1434">
        <v>60495280</v>
      </c>
      <c r="E1434">
        <v>346560481</v>
      </c>
      <c r="F1434" s="1">
        <v>45725</v>
      </c>
      <c r="G1434">
        <v>8</v>
      </c>
      <c r="H1434">
        <v>2</v>
      </c>
      <c r="I1434" s="1">
        <f>Tabela3[[#This Row],[data_autorizacao]]+120</f>
        <v>45845</v>
      </c>
      <c r="J1434" t="s">
        <v>2175</v>
      </c>
      <c r="K1434">
        <v>2250005278</v>
      </c>
    </row>
    <row r="1435" spans="1:11" x14ac:dyDescent="0.3">
      <c r="A1435">
        <v>3583</v>
      </c>
      <c r="B1435">
        <v>3</v>
      </c>
      <c r="C1435">
        <f>INDEX(CODIGOS_FATURAMENTO[codigo_faturamento_id],MATCH(Tabela3[[#This Row],[CodFaturamento]],CODIGOS_FATURAMENTO[Cod_Faturamento],0))</f>
        <v>31</v>
      </c>
      <c r="D1435">
        <v>60495279</v>
      </c>
      <c r="E1435">
        <v>346560103</v>
      </c>
      <c r="F1435" s="1">
        <v>45721</v>
      </c>
      <c r="G1435">
        <v>8</v>
      </c>
      <c r="H1435">
        <v>2</v>
      </c>
      <c r="I1435" s="1">
        <f>Tabela3[[#This Row],[data_autorizacao]]+120</f>
        <v>45841</v>
      </c>
      <c r="J1435" t="s">
        <v>2175</v>
      </c>
      <c r="K1435">
        <v>50000012</v>
      </c>
    </row>
    <row r="1436" spans="1:11" x14ac:dyDescent="0.3">
      <c r="A1436">
        <v>3671</v>
      </c>
      <c r="B1436">
        <v>3</v>
      </c>
      <c r="C1436">
        <f>INDEX(CODIGOS_FATURAMENTO[codigo_faturamento_id],MATCH(Tabela3[[#This Row],[CodFaturamento]],CODIGOS_FATURAMENTO[Cod_Faturamento],0))</f>
        <v>31</v>
      </c>
      <c r="D1436">
        <v>58547210</v>
      </c>
      <c r="E1436">
        <v>946024813</v>
      </c>
      <c r="F1436" s="1">
        <v>45638</v>
      </c>
      <c r="G1436">
        <v>16</v>
      </c>
      <c r="H1436">
        <v>2</v>
      </c>
      <c r="I1436" s="1">
        <f>Tabela3[[#This Row],[data_autorizacao]]+120</f>
        <v>45758</v>
      </c>
      <c r="J1436" t="s">
        <v>2175</v>
      </c>
      <c r="K1436">
        <v>50000012</v>
      </c>
    </row>
    <row r="1437" spans="1:11" x14ac:dyDescent="0.3">
      <c r="A1437">
        <v>3671</v>
      </c>
      <c r="B1437">
        <v>3</v>
      </c>
      <c r="C1437">
        <f>INDEX(CODIGOS_FATURAMENTO[codigo_faturamento_id],MATCH(Tabela3[[#This Row],[CodFaturamento]],CODIGOS_FATURAMENTO[Cod_Faturamento],0))</f>
        <v>32</v>
      </c>
      <c r="D1437">
        <v>58547211</v>
      </c>
      <c r="E1437">
        <v>946024814</v>
      </c>
      <c r="F1437" s="1">
        <v>45638</v>
      </c>
      <c r="G1437">
        <v>17</v>
      </c>
      <c r="H1437">
        <v>2</v>
      </c>
      <c r="I1437" s="1">
        <f>Tabela3[[#This Row],[data_autorizacao]]+120</f>
        <v>45758</v>
      </c>
      <c r="J1437" t="s">
        <v>2175</v>
      </c>
      <c r="K1437">
        <v>50001213</v>
      </c>
    </row>
    <row r="1438" spans="1:11" x14ac:dyDescent="0.3">
      <c r="A1438">
        <v>3671</v>
      </c>
      <c r="B1438">
        <v>3</v>
      </c>
      <c r="C1438">
        <f>INDEX(CODIGOS_FATURAMENTO[codigo_faturamento_id],MATCH(Tabela3[[#This Row],[CodFaturamento]],CODIGOS_FATURAMENTO[Cod_Faturamento],0))</f>
        <v>26</v>
      </c>
      <c r="D1438">
        <v>58547213</v>
      </c>
      <c r="E1438">
        <v>946024816</v>
      </c>
      <c r="F1438" s="1">
        <v>45638</v>
      </c>
      <c r="G1438">
        <v>42</v>
      </c>
      <c r="H1438">
        <v>5</v>
      </c>
      <c r="I1438" s="1">
        <f>Tabela3[[#This Row],[data_autorizacao]]+120</f>
        <v>45758</v>
      </c>
      <c r="J1438" t="s">
        <v>2175</v>
      </c>
      <c r="K1438">
        <v>2250005103</v>
      </c>
    </row>
    <row r="1439" spans="1:11" x14ac:dyDescent="0.3">
      <c r="A1439">
        <v>3671</v>
      </c>
      <c r="B1439">
        <v>3</v>
      </c>
      <c r="C1439">
        <f>INDEX(CODIGOS_FATURAMENTO[codigo_faturamento_id],MATCH(Tabela3[[#This Row],[CodFaturamento]],CODIGOS_FATURAMENTO[Cod_Faturamento],0))</f>
        <v>108</v>
      </c>
      <c r="D1439">
        <v>58547214</v>
      </c>
      <c r="E1439">
        <v>946024817</v>
      </c>
      <c r="F1439" s="1">
        <v>45638</v>
      </c>
      <c r="G1439">
        <v>20</v>
      </c>
      <c r="H1439">
        <v>2</v>
      </c>
      <c r="I1439" s="1">
        <f>Tabela3[[#This Row],[data_autorizacao]]+120</f>
        <v>45758</v>
      </c>
      <c r="J1439" t="s">
        <v>2175</v>
      </c>
      <c r="K1439">
        <v>2250005189</v>
      </c>
    </row>
    <row r="1440" spans="1:11" x14ac:dyDescent="0.3">
      <c r="A1440">
        <v>3671</v>
      </c>
      <c r="B1440">
        <v>3</v>
      </c>
      <c r="C1440">
        <f>INDEX(CODIGOS_FATURAMENTO[codigo_faturamento_id],MATCH(Tabela3[[#This Row],[CodFaturamento]],CODIGOS_FATURAMENTO[Cod_Faturamento],0))</f>
        <v>29</v>
      </c>
      <c r="D1440">
        <v>58547212</v>
      </c>
      <c r="E1440">
        <v>946024815</v>
      </c>
      <c r="F1440" s="1">
        <v>45638</v>
      </c>
      <c r="G1440">
        <v>17</v>
      </c>
      <c r="H1440">
        <v>2</v>
      </c>
      <c r="I1440" s="1">
        <f>Tabela3[[#This Row],[data_autorizacao]]+120</f>
        <v>45758</v>
      </c>
      <c r="J1440" t="s">
        <v>2175</v>
      </c>
      <c r="K1440">
        <v>2250005278</v>
      </c>
    </row>
    <row r="1441" spans="1:11" x14ac:dyDescent="0.3">
      <c r="A1441">
        <v>4551</v>
      </c>
      <c r="B1441">
        <v>3</v>
      </c>
      <c r="C1441">
        <f>INDEX(CODIGOS_FATURAMENTO[codigo_faturamento_id],MATCH(Tabela3[[#This Row],[CodFaturamento]],CODIGOS_FATURAMENTO[Cod_Faturamento],0))</f>
        <v>108</v>
      </c>
      <c r="D1441">
        <v>59837849</v>
      </c>
      <c r="E1441">
        <v>947215412</v>
      </c>
      <c r="F1441" s="1">
        <v>45694</v>
      </c>
      <c r="G1441">
        <v>30</v>
      </c>
      <c r="H1441">
        <v>2</v>
      </c>
      <c r="I1441" s="1">
        <f>Tabela3[[#This Row],[data_autorizacao]]+120</f>
        <v>45814</v>
      </c>
      <c r="J1441" t="s">
        <v>2175</v>
      </c>
      <c r="K1441">
        <v>2250005189</v>
      </c>
    </row>
    <row r="1442" spans="1:11" x14ac:dyDescent="0.3">
      <c r="A1442">
        <v>4418</v>
      </c>
      <c r="B1442">
        <v>3</v>
      </c>
      <c r="C1442">
        <f>INDEX(CODIGOS_FATURAMENTO[codigo_faturamento_id],MATCH(Tabela3[[#This Row],[CodFaturamento]],CODIGOS_FATURAMENTO[Cod_Faturamento],0))</f>
        <v>26</v>
      </c>
      <c r="D1442">
        <v>59135523</v>
      </c>
      <c r="E1442">
        <v>946564331</v>
      </c>
      <c r="F1442" s="1">
        <v>45670</v>
      </c>
      <c r="G1442">
        <v>12</v>
      </c>
      <c r="H1442">
        <v>1</v>
      </c>
      <c r="I1442" s="1">
        <f>Tabela3[[#This Row],[data_autorizacao]]+120</f>
        <v>45790</v>
      </c>
      <c r="J1442" t="s">
        <v>2175</v>
      </c>
      <c r="K1442">
        <v>2250005103</v>
      </c>
    </row>
    <row r="1443" spans="1:11" x14ac:dyDescent="0.3">
      <c r="A1443">
        <v>4564</v>
      </c>
      <c r="B1443">
        <v>3</v>
      </c>
      <c r="C1443">
        <f>INDEX(CODIGOS_FATURAMENTO[codigo_faturamento_id],MATCH(Tabela3[[#This Row],[CodFaturamento]],CODIGOS_FATURAMENTO[Cod_Faturamento],0))</f>
        <v>29</v>
      </c>
      <c r="D1443">
        <v>60346931</v>
      </c>
      <c r="E1443">
        <v>947687792</v>
      </c>
      <c r="F1443" s="1">
        <v>45712</v>
      </c>
      <c r="G1443">
        <v>13</v>
      </c>
      <c r="H1443">
        <v>1</v>
      </c>
      <c r="I1443" s="1">
        <f>Tabela3[[#This Row],[data_autorizacao]]+120</f>
        <v>45832</v>
      </c>
      <c r="J1443" t="s">
        <v>2175</v>
      </c>
      <c r="K1443">
        <v>2250005278</v>
      </c>
    </row>
    <row r="1444" spans="1:11" x14ac:dyDescent="0.3">
      <c r="A1444">
        <v>4424</v>
      </c>
      <c r="B1444">
        <v>3</v>
      </c>
      <c r="C1444">
        <f>INDEX(CODIGOS_FATURAMENTO[codigo_faturamento_id],MATCH(Tabela3[[#This Row],[CodFaturamento]],CODIGOS_FATURAMENTO[Cod_Faturamento],0))</f>
        <v>29</v>
      </c>
      <c r="D1444">
        <v>59372754</v>
      </c>
      <c r="E1444">
        <v>946784598</v>
      </c>
      <c r="F1444" s="1">
        <v>45680</v>
      </c>
      <c r="G1444">
        <v>20</v>
      </c>
      <c r="H1444">
        <v>2</v>
      </c>
      <c r="I1444" s="1">
        <f>Tabela3[[#This Row],[data_autorizacao]]+120</f>
        <v>45800</v>
      </c>
      <c r="J1444" t="s">
        <v>2175</v>
      </c>
      <c r="K1444">
        <v>2250005278</v>
      </c>
    </row>
    <row r="1445" spans="1:11" x14ac:dyDescent="0.3">
      <c r="A1445">
        <v>2138</v>
      </c>
      <c r="B1445">
        <v>3</v>
      </c>
      <c r="C1445">
        <f>INDEX(CODIGOS_FATURAMENTO[codigo_faturamento_id],MATCH(Tabela3[[#This Row],[CodFaturamento]],CODIGOS_FATURAMENTO[Cod_Faturamento],0))</f>
        <v>28</v>
      </c>
      <c r="D1445">
        <v>58443606</v>
      </c>
      <c r="E1445">
        <v>945929275</v>
      </c>
      <c r="F1445" s="1">
        <v>45635</v>
      </c>
      <c r="G1445">
        <v>31</v>
      </c>
      <c r="H1445">
        <v>2</v>
      </c>
      <c r="I1445" s="1">
        <f>Tabela3[[#This Row],[data_autorizacao]]+120</f>
        <v>45755</v>
      </c>
      <c r="J1445" t="s">
        <v>2175</v>
      </c>
      <c r="K1445">
        <v>2250005170</v>
      </c>
    </row>
    <row r="1446" spans="1:11" x14ac:dyDescent="0.3">
      <c r="A1446">
        <v>2138</v>
      </c>
      <c r="B1446">
        <v>3</v>
      </c>
      <c r="C1446">
        <f>INDEX(CODIGOS_FATURAMENTO[codigo_faturamento_id],MATCH(Tabela3[[#This Row],[CodFaturamento]],CODIGOS_FATURAMENTO[Cod_Faturamento],0))</f>
        <v>108</v>
      </c>
      <c r="D1446">
        <v>58443610</v>
      </c>
      <c r="E1446">
        <v>945929278</v>
      </c>
      <c r="F1446" s="1">
        <v>45635</v>
      </c>
      <c r="G1446">
        <v>21</v>
      </c>
      <c r="H1446">
        <v>2</v>
      </c>
      <c r="I1446" s="1">
        <f>Tabela3[[#This Row],[data_autorizacao]]+120</f>
        <v>45755</v>
      </c>
      <c r="J1446" t="s">
        <v>2175</v>
      </c>
      <c r="K1446">
        <v>2250005189</v>
      </c>
    </row>
    <row r="1447" spans="1:11" x14ac:dyDescent="0.3">
      <c r="A1447">
        <v>2138</v>
      </c>
      <c r="B1447">
        <v>3</v>
      </c>
      <c r="C1447">
        <f>INDEX(CODIGOS_FATURAMENTO[codigo_faturamento_id],MATCH(Tabela3[[#This Row],[CodFaturamento]],CODIGOS_FATURAMENTO[Cod_Faturamento],0))</f>
        <v>29</v>
      </c>
      <c r="D1447">
        <v>58443607</v>
      </c>
      <c r="E1447">
        <v>945929276</v>
      </c>
      <c r="F1447" s="1">
        <v>45635</v>
      </c>
      <c r="G1447">
        <v>18</v>
      </c>
      <c r="H1447">
        <v>2</v>
      </c>
      <c r="I1447" s="1">
        <f>Tabela3[[#This Row],[data_autorizacao]]+120</f>
        <v>45755</v>
      </c>
      <c r="J1447" t="s">
        <v>2175</v>
      </c>
      <c r="K1447">
        <v>2250005278</v>
      </c>
    </row>
    <row r="1448" spans="1:11" x14ac:dyDescent="0.3">
      <c r="A1448">
        <v>3404</v>
      </c>
      <c r="B1448">
        <v>3</v>
      </c>
      <c r="C1448">
        <f>INDEX(CODIGOS_FATURAMENTO[codigo_faturamento_id],MATCH(Tabela3[[#This Row],[CodFaturamento]],CODIGOS_FATURAMENTO[Cod_Faturamento],0))</f>
        <v>26</v>
      </c>
      <c r="D1448">
        <v>58626816</v>
      </c>
      <c r="E1448">
        <v>946098032</v>
      </c>
      <c r="F1448" s="1">
        <v>45643</v>
      </c>
      <c r="G1448">
        <v>7</v>
      </c>
      <c r="H1448">
        <v>1</v>
      </c>
      <c r="I1448" s="1">
        <f>Tabela3[[#This Row],[data_autorizacao]]+120</f>
        <v>45763</v>
      </c>
      <c r="J1448" t="s">
        <v>2175</v>
      </c>
      <c r="K1448">
        <v>2250005103</v>
      </c>
    </row>
    <row r="1449" spans="1:11" x14ac:dyDescent="0.3">
      <c r="A1449">
        <v>3404</v>
      </c>
      <c r="B1449">
        <v>3</v>
      </c>
      <c r="C1449">
        <f>INDEX(CODIGOS_FATURAMENTO[codigo_faturamento_id],MATCH(Tabela3[[#This Row],[CodFaturamento]],CODIGOS_FATURAMENTO[Cod_Faturamento],0))</f>
        <v>108</v>
      </c>
      <c r="D1449">
        <v>58626817</v>
      </c>
      <c r="E1449">
        <v>946098033</v>
      </c>
      <c r="F1449" s="1">
        <v>45643</v>
      </c>
      <c r="G1449">
        <v>23</v>
      </c>
      <c r="H1449">
        <v>2</v>
      </c>
      <c r="I1449" s="1">
        <f>Tabela3[[#This Row],[data_autorizacao]]+120</f>
        <v>45763</v>
      </c>
      <c r="J1449" t="s">
        <v>2175</v>
      </c>
      <c r="K1449">
        <v>2250005189</v>
      </c>
    </row>
    <row r="1450" spans="1:11" x14ac:dyDescent="0.3">
      <c r="A1450">
        <v>3404</v>
      </c>
      <c r="B1450">
        <v>3</v>
      </c>
      <c r="C1450">
        <f>INDEX(CODIGOS_FATURAMENTO[codigo_faturamento_id],MATCH(Tabela3[[#This Row],[CodFaturamento]],CODIGOS_FATURAMENTO[Cod_Faturamento],0))</f>
        <v>29</v>
      </c>
      <c r="D1450">
        <v>58626815</v>
      </c>
      <c r="E1450">
        <v>946098030</v>
      </c>
      <c r="F1450" s="1">
        <v>45643</v>
      </c>
      <c r="G1450">
        <v>22</v>
      </c>
      <c r="H1450">
        <v>2</v>
      </c>
      <c r="I1450" s="1">
        <f>Tabela3[[#This Row],[data_autorizacao]]+120</f>
        <v>45763</v>
      </c>
      <c r="J1450" t="s">
        <v>2175</v>
      </c>
      <c r="K1450">
        <v>2250005278</v>
      </c>
    </row>
    <row r="1451" spans="1:11" x14ac:dyDescent="0.3">
      <c r="A1451">
        <v>3369</v>
      </c>
      <c r="B1451">
        <v>3</v>
      </c>
      <c r="C1451">
        <f>INDEX(CODIGOS_FATURAMENTO[codigo_faturamento_id],MATCH(Tabela3[[#This Row],[CodFaturamento]],CODIGOS_FATURAMENTO[Cod_Faturamento],0))</f>
        <v>31</v>
      </c>
      <c r="D1451">
        <v>58469390</v>
      </c>
      <c r="E1451">
        <v>945953063</v>
      </c>
      <c r="F1451" s="1">
        <v>45636</v>
      </c>
      <c r="G1451">
        <v>14</v>
      </c>
      <c r="H1451">
        <v>2</v>
      </c>
      <c r="I1451" s="1">
        <f>Tabela3[[#This Row],[data_autorizacao]]+120</f>
        <v>45756</v>
      </c>
      <c r="J1451" t="s">
        <v>2175</v>
      </c>
      <c r="K1451">
        <v>50000012</v>
      </c>
    </row>
    <row r="1452" spans="1:11" x14ac:dyDescent="0.3">
      <c r="A1452">
        <v>3369</v>
      </c>
      <c r="B1452">
        <v>3</v>
      </c>
      <c r="C1452">
        <f>INDEX(CODIGOS_FATURAMENTO[codigo_faturamento_id],MATCH(Tabela3[[#This Row],[CodFaturamento]],CODIGOS_FATURAMENTO[Cod_Faturamento],0))</f>
        <v>26</v>
      </c>
      <c r="D1452">
        <v>58469392</v>
      </c>
      <c r="E1452">
        <v>945953065</v>
      </c>
      <c r="F1452" s="1">
        <v>45636</v>
      </c>
      <c r="G1452">
        <v>30</v>
      </c>
      <c r="H1452">
        <v>5</v>
      </c>
      <c r="I1452" s="1">
        <f>Tabela3[[#This Row],[data_autorizacao]]+120</f>
        <v>45756</v>
      </c>
      <c r="J1452" t="s">
        <v>2175</v>
      </c>
      <c r="K1452">
        <v>2250005103</v>
      </c>
    </row>
    <row r="1453" spans="1:11" x14ac:dyDescent="0.3">
      <c r="A1453">
        <v>3369</v>
      </c>
      <c r="B1453">
        <v>3</v>
      </c>
      <c r="C1453">
        <f>INDEX(CODIGOS_FATURAMENTO[codigo_faturamento_id],MATCH(Tabela3[[#This Row],[CodFaturamento]],CODIGOS_FATURAMENTO[Cod_Faturamento],0))</f>
        <v>29</v>
      </c>
      <c r="D1453">
        <v>58469391</v>
      </c>
      <c r="E1453">
        <v>945953064</v>
      </c>
      <c r="F1453" s="1">
        <v>45636</v>
      </c>
      <c r="G1453">
        <v>19</v>
      </c>
      <c r="H1453">
        <v>3</v>
      </c>
      <c r="I1453" s="1">
        <f>Tabela3[[#This Row],[data_autorizacao]]+120</f>
        <v>45756</v>
      </c>
      <c r="J1453" t="s">
        <v>2175</v>
      </c>
      <c r="K1453">
        <v>2250005278</v>
      </c>
    </row>
    <row r="1454" spans="1:11" x14ac:dyDescent="0.3">
      <c r="A1454">
        <v>4411</v>
      </c>
      <c r="B1454">
        <v>3</v>
      </c>
      <c r="C1454">
        <f>INDEX(CODIGOS_FATURAMENTO[codigo_faturamento_id],MATCH(Tabela3[[#This Row],[CodFaturamento]],CODIGOS_FATURAMENTO[Cod_Faturamento],0))</f>
        <v>108</v>
      </c>
      <c r="D1454">
        <v>58631158</v>
      </c>
      <c r="E1454">
        <v>946102033</v>
      </c>
      <c r="F1454" s="1">
        <v>45643</v>
      </c>
      <c r="G1454">
        <v>23</v>
      </c>
      <c r="H1454">
        <v>2</v>
      </c>
      <c r="I1454" s="1">
        <f>Tabela3[[#This Row],[data_autorizacao]]+120</f>
        <v>45763</v>
      </c>
      <c r="J1454" t="s">
        <v>2175</v>
      </c>
      <c r="K1454">
        <v>2250005189</v>
      </c>
    </row>
    <row r="1455" spans="1:11" x14ac:dyDescent="0.3">
      <c r="A1455">
        <v>3040</v>
      </c>
      <c r="B1455">
        <v>3</v>
      </c>
      <c r="C1455">
        <f>INDEX(CODIGOS_FATURAMENTO[codigo_faturamento_id],MATCH(Tabela3[[#This Row],[CodFaturamento]],CODIGOS_FATURAMENTO[Cod_Faturamento],0))</f>
        <v>29</v>
      </c>
      <c r="D1455">
        <v>57410951</v>
      </c>
      <c r="E1455">
        <v>944978489</v>
      </c>
      <c r="F1455" s="1">
        <v>45596</v>
      </c>
      <c r="G1455">
        <v>14</v>
      </c>
      <c r="H1455">
        <v>2</v>
      </c>
      <c r="I1455" s="1">
        <f>Tabela3[[#This Row],[data_autorizacao]]+120</f>
        <v>45716</v>
      </c>
      <c r="J1455" t="s">
        <v>2175</v>
      </c>
      <c r="K1455">
        <v>2250005278</v>
      </c>
    </row>
    <row r="1456" spans="1:11" x14ac:dyDescent="0.3">
      <c r="A1456">
        <v>3040</v>
      </c>
      <c r="B1456">
        <v>3</v>
      </c>
      <c r="C1456">
        <f>INDEX(CODIGOS_FATURAMENTO[codigo_faturamento_id],MATCH(Tabela3[[#This Row],[CodFaturamento]],CODIGOS_FATURAMENTO[Cod_Faturamento],0))</f>
        <v>26</v>
      </c>
      <c r="D1456">
        <v>57381406</v>
      </c>
      <c r="E1456">
        <v>944950946</v>
      </c>
      <c r="F1456" s="1">
        <v>45594</v>
      </c>
      <c r="G1456">
        <v>21</v>
      </c>
      <c r="H1456">
        <v>5</v>
      </c>
      <c r="I1456" s="1">
        <f>Tabela3[[#This Row],[data_autorizacao]]+120</f>
        <v>45714</v>
      </c>
      <c r="J1456" t="s">
        <v>2175</v>
      </c>
      <c r="K1456">
        <v>2250005103</v>
      </c>
    </row>
    <row r="1457" spans="1:11" x14ac:dyDescent="0.3">
      <c r="A1457">
        <v>1167</v>
      </c>
      <c r="B1457">
        <v>3</v>
      </c>
      <c r="C1457">
        <f>INDEX(CODIGOS_FATURAMENTO[codigo_faturamento_id],MATCH(Tabela3[[#This Row],[CodFaturamento]],CODIGOS_FATURAMENTO[Cod_Faturamento],0))</f>
        <v>26</v>
      </c>
      <c r="D1457">
        <v>58537722</v>
      </c>
      <c r="E1457">
        <v>946016093</v>
      </c>
      <c r="F1457" s="1">
        <v>45638</v>
      </c>
      <c r="G1457">
        <v>8</v>
      </c>
      <c r="H1457">
        <v>2</v>
      </c>
      <c r="I1457" s="1">
        <f>Tabela3[[#This Row],[data_autorizacao]]+120</f>
        <v>45758</v>
      </c>
      <c r="J1457" t="s">
        <v>2175</v>
      </c>
      <c r="K1457">
        <v>2250005103</v>
      </c>
    </row>
    <row r="1458" spans="1:11" x14ac:dyDescent="0.3">
      <c r="A1458">
        <v>1167</v>
      </c>
      <c r="B1458">
        <v>3</v>
      </c>
      <c r="C1458">
        <f>INDEX(CODIGOS_FATURAMENTO[codigo_faturamento_id],MATCH(Tabela3[[#This Row],[CodFaturamento]],CODIGOS_FATURAMENTO[Cod_Faturamento],0))</f>
        <v>28</v>
      </c>
      <c r="D1458">
        <v>58537719</v>
      </c>
      <c r="E1458">
        <v>946016091</v>
      </c>
      <c r="F1458" s="1">
        <v>45638</v>
      </c>
      <c r="G1458">
        <v>7</v>
      </c>
      <c r="H1458">
        <v>1</v>
      </c>
      <c r="I1458" s="1">
        <f>Tabela3[[#This Row],[data_autorizacao]]+120</f>
        <v>45758</v>
      </c>
      <c r="J1458" t="s">
        <v>2175</v>
      </c>
      <c r="K1458">
        <v>2250005170</v>
      </c>
    </row>
    <row r="1459" spans="1:11" x14ac:dyDescent="0.3">
      <c r="A1459">
        <v>1167</v>
      </c>
      <c r="B1459">
        <v>3</v>
      </c>
      <c r="C1459">
        <f>INDEX(CODIGOS_FATURAMENTO[codigo_faturamento_id],MATCH(Tabela3[[#This Row],[CodFaturamento]],CODIGOS_FATURAMENTO[Cod_Faturamento],0))</f>
        <v>108</v>
      </c>
      <c r="D1459">
        <v>58537723</v>
      </c>
      <c r="E1459">
        <v>946016094</v>
      </c>
      <c r="F1459" s="1">
        <v>45638</v>
      </c>
      <c r="G1459">
        <v>18</v>
      </c>
      <c r="H1459">
        <v>2</v>
      </c>
      <c r="I1459" s="1">
        <f>Tabela3[[#This Row],[data_autorizacao]]+120</f>
        <v>45758</v>
      </c>
      <c r="J1459" t="s">
        <v>2175</v>
      </c>
      <c r="K1459">
        <v>2250005189</v>
      </c>
    </row>
    <row r="1460" spans="1:11" x14ac:dyDescent="0.3">
      <c r="A1460">
        <v>1167</v>
      </c>
      <c r="B1460">
        <v>3</v>
      </c>
      <c r="C1460">
        <f>INDEX(CODIGOS_FATURAMENTO[codigo_faturamento_id],MATCH(Tabela3[[#This Row],[CodFaturamento]],CODIGOS_FATURAMENTO[Cod_Faturamento],0))</f>
        <v>29</v>
      </c>
      <c r="D1460">
        <v>58537721</v>
      </c>
      <c r="E1460">
        <v>946016092</v>
      </c>
      <c r="F1460" s="1">
        <v>45638</v>
      </c>
      <c r="G1460">
        <v>10</v>
      </c>
      <c r="H1460">
        <v>2</v>
      </c>
      <c r="I1460" s="1">
        <f>Tabela3[[#This Row],[data_autorizacao]]+120</f>
        <v>45758</v>
      </c>
      <c r="J1460" t="s">
        <v>2175</v>
      </c>
      <c r="K1460">
        <v>2250005278</v>
      </c>
    </row>
    <row r="1461" spans="1:11" x14ac:dyDescent="0.3">
      <c r="A1461">
        <v>3718</v>
      </c>
      <c r="B1461">
        <v>3</v>
      </c>
      <c r="C1461">
        <f>INDEX(CODIGOS_FATURAMENTO[codigo_faturamento_id],MATCH(Tabela3[[#This Row],[CodFaturamento]],CODIGOS_FATURAMENTO[Cod_Faturamento],0))</f>
        <v>29</v>
      </c>
      <c r="D1461">
        <v>59694193</v>
      </c>
      <c r="E1461">
        <v>947082150</v>
      </c>
      <c r="F1461" s="1">
        <v>45688</v>
      </c>
      <c r="G1461">
        <v>23</v>
      </c>
      <c r="H1461">
        <v>2</v>
      </c>
      <c r="I1461" s="1">
        <f>Tabela3[[#This Row],[data_autorizacao]]+120</f>
        <v>45808</v>
      </c>
      <c r="J1461" t="s">
        <v>2175</v>
      </c>
      <c r="K1461">
        <v>2250005278</v>
      </c>
    </row>
    <row r="1462" spans="1:11" x14ac:dyDescent="0.3">
      <c r="A1462">
        <v>4084</v>
      </c>
      <c r="B1462">
        <v>3</v>
      </c>
      <c r="C1462">
        <f>INDEX(CODIGOS_FATURAMENTO[codigo_faturamento_id],MATCH(Tabela3[[#This Row],[CodFaturamento]],CODIGOS_FATURAMENTO[Cod_Faturamento],0))</f>
        <v>31</v>
      </c>
      <c r="D1462">
        <v>57942593</v>
      </c>
      <c r="E1462">
        <v>945465867</v>
      </c>
      <c r="F1462" s="1">
        <v>45615</v>
      </c>
      <c r="G1462">
        <v>22</v>
      </c>
      <c r="H1462">
        <v>2</v>
      </c>
      <c r="I1462" s="1">
        <f>Tabela3[[#This Row],[data_autorizacao]]+120</f>
        <v>45735</v>
      </c>
      <c r="J1462" t="s">
        <v>2175</v>
      </c>
      <c r="K1462">
        <v>50000012</v>
      </c>
    </row>
    <row r="1463" spans="1:11" x14ac:dyDescent="0.3">
      <c r="A1463">
        <v>4084</v>
      </c>
      <c r="B1463">
        <v>3</v>
      </c>
      <c r="C1463">
        <f>INDEX(CODIGOS_FATURAMENTO[codigo_faturamento_id],MATCH(Tabela3[[#This Row],[CodFaturamento]],CODIGOS_FATURAMENTO[Cod_Faturamento],0))</f>
        <v>26</v>
      </c>
      <c r="D1463">
        <v>57942595</v>
      </c>
      <c r="E1463">
        <v>945465869</v>
      </c>
      <c r="F1463" s="1">
        <v>45615</v>
      </c>
      <c r="G1463">
        <v>19</v>
      </c>
      <c r="H1463">
        <v>3</v>
      </c>
      <c r="I1463" s="1">
        <f>Tabela3[[#This Row],[data_autorizacao]]+120</f>
        <v>45735</v>
      </c>
      <c r="J1463" t="s">
        <v>2175</v>
      </c>
      <c r="K1463">
        <v>2250005103</v>
      </c>
    </row>
    <row r="1464" spans="1:11" x14ac:dyDescent="0.3">
      <c r="A1464">
        <v>4084</v>
      </c>
      <c r="B1464">
        <v>3</v>
      </c>
      <c r="C1464">
        <f>INDEX(CODIGOS_FATURAMENTO[codigo_faturamento_id],MATCH(Tabela3[[#This Row],[CodFaturamento]],CODIGOS_FATURAMENTO[Cod_Faturamento],0))</f>
        <v>28</v>
      </c>
      <c r="D1464">
        <v>57942591</v>
      </c>
      <c r="E1464">
        <v>945465865</v>
      </c>
      <c r="F1464" s="1">
        <v>45615</v>
      </c>
      <c r="G1464">
        <v>33</v>
      </c>
      <c r="H1464">
        <v>3</v>
      </c>
      <c r="I1464" s="1">
        <f>Tabela3[[#This Row],[data_autorizacao]]+120</f>
        <v>45735</v>
      </c>
      <c r="J1464" t="s">
        <v>2175</v>
      </c>
      <c r="K1464">
        <v>2250005170</v>
      </c>
    </row>
    <row r="1465" spans="1:11" x14ac:dyDescent="0.3">
      <c r="A1465">
        <v>4084</v>
      </c>
      <c r="B1465">
        <v>3</v>
      </c>
      <c r="C1465">
        <f>INDEX(CODIGOS_FATURAMENTO[codigo_faturamento_id],MATCH(Tabela3[[#This Row],[CodFaturamento]],CODIGOS_FATURAMENTO[Cod_Faturamento],0))</f>
        <v>108</v>
      </c>
      <c r="D1465">
        <v>57942596</v>
      </c>
      <c r="E1465">
        <v>945465870</v>
      </c>
      <c r="F1465" s="1">
        <v>45615</v>
      </c>
      <c r="G1465">
        <v>14</v>
      </c>
      <c r="H1465">
        <v>2</v>
      </c>
      <c r="I1465" s="1">
        <f>Tabela3[[#This Row],[data_autorizacao]]+120</f>
        <v>45735</v>
      </c>
      <c r="J1465" t="s">
        <v>2175</v>
      </c>
      <c r="K1465">
        <v>2250005189</v>
      </c>
    </row>
    <row r="1466" spans="1:11" x14ac:dyDescent="0.3">
      <c r="A1466">
        <v>4084</v>
      </c>
      <c r="B1466">
        <v>3</v>
      </c>
      <c r="C1466">
        <f>INDEX(CODIGOS_FATURAMENTO[codigo_faturamento_id],MATCH(Tabela3[[#This Row],[CodFaturamento]],CODIGOS_FATURAMENTO[Cod_Faturamento],0))</f>
        <v>29</v>
      </c>
      <c r="D1466">
        <v>57942594</v>
      </c>
      <c r="E1466">
        <v>945465868</v>
      </c>
      <c r="F1466" s="1">
        <v>45615</v>
      </c>
      <c r="G1466">
        <v>15</v>
      </c>
      <c r="H1466">
        <v>2</v>
      </c>
      <c r="I1466" s="1">
        <f>Tabela3[[#This Row],[data_autorizacao]]+120</f>
        <v>45735</v>
      </c>
      <c r="J1466" t="s">
        <v>2175</v>
      </c>
      <c r="K1466">
        <v>2250005278</v>
      </c>
    </row>
    <row r="1467" spans="1:11" x14ac:dyDescent="0.3">
      <c r="A1467">
        <v>3983</v>
      </c>
      <c r="B1467">
        <v>3</v>
      </c>
      <c r="C1467">
        <f>INDEX(CODIGOS_FATURAMENTO[codigo_faturamento_id],MATCH(Tabela3[[#This Row],[CodFaturamento]],CODIGOS_FATURAMENTO[Cod_Faturamento],0))</f>
        <v>26</v>
      </c>
      <c r="D1467">
        <v>57648932</v>
      </c>
      <c r="E1467">
        <v>945195366</v>
      </c>
      <c r="F1467" s="1">
        <v>45625</v>
      </c>
      <c r="G1467">
        <v>149</v>
      </c>
      <c r="H1467">
        <v>10</v>
      </c>
      <c r="I1467" s="1">
        <f>Tabela3[[#This Row],[data_autorizacao]]+120</f>
        <v>45745</v>
      </c>
      <c r="J1467" t="s">
        <v>2175</v>
      </c>
      <c r="K1467">
        <v>2250005103</v>
      </c>
    </row>
    <row r="1468" spans="1:11" x14ac:dyDescent="0.3">
      <c r="A1468">
        <v>3983</v>
      </c>
      <c r="B1468">
        <v>3</v>
      </c>
      <c r="C1468">
        <f>INDEX(CODIGOS_FATURAMENTO[codigo_faturamento_id],MATCH(Tabela3[[#This Row],[CodFaturamento]],CODIGOS_FATURAMENTO[Cod_Faturamento],0))</f>
        <v>29</v>
      </c>
      <c r="D1468">
        <v>57648931</v>
      </c>
      <c r="E1468">
        <v>945195365</v>
      </c>
      <c r="F1468" s="1">
        <v>45625</v>
      </c>
      <c r="G1468">
        <v>24</v>
      </c>
      <c r="H1468">
        <v>2</v>
      </c>
      <c r="I1468" s="1">
        <f>Tabela3[[#This Row],[data_autorizacao]]+120</f>
        <v>45745</v>
      </c>
      <c r="J1468" t="s">
        <v>2175</v>
      </c>
      <c r="K1468">
        <v>2250005278</v>
      </c>
    </row>
    <row r="1469" spans="1:11" x14ac:dyDescent="0.3">
      <c r="A1469">
        <v>1264</v>
      </c>
      <c r="B1469">
        <v>3</v>
      </c>
      <c r="C1469">
        <f>INDEX(CODIGOS_FATURAMENTO[codigo_faturamento_id],MATCH(Tabela3[[#This Row],[CodFaturamento]],CODIGOS_FATURAMENTO[Cod_Faturamento],0))</f>
        <v>26</v>
      </c>
      <c r="D1469">
        <v>60146087</v>
      </c>
      <c r="E1469">
        <v>947501141</v>
      </c>
      <c r="F1469" s="1">
        <v>45705</v>
      </c>
      <c r="G1469">
        <v>267</v>
      </c>
      <c r="H1469">
        <v>18</v>
      </c>
      <c r="I1469" s="1">
        <f>Tabela3[[#This Row],[data_autorizacao]]+120</f>
        <v>45825</v>
      </c>
      <c r="J1469" t="s">
        <v>2175</v>
      </c>
      <c r="K1469">
        <v>2250005103</v>
      </c>
    </row>
    <row r="1470" spans="1:11" x14ac:dyDescent="0.3">
      <c r="A1470">
        <v>1264</v>
      </c>
      <c r="B1470">
        <v>3</v>
      </c>
      <c r="C1470">
        <f>INDEX(CODIGOS_FATURAMENTO[codigo_faturamento_id],MATCH(Tabela3[[#This Row],[CodFaturamento]],CODIGOS_FATURAMENTO[Cod_Faturamento],0))</f>
        <v>27</v>
      </c>
      <c r="D1470">
        <v>60146084</v>
      </c>
      <c r="E1470">
        <v>947501138</v>
      </c>
      <c r="F1470" s="1">
        <v>45705</v>
      </c>
      <c r="G1470">
        <v>27</v>
      </c>
      <c r="H1470">
        <v>2</v>
      </c>
      <c r="I1470" s="1">
        <f>Tabela3[[#This Row],[data_autorizacao]]+120</f>
        <v>45825</v>
      </c>
      <c r="J1470" t="s">
        <v>2175</v>
      </c>
      <c r="K1470">
        <v>2250005111</v>
      </c>
    </row>
    <row r="1471" spans="1:11" x14ac:dyDescent="0.3">
      <c r="A1471">
        <v>1264</v>
      </c>
      <c r="B1471">
        <v>3</v>
      </c>
      <c r="C1471">
        <f>INDEX(CODIGOS_FATURAMENTO[codigo_faturamento_id],MATCH(Tabela3[[#This Row],[CodFaturamento]],CODIGOS_FATURAMENTO[Cod_Faturamento],0))</f>
        <v>28</v>
      </c>
      <c r="D1471">
        <v>60146085</v>
      </c>
      <c r="E1471">
        <v>947501139</v>
      </c>
      <c r="F1471" s="1">
        <v>45705</v>
      </c>
      <c r="G1471">
        <v>61</v>
      </c>
      <c r="H1471">
        <v>4</v>
      </c>
      <c r="I1471" s="1">
        <f>Tabela3[[#This Row],[data_autorizacao]]+120</f>
        <v>45825</v>
      </c>
      <c r="J1471" t="s">
        <v>2175</v>
      </c>
      <c r="K1471">
        <v>2250005170</v>
      </c>
    </row>
    <row r="1472" spans="1:11" x14ac:dyDescent="0.3">
      <c r="A1472">
        <v>1264</v>
      </c>
      <c r="B1472">
        <v>3</v>
      </c>
      <c r="C1472">
        <f>INDEX(CODIGOS_FATURAMENTO[codigo_faturamento_id],MATCH(Tabela3[[#This Row],[CodFaturamento]],CODIGOS_FATURAMENTO[Cod_Faturamento],0))</f>
        <v>108</v>
      </c>
      <c r="D1472">
        <v>60146088</v>
      </c>
      <c r="E1472">
        <v>947501142</v>
      </c>
      <c r="F1472" s="1">
        <v>45705</v>
      </c>
      <c r="G1472">
        <v>58</v>
      </c>
      <c r="H1472">
        <v>4</v>
      </c>
      <c r="I1472" s="1">
        <f>Tabela3[[#This Row],[data_autorizacao]]+120</f>
        <v>45825</v>
      </c>
      <c r="J1472" t="s">
        <v>2175</v>
      </c>
      <c r="K1472">
        <v>2250005189</v>
      </c>
    </row>
    <row r="1473" spans="1:11" x14ac:dyDescent="0.3">
      <c r="A1473">
        <v>1264</v>
      </c>
      <c r="B1473">
        <v>3</v>
      </c>
      <c r="C1473">
        <f>INDEX(CODIGOS_FATURAMENTO[codigo_faturamento_id],MATCH(Tabela3[[#This Row],[CodFaturamento]],CODIGOS_FATURAMENTO[Cod_Faturamento],0))</f>
        <v>29</v>
      </c>
      <c r="D1473">
        <v>60146086</v>
      </c>
      <c r="E1473">
        <v>947501140</v>
      </c>
      <c r="F1473" s="1">
        <v>45705</v>
      </c>
      <c r="G1473">
        <v>26</v>
      </c>
      <c r="H1473">
        <v>2</v>
      </c>
      <c r="I1473" s="1">
        <f>Tabela3[[#This Row],[data_autorizacao]]+120</f>
        <v>45825</v>
      </c>
      <c r="J1473" t="s">
        <v>2175</v>
      </c>
      <c r="K1473">
        <v>2250005278</v>
      </c>
    </row>
    <row r="1474" spans="1:11" x14ac:dyDescent="0.3">
      <c r="A1474">
        <v>1264</v>
      </c>
      <c r="B1474">
        <v>3</v>
      </c>
      <c r="C1474">
        <f>INDEX(CODIGOS_FATURAMENTO[codigo_faturamento_id],MATCH(Tabela3[[#This Row],[CodFaturamento]],CODIGOS_FATURAMENTO[Cod_Faturamento],0))</f>
        <v>31</v>
      </c>
      <c r="D1474">
        <v>59557769</v>
      </c>
      <c r="E1474">
        <v>946955510</v>
      </c>
      <c r="F1474" s="1">
        <v>45684</v>
      </c>
      <c r="G1474">
        <v>22</v>
      </c>
      <c r="H1474">
        <v>2</v>
      </c>
      <c r="I1474" s="1">
        <f>Tabela3[[#This Row],[data_autorizacao]]+120</f>
        <v>45804</v>
      </c>
      <c r="J1474" t="s">
        <v>2175</v>
      </c>
      <c r="K1474">
        <v>50000012</v>
      </c>
    </row>
    <row r="1475" spans="1:11" x14ac:dyDescent="0.3">
      <c r="A1475">
        <v>1264</v>
      </c>
      <c r="B1475">
        <v>3</v>
      </c>
      <c r="C1475">
        <f>INDEX(CODIGOS_FATURAMENTO[codigo_faturamento_id],MATCH(Tabela3[[#This Row],[CodFaturamento]],CODIGOS_FATURAMENTO[Cod_Faturamento],0))</f>
        <v>32</v>
      </c>
      <c r="D1475">
        <v>59557770</v>
      </c>
      <c r="E1475">
        <v>946955511</v>
      </c>
      <c r="F1475" s="1">
        <v>45684</v>
      </c>
      <c r="G1475">
        <v>29</v>
      </c>
      <c r="H1475">
        <v>2</v>
      </c>
      <c r="I1475" s="1">
        <f>Tabela3[[#This Row],[data_autorizacao]]+120</f>
        <v>45804</v>
      </c>
      <c r="J1475" t="s">
        <v>2175</v>
      </c>
      <c r="K1475">
        <v>50001213</v>
      </c>
    </row>
    <row r="1476" spans="1:11" x14ac:dyDescent="0.3">
      <c r="A1476">
        <v>3368</v>
      </c>
      <c r="B1476">
        <v>3</v>
      </c>
      <c r="C1476">
        <f>INDEX(CODIGOS_FATURAMENTO[codigo_faturamento_id],MATCH(Tabela3[[#This Row],[CodFaturamento]],CODIGOS_FATURAMENTO[Cod_Faturamento],0))</f>
        <v>31</v>
      </c>
      <c r="D1476">
        <v>58468450</v>
      </c>
      <c r="E1476">
        <v>945952201</v>
      </c>
      <c r="F1476" s="1">
        <v>45636</v>
      </c>
      <c r="G1476">
        <v>22</v>
      </c>
      <c r="H1476">
        <v>3</v>
      </c>
      <c r="I1476" s="1">
        <f>Tabela3[[#This Row],[data_autorizacao]]+120</f>
        <v>45756</v>
      </c>
      <c r="J1476" t="s">
        <v>2175</v>
      </c>
      <c r="K1476">
        <v>50000012</v>
      </c>
    </row>
    <row r="1477" spans="1:11" x14ac:dyDescent="0.3">
      <c r="A1477">
        <v>3368</v>
      </c>
      <c r="B1477">
        <v>3</v>
      </c>
      <c r="C1477">
        <f>INDEX(CODIGOS_FATURAMENTO[codigo_faturamento_id],MATCH(Tabela3[[#This Row],[CodFaturamento]],CODIGOS_FATURAMENTO[Cod_Faturamento],0))</f>
        <v>26</v>
      </c>
      <c r="D1477">
        <v>58468452</v>
      </c>
      <c r="E1477">
        <v>945952203</v>
      </c>
      <c r="F1477" s="1">
        <v>45636</v>
      </c>
      <c r="G1477">
        <v>66</v>
      </c>
      <c r="H1477">
        <v>6</v>
      </c>
      <c r="I1477" s="1">
        <f>Tabela3[[#This Row],[data_autorizacao]]+120</f>
        <v>45756</v>
      </c>
      <c r="J1477" t="s">
        <v>2175</v>
      </c>
      <c r="K1477">
        <v>2250005103</v>
      </c>
    </row>
    <row r="1478" spans="1:11" x14ac:dyDescent="0.3">
      <c r="A1478">
        <v>3368</v>
      </c>
      <c r="B1478">
        <v>3</v>
      </c>
      <c r="C1478">
        <f>INDEX(CODIGOS_FATURAMENTO[codigo_faturamento_id],MATCH(Tabela3[[#This Row],[CodFaturamento]],CODIGOS_FATURAMENTO[Cod_Faturamento],0))</f>
        <v>108</v>
      </c>
      <c r="D1478">
        <v>58468453</v>
      </c>
      <c r="E1478">
        <v>945952204</v>
      </c>
      <c r="F1478" s="1">
        <v>45636</v>
      </c>
      <c r="G1478">
        <v>39</v>
      </c>
      <c r="H1478">
        <v>3</v>
      </c>
      <c r="I1478" s="1">
        <f>Tabela3[[#This Row],[data_autorizacao]]+120</f>
        <v>45756</v>
      </c>
      <c r="J1478" t="s">
        <v>2175</v>
      </c>
      <c r="K1478">
        <v>2250005189</v>
      </c>
    </row>
    <row r="1479" spans="1:11" x14ac:dyDescent="0.3">
      <c r="A1479">
        <v>3368</v>
      </c>
      <c r="B1479">
        <v>3</v>
      </c>
      <c r="C1479">
        <f>INDEX(CODIGOS_FATURAMENTO[codigo_faturamento_id],MATCH(Tabela3[[#This Row],[CodFaturamento]],CODIGOS_FATURAMENTO[Cod_Faturamento],0))</f>
        <v>29</v>
      </c>
      <c r="D1479">
        <v>58468451</v>
      </c>
      <c r="E1479">
        <v>945952202</v>
      </c>
      <c r="F1479" s="1">
        <v>45636</v>
      </c>
      <c r="G1479">
        <v>19</v>
      </c>
      <c r="H1479">
        <v>3</v>
      </c>
      <c r="I1479" s="1">
        <f>Tabela3[[#This Row],[data_autorizacao]]+120</f>
        <v>45756</v>
      </c>
      <c r="J1479" t="s">
        <v>2175</v>
      </c>
      <c r="K1479">
        <v>2250005278</v>
      </c>
    </row>
    <row r="1480" spans="1:11" x14ac:dyDescent="0.3">
      <c r="A1480">
        <v>3088</v>
      </c>
      <c r="B1480">
        <v>3</v>
      </c>
      <c r="C1480">
        <f>INDEX(CODIGOS_FATURAMENTO[codigo_faturamento_id],MATCH(Tabela3[[#This Row],[CodFaturamento]],CODIGOS_FATURAMENTO[Cod_Faturamento],0))</f>
        <v>29</v>
      </c>
      <c r="D1480">
        <v>57529742</v>
      </c>
      <c r="E1480">
        <v>945086865</v>
      </c>
      <c r="F1480" s="1">
        <v>45600</v>
      </c>
      <c r="G1480">
        <v>29</v>
      </c>
      <c r="H1480">
        <v>4</v>
      </c>
      <c r="I1480" s="1">
        <f>Tabela3[[#This Row],[data_autorizacao]]+120</f>
        <v>45720</v>
      </c>
      <c r="J1480" t="s">
        <v>2175</v>
      </c>
      <c r="K1480">
        <v>2250005278</v>
      </c>
    </row>
    <row r="1481" spans="1:11" x14ac:dyDescent="0.3">
      <c r="A1481">
        <v>2999</v>
      </c>
      <c r="B1481">
        <v>3</v>
      </c>
      <c r="C1481">
        <f>INDEX(CODIGOS_FATURAMENTO[codigo_faturamento_id],MATCH(Tabela3[[#This Row],[CodFaturamento]],CODIGOS_FATURAMENTO[Cod_Faturamento],0))</f>
        <v>26</v>
      </c>
      <c r="D1481">
        <v>58872704</v>
      </c>
      <c r="E1481">
        <v>946321464</v>
      </c>
      <c r="F1481" s="1">
        <v>45659</v>
      </c>
      <c r="G1481">
        <v>22</v>
      </c>
      <c r="H1481">
        <v>2</v>
      </c>
      <c r="I1481" s="1">
        <f>Tabela3[[#This Row],[data_autorizacao]]+120</f>
        <v>45779</v>
      </c>
      <c r="J1481" t="s">
        <v>2175</v>
      </c>
      <c r="K1481">
        <v>2250005103</v>
      </c>
    </row>
    <row r="1482" spans="1:11" x14ac:dyDescent="0.3">
      <c r="A1482">
        <v>2999</v>
      </c>
      <c r="B1482">
        <v>3</v>
      </c>
      <c r="C1482">
        <f>INDEX(CODIGOS_FATURAMENTO[codigo_faturamento_id],MATCH(Tabela3[[#This Row],[CodFaturamento]],CODIGOS_FATURAMENTO[Cod_Faturamento],0))</f>
        <v>108</v>
      </c>
      <c r="D1482">
        <v>58872705</v>
      </c>
      <c r="E1482">
        <v>946321465</v>
      </c>
      <c r="F1482" s="1">
        <v>45659</v>
      </c>
      <c r="G1482">
        <v>26</v>
      </c>
      <c r="H1482">
        <v>2</v>
      </c>
      <c r="I1482" s="1">
        <f>Tabela3[[#This Row],[data_autorizacao]]+120</f>
        <v>45779</v>
      </c>
      <c r="J1482" t="s">
        <v>2175</v>
      </c>
      <c r="K1482">
        <v>2250005189</v>
      </c>
    </row>
    <row r="1483" spans="1:11" x14ac:dyDescent="0.3">
      <c r="A1483">
        <v>2999</v>
      </c>
      <c r="B1483">
        <v>3</v>
      </c>
      <c r="C1483">
        <f>INDEX(CODIGOS_FATURAMENTO[codigo_faturamento_id],MATCH(Tabela3[[#This Row],[CodFaturamento]],CODIGOS_FATURAMENTO[Cod_Faturamento],0))</f>
        <v>29</v>
      </c>
      <c r="D1483">
        <v>58872703</v>
      </c>
      <c r="E1483">
        <v>946321462</v>
      </c>
      <c r="F1483" s="1">
        <v>45659</v>
      </c>
      <c r="G1483">
        <v>23</v>
      </c>
      <c r="H1483">
        <v>2</v>
      </c>
      <c r="I1483" s="1">
        <f>Tabela3[[#This Row],[data_autorizacao]]+120</f>
        <v>45779</v>
      </c>
      <c r="J1483" t="s">
        <v>2175</v>
      </c>
      <c r="K1483">
        <v>2250005278</v>
      </c>
    </row>
    <row r="1484" spans="1:11" x14ac:dyDescent="0.3">
      <c r="A1484">
        <v>2112</v>
      </c>
      <c r="B1484">
        <v>3</v>
      </c>
      <c r="C1484">
        <f>INDEX(CODIGOS_FATURAMENTO[codigo_faturamento_id],MATCH(Tabela3[[#This Row],[CodFaturamento]],CODIGOS_FATURAMENTO[Cod_Faturamento],0))</f>
        <v>31</v>
      </c>
      <c r="D1484">
        <v>60139065</v>
      </c>
      <c r="E1484">
        <v>947494535</v>
      </c>
      <c r="F1484" s="1">
        <v>45705</v>
      </c>
      <c r="G1484">
        <v>107</v>
      </c>
      <c r="H1484">
        <v>7</v>
      </c>
      <c r="I1484" s="1">
        <f>Tabela3[[#This Row],[data_autorizacao]]+120</f>
        <v>45825</v>
      </c>
      <c r="J1484" t="s">
        <v>2175</v>
      </c>
      <c r="K1484">
        <v>50000012</v>
      </c>
    </row>
    <row r="1485" spans="1:11" x14ac:dyDescent="0.3">
      <c r="A1485">
        <v>2112</v>
      </c>
      <c r="B1485">
        <v>3</v>
      </c>
      <c r="C1485">
        <f>INDEX(CODIGOS_FATURAMENTO[codigo_faturamento_id],MATCH(Tabela3[[#This Row],[CodFaturamento]],CODIGOS_FATURAMENTO[Cod_Faturamento],0))</f>
        <v>32</v>
      </c>
      <c r="D1485">
        <v>60139066</v>
      </c>
      <c r="E1485">
        <v>947494536</v>
      </c>
      <c r="F1485" s="1">
        <v>45705</v>
      </c>
      <c r="G1485">
        <v>14</v>
      </c>
      <c r="H1485">
        <v>1</v>
      </c>
      <c r="I1485" s="1">
        <f>Tabela3[[#This Row],[data_autorizacao]]+120</f>
        <v>45825</v>
      </c>
      <c r="J1485" t="s">
        <v>2175</v>
      </c>
      <c r="K1485">
        <v>50001213</v>
      </c>
    </row>
    <row r="1486" spans="1:11" x14ac:dyDescent="0.3">
      <c r="A1486">
        <v>2112</v>
      </c>
      <c r="B1486">
        <v>3</v>
      </c>
      <c r="C1486">
        <f>INDEX(CODIGOS_FATURAMENTO[codigo_faturamento_id],MATCH(Tabela3[[#This Row],[CodFaturamento]],CODIGOS_FATURAMENTO[Cod_Faturamento],0))</f>
        <v>26</v>
      </c>
      <c r="D1486">
        <v>60139068</v>
      </c>
      <c r="E1486">
        <v>947494538</v>
      </c>
      <c r="F1486" s="1">
        <v>45705</v>
      </c>
      <c r="G1486">
        <v>115</v>
      </c>
      <c r="H1486">
        <v>8</v>
      </c>
      <c r="I1486" s="1">
        <f>Tabela3[[#This Row],[data_autorizacao]]+120</f>
        <v>45825</v>
      </c>
      <c r="J1486" t="s">
        <v>2175</v>
      </c>
      <c r="K1486">
        <v>2250005103</v>
      </c>
    </row>
    <row r="1487" spans="1:11" x14ac:dyDescent="0.3">
      <c r="A1487">
        <v>2112</v>
      </c>
      <c r="B1487">
        <v>3</v>
      </c>
      <c r="C1487">
        <f>INDEX(CODIGOS_FATURAMENTO[codigo_faturamento_id],MATCH(Tabela3[[#This Row],[CodFaturamento]],CODIGOS_FATURAMENTO[Cod_Faturamento],0))</f>
        <v>28</v>
      </c>
      <c r="D1487">
        <v>60139064</v>
      </c>
      <c r="E1487">
        <v>947494534</v>
      </c>
      <c r="F1487" s="1">
        <v>45705</v>
      </c>
      <c r="G1487">
        <v>74</v>
      </c>
      <c r="H1487">
        <v>5</v>
      </c>
      <c r="I1487" s="1">
        <f>Tabela3[[#This Row],[data_autorizacao]]+120</f>
        <v>45825</v>
      </c>
      <c r="J1487" t="s">
        <v>2175</v>
      </c>
      <c r="K1487">
        <v>2250005170</v>
      </c>
    </row>
    <row r="1488" spans="1:11" x14ac:dyDescent="0.3">
      <c r="A1488">
        <v>2112</v>
      </c>
      <c r="B1488">
        <v>3</v>
      </c>
      <c r="C1488">
        <f>INDEX(CODIGOS_FATURAMENTO[codigo_faturamento_id],MATCH(Tabela3[[#This Row],[CodFaturamento]],CODIGOS_FATURAMENTO[Cod_Faturamento],0))</f>
        <v>108</v>
      </c>
      <c r="D1488">
        <v>60139069</v>
      </c>
      <c r="E1488">
        <v>947494539</v>
      </c>
      <c r="F1488" s="1">
        <v>45705</v>
      </c>
      <c r="G1488">
        <v>89</v>
      </c>
      <c r="H1488">
        <v>6</v>
      </c>
      <c r="I1488" s="1">
        <f>Tabela3[[#This Row],[data_autorizacao]]+120</f>
        <v>45825</v>
      </c>
      <c r="J1488" t="s">
        <v>2175</v>
      </c>
      <c r="K1488">
        <v>2250005189</v>
      </c>
    </row>
    <row r="1489" spans="1:11" x14ac:dyDescent="0.3">
      <c r="A1489">
        <v>2112</v>
      </c>
      <c r="B1489">
        <v>3</v>
      </c>
      <c r="C1489">
        <f>INDEX(CODIGOS_FATURAMENTO[codigo_faturamento_id],MATCH(Tabela3[[#This Row],[CodFaturamento]],CODIGOS_FATURAMENTO[Cod_Faturamento],0))</f>
        <v>29</v>
      </c>
      <c r="D1489">
        <v>60139067</v>
      </c>
      <c r="E1489">
        <v>947494537</v>
      </c>
      <c r="F1489" s="1">
        <v>45705</v>
      </c>
      <c r="G1489">
        <v>98</v>
      </c>
      <c r="H1489">
        <v>7</v>
      </c>
      <c r="I1489" s="1">
        <f>Tabela3[[#This Row],[data_autorizacao]]+120</f>
        <v>45825</v>
      </c>
      <c r="J1489" t="s">
        <v>2175</v>
      </c>
      <c r="K1489">
        <v>2250005278</v>
      </c>
    </row>
    <row r="1490" spans="1:11" x14ac:dyDescent="0.3">
      <c r="A1490">
        <v>4404</v>
      </c>
      <c r="B1490">
        <v>3</v>
      </c>
      <c r="C1490">
        <f>INDEX(CODIGOS_FATURAMENTO[codigo_faturamento_id],MATCH(Tabela3[[#This Row],[CodFaturamento]],CODIGOS_FATURAMENTO[Cod_Faturamento],0))</f>
        <v>29</v>
      </c>
      <c r="D1490">
        <v>57825537</v>
      </c>
      <c r="E1490">
        <v>945357940</v>
      </c>
      <c r="F1490" s="1">
        <v>45610</v>
      </c>
      <c r="G1490">
        <v>25</v>
      </c>
      <c r="H1490">
        <v>2</v>
      </c>
      <c r="I1490" s="1">
        <f>Tabela3[[#This Row],[data_autorizacao]]+120</f>
        <v>45730</v>
      </c>
      <c r="J1490" t="s">
        <v>2175</v>
      </c>
      <c r="K1490">
        <v>2250005278</v>
      </c>
    </row>
    <row r="1491" spans="1:11" x14ac:dyDescent="0.3">
      <c r="A1491">
        <v>2107</v>
      </c>
      <c r="B1491">
        <v>3</v>
      </c>
      <c r="C1491">
        <f>INDEX(CODIGOS_FATURAMENTO[codigo_faturamento_id],MATCH(Tabela3[[#This Row],[CodFaturamento]],CODIGOS_FATURAMENTO[Cod_Faturamento],0))</f>
        <v>26</v>
      </c>
      <c r="D1491">
        <v>58452450</v>
      </c>
      <c r="E1491">
        <v>945937430</v>
      </c>
      <c r="F1491" s="1">
        <v>45635</v>
      </c>
      <c r="G1491">
        <v>14</v>
      </c>
      <c r="H1491">
        <v>2</v>
      </c>
      <c r="I1491" s="1">
        <f>Tabela3[[#This Row],[data_autorizacao]]+120</f>
        <v>45755</v>
      </c>
      <c r="J1491" t="s">
        <v>2175</v>
      </c>
      <c r="K1491">
        <v>2250005103</v>
      </c>
    </row>
    <row r="1492" spans="1:11" x14ac:dyDescent="0.3">
      <c r="A1492">
        <v>2107</v>
      </c>
      <c r="B1492">
        <v>3</v>
      </c>
      <c r="C1492">
        <f>INDEX(CODIGOS_FATURAMENTO[codigo_faturamento_id],MATCH(Tabela3[[#This Row],[CodFaturamento]],CODIGOS_FATURAMENTO[Cod_Faturamento],0))</f>
        <v>108</v>
      </c>
      <c r="D1492">
        <v>58452451</v>
      </c>
      <c r="E1492">
        <v>945937431</v>
      </c>
      <c r="F1492" s="1">
        <v>45635</v>
      </c>
      <c r="G1492">
        <v>25</v>
      </c>
      <c r="H1492">
        <v>2</v>
      </c>
      <c r="I1492" s="1">
        <f>Tabela3[[#This Row],[data_autorizacao]]+120</f>
        <v>45755</v>
      </c>
      <c r="J1492" t="s">
        <v>2175</v>
      </c>
      <c r="K1492">
        <v>2250005189</v>
      </c>
    </row>
    <row r="1493" spans="1:11" x14ac:dyDescent="0.3">
      <c r="A1493">
        <v>2107</v>
      </c>
      <c r="B1493">
        <v>3</v>
      </c>
      <c r="C1493">
        <f>INDEX(CODIGOS_FATURAMENTO[codigo_faturamento_id],MATCH(Tabela3[[#This Row],[CodFaturamento]],CODIGOS_FATURAMENTO[Cod_Faturamento],0))</f>
        <v>29</v>
      </c>
      <c r="D1493">
        <v>58452449</v>
      </c>
      <c r="E1493">
        <v>945937429</v>
      </c>
      <c r="F1493" s="1">
        <v>45635</v>
      </c>
      <c r="G1493">
        <v>14</v>
      </c>
      <c r="H1493">
        <v>2</v>
      </c>
      <c r="I1493" s="1">
        <f>Tabela3[[#This Row],[data_autorizacao]]+120</f>
        <v>45755</v>
      </c>
      <c r="J1493" t="s">
        <v>2175</v>
      </c>
      <c r="K1493">
        <v>2250005278</v>
      </c>
    </row>
    <row r="1494" spans="1:11" x14ac:dyDescent="0.3">
      <c r="A1494">
        <v>2845</v>
      </c>
      <c r="B1494">
        <v>3</v>
      </c>
      <c r="C1494">
        <f>INDEX(CODIGOS_FATURAMENTO[codigo_faturamento_id],MATCH(Tabela3[[#This Row],[CodFaturamento]],CODIGOS_FATURAMENTO[Cod_Faturamento],0))</f>
        <v>26</v>
      </c>
      <c r="D1494">
        <v>58177024</v>
      </c>
      <c r="E1494">
        <v>945682363</v>
      </c>
      <c r="F1494" s="1">
        <v>45624</v>
      </c>
      <c r="G1494">
        <v>215</v>
      </c>
      <c r="H1494">
        <v>15</v>
      </c>
      <c r="I1494" s="1">
        <f>Tabela3[[#This Row],[data_autorizacao]]+120</f>
        <v>45744</v>
      </c>
      <c r="J1494" t="s">
        <v>2175</v>
      </c>
      <c r="K1494">
        <v>2250005103</v>
      </c>
    </row>
    <row r="1495" spans="1:11" x14ac:dyDescent="0.3">
      <c r="A1495">
        <v>2845</v>
      </c>
      <c r="B1495">
        <v>3</v>
      </c>
      <c r="C1495">
        <f>INDEX(CODIGOS_FATURAMENTO[codigo_faturamento_id],MATCH(Tabela3[[#This Row],[CodFaturamento]],CODIGOS_FATURAMENTO[Cod_Faturamento],0))</f>
        <v>27</v>
      </c>
      <c r="D1495">
        <v>58177022</v>
      </c>
      <c r="E1495">
        <v>945682361</v>
      </c>
      <c r="F1495" s="1">
        <v>45624</v>
      </c>
      <c r="G1495">
        <v>25</v>
      </c>
      <c r="H1495">
        <v>2</v>
      </c>
      <c r="I1495" s="1">
        <f>Tabela3[[#This Row],[data_autorizacao]]+120</f>
        <v>45744</v>
      </c>
      <c r="J1495" t="s">
        <v>2175</v>
      </c>
      <c r="K1495">
        <v>2250005111</v>
      </c>
    </row>
    <row r="1496" spans="1:11" x14ac:dyDescent="0.3">
      <c r="A1496">
        <v>2845</v>
      </c>
      <c r="B1496">
        <v>3</v>
      </c>
      <c r="C1496">
        <f>INDEX(CODIGOS_FATURAMENTO[codigo_faturamento_id],MATCH(Tabela3[[#This Row],[CodFaturamento]],CODIGOS_FATURAMENTO[Cod_Faturamento],0))</f>
        <v>108</v>
      </c>
      <c r="D1496">
        <v>58177025</v>
      </c>
      <c r="E1496">
        <v>945682365</v>
      </c>
      <c r="F1496" s="1">
        <v>45624</v>
      </c>
      <c r="G1496">
        <v>46</v>
      </c>
      <c r="H1496">
        <v>3</v>
      </c>
      <c r="I1496" s="1">
        <f>Tabela3[[#This Row],[data_autorizacao]]+120</f>
        <v>45744</v>
      </c>
      <c r="J1496" t="s">
        <v>2175</v>
      </c>
      <c r="K1496">
        <v>2250005189</v>
      </c>
    </row>
  </sheetData>
  <pageMargins left="0.511811024" right="0.511811024" top="0.78740157499999996" bottom="0.78740157499999996" header="0.31496062000000002" footer="0.31496062000000002"/>
  <ignoredErrors>
    <ignoredError sqref="K2:K149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F806-7A3B-4AEB-9A72-9D11921D44F8}">
  <sheetPr codeName="Planilha5"/>
  <dimension ref="A1:B8"/>
  <sheetViews>
    <sheetView workbookViewId="0">
      <selection activeCell="D12" sqref="D12"/>
    </sheetView>
  </sheetViews>
  <sheetFormatPr defaultRowHeight="14.4" x14ac:dyDescent="0.3"/>
  <cols>
    <col min="1" max="1" width="23.88671875" customWidth="1"/>
    <col min="2" max="2" width="19" customWidth="1"/>
  </cols>
  <sheetData>
    <row r="1" spans="1:2" x14ac:dyDescent="0.3">
      <c r="A1" t="s">
        <v>2167</v>
      </c>
      <c r="B1" t="s">
        <v>2176</v>
      </c>
    </row>
    <row r="2" spans="1:2" x14ac:dyDescent="0.3">
      <c r="A2">
        <v>26</v>
      </c>
      <c r="B2">
        <v>2250005103</v>
      </c>
    </row>
    <row r="3" spans="1:2" x14ac:dyDescent="0.3">
      <c r="A3">
        <v>108</v>
      </c>
      <c r="B3">
        <v>2250005189</v>
      </c>
    </row>
    <row r="4" spans="1:2" x14ac:dyDescent="0.3">
      <c r="A4">
        <v>31</v>
      </c>
      <c r="B4">
        <v>50000012</v>
      </c>
    </row>
    <row r="5" spans="1:2" x14ac:dyDescent="0.3">
      <c r="A5">
        <v>32</v>
      </c>
      <c r="B5">
        <v>50001213</v>
      </c>
    </row>
    <row r="6" spans="1:2" x14ac:dyDescent="0.3">
      <c r="A6">
        <v>28</v>
      </c>
      <c r="B6">
        <v>2250005170</v>
      </c>
    </row>
    <row r="7" spans="1:2" x14ac:dyDescent="0.3">
      <c r="A7">
        <v>29</v>
      </c>
      <c r="B7">
        <v>2250005278</v>
      </c>
    </row>
    <row r="8" spans="1:2" x14ac:dyDescent="0.3">
      <c r="A8">
        <v>27</v>
      </c>
      <c r="B8">
        <v>2250005111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0A6D-AB34-43B9-9987-5CBFF81DB3F1}">
  <sheetPr codeName="Planilha3"/>
  <dimension ref="A1:J1873"/>
  <sheetViews>
    <sheetView topLeftCell="A1863" workbookViewId="0">
      <selection activeCell="A1872" sqref="A1872"/>
    </sheetView>
  </sheetViews>
  <sheetFormatPr defaultRowHeight="14.4" x14ac:dyDescent="0.3"/>
  <cols>
    <col min="1" max="1" width="55.88671875" bestFit="1" customWidth="1"/>
    <col min="2" max="2" width="20.6640625" bestFit="1" customWidth="1"/>
  </cols>
  <sheetData>
    <row r="1" spans="1:4" x14ac:dyDescent="0.3">
      <c r="A1" t="s">
        <v>1266</v>
      </c>
      <c r="B1" t="s">
        <v>1267</v>
      </c>
      <c r="C1" t="s">
        <v>1268</v>
      </c>
    </row>
    <row r="2" spans="1:4" x14ac:dyDescent="0.3">
      <c r="A2" t="s">
        <v>690</v>
      </c>
      <c r="B2" t="s">
        <v>689</v>
      </c>
      <c r="C2">
        <v>4125</v>
      </c>
      <c r="D2">
        <f>COUNTIFS(Tabela2[nomePaciente],Tabela2[[#This Row],[nomePaciente]],Tabela2[Cart],Tabela2[[#This Row],[Cart]])</f>
        <v>1</v>
      </c>
    </row>
    <row r="3" spans="1:4" x14ac:dyDescent="0.3">
      <c r="A3" t="s">
        <v>41</v>
      </c>
      <c r="B3" t="s">
        <v>40</v>
      </c>
      <c r="C3">
        <v>4251</v>
      </c>
    </row>
    <row r="4" spans="1:4" x14ac:dyDescent="0.3">
      <c r="A4" t="s">
        <v>695</v>
      </c>
      <c r="B4" t="s">
        <v>694</v>
      </c>
      <c r="C4">
        <v>3602</v>
      </c>
    </row>
    <row r="5" spans="1:4" x14ac:dyDescent="0.3">
      <c r="A5" t="s">
        <v>1155</v>
      </c>
      <c r="B5" t="s">
        <v>1154</v>
      </c>
      <c r="C5">
        <v>4510</v>
      </c>
    </row>
    <row r="6" spans="1:4" x14ac:dyDescent="0.3">
      <c r="A6" t="s">
        <v>1176</v>
      </c>
      <c r="B6" t="s">
        <v>1175</v>
      </c>
      <c r="C6">
        <v>4319</v>
      </c>
    </row>
    <row r="7" spans="1:4" x14ac:dyDescent="0.3">
      <c r="A7" t="s">
        <v>682</v>
      </c>
      <c r="B7" t="s">
        <v>681</v>
      </c>
      <c r="C7">
        <v>4291</v>
      </c>
    </row>
    <row r="8" spans="1:4" x14ac:dyDescent="0.3">
      <c r="A8" t="s">
        <v>158</v>
      </c>
      <c r="B8" t="s">
        <v>157</v>
      </c>
      <c r="C8">
        <v>4096</v>
      </c>
    </row>
    <row r="9" spans="1:4" x14ac:dyDescent="0.3">
      <c r="A9" t="s">
        <v>1269</v>
      </c>
      <c r="B9" t="s">
        <v>1270</v>
      </c>
      <c r="C9">
        <v>3362</v>
      </c>
    </row>
    <row r="10" spans="1:4" x14ac:dyDescent="0.3">
      <c r="A10" t="s">
        <v>688</v>
      </c>
      <c r="B10" t="s">
        <v>687</v>
      </c>
      <c r="C10">
        <v>4360</v>
      </c>
    </row>
    <row r="11" spans="1:4" x14ac:dyDescent="0.3">
      <c r="A11" t="s">
        <v>1048</v>
      </c>
      <c r="B11" t="s">
        <v>1047</v>
      </c>
      <c r="C11">
        <v>3707</v>
      </c>
    </row>
    <row r="12" spans="1:4" x14ac:dyDescent="0.3">
      <c r="A12" t="s">
        <v>231</v>
      </c>
      <c r="B12" t="s">
        <v>230</v>
      </c>
      <c r="C12">
        <v>4312</v>
      </c>
    </row>
    <row r="13" spans="1:4" x14ac:dyDescent="0.3">
      <c r="A13" t="s">
        <v>532</v>
      </c>
      <c r="B13" t="s">
        <v>531</v>
      </c>
      <c r="C13">
        <v>3027</v>
      </c>
    </row>
    <row r="14" spans="1:4" x14ac:dyDescent="0.3">
      <c r="A14" t="s">
        <v>1139</v>
      </c>
      <c r="B14" t="s">
        <v>1138</v>
      </c>
      <c r="C14">
        <v>4287</v>
      </c>
    </row>
    <row r="15" spans="1:4" x14ac:dyDescent="0.3">
      <c r="A15" t="s">
        <v>1271</v>
      </c>
      <c r="B15" t="s">
        <v>826</v>
      </c>
      <c r="C15">
        <v>3556</v>
      </c>
    </row>
    <row r="16" spans="1:4" x14ac:dyDescent="0.3">
      <c r="A16" t="s">
        <v>864</v>
      </c>
      <c r="B16" t="s">
        <v>863</v>
      </c>
      <c r="C16">
        <v>4429</v>
      </c>
    </row>
    <row r="17" spans="1:3" x14ac:dyDescent="0.3">
      <c r="A17" t="s">
        <v>1006</v>
      </c>
      <c r="B17" t="s">
        <v>1005</v>
      </c>
      <c r="C17">
        <v>631</v>
      </c>
    </row>
    <row r="18" spans="1:3" x14ac:dyDescent="0.3">
      <c r="A18" t="s">
        <v>355</v>
      </c>
      <c r="B18" t="s">
        <v>354</v>
      </c>
      <c r="C18">
        <v>3995</v>
      </c>
    </row>
    <row r="19" spans="1:3" x14ac:dyDescent="0.3">
      <c r="A19" t="s">
        <v>1272</v>
      </c>
      <c r="B19" t="s">
        <v>1273</v>
      </c>
      <c r="C19">
        <v>1581</v>
      </c>
    </row>
    <row r="20" spans="1:3" x14ac:dyDescent="0.3">
      <c r="A20" t="s">
        <v>960</v>
      </c>
      <c r="B20" t="s">
        <v>959</v>
      </c>
      <c r="C20">
        <v>3154</v>
      </c>
    </row>
    <row r="21" spans="1:3" x14ac:dyDescent="0.3">
      <c r="A21" t="s">
        <v>474</v>
      </c>
      <c r="B21" t="s">
        <v>473</v>
      </c>
      <c r="C21">
        <v>3113</v>
      </c>
    </row>
    <row r="22" spans="1:3" x14ac:dyDescent="0.3">
      <c r="A22" t="s">
        <v>1274</v>
      </c>
      <c r="B22" t="s">
        <v>1275</v>
      </c>
      <c r="C22">
        <v>2810</v>
      </c>
    </row>
    <row r="23" spans="1:3" x14ac:dyDescent="0.3">
      <c r="A23" t="s">
        <v>1276</v>
      </c>
      <c r="B23" t="s">
        <v>1277</v>
      </c>
      <c r="C23">
        <v>4080</v>
      </c>
    </row>
    <row r="24" spans="1:3" x14ac:dyDescent="0.3">
      <c r="A24" t="s">
        <v>1278</v>
      </c>
      <c r="B24" t="s">
        <v>1279</v>
      </c>
      <c r="C24">
        <v>3839</v>
      </c>
    </row>
    <row r="25" spans="1:3" x14ac:dyDescent="0.3">
      <c r="A25" t="s">
        <v>1280</v>
      </c>
      <c r="B25" t="s">
        <v>1281</v>
      </c>
      <c r="C25">
        <v>1299</v>
      </c>
    </row>
    <row r="26" spans="1:3" x14ac:dyDescent="0.3">
      <c r="A26" t="s">
        <v>1282</v>
      </c>
      <c r="B26" t="s">
        <v>1283</v>
      </c>
      <c r="C26">
        <v>3579</v>
      </c>
    </row>
    <row r="27" spans="1:3" x14ac:dyDescent="0.3">
      <c r="A27" t="s">
        <v>1079</v>
      </c>
      <c r="B27" t="s">
        <v>1078</v>
      </c>
      <c r="C27">
        <v>4533</v>
      </c>
    </row>
    <row r="28" spans="1:3" x14ac:dyDescent="0.3">
      <c r="A28" t="s">
        <v>587</v>
      </c>
      <c r="B28" t="s">
        <v>586</v>
      </c>
      <c r="C28">
        <v>2263</v>
      </c>
    </row>
    <row r="29" spans="1:3" x14ac:dyDescent="0.3">
      <c r="A29" t="s">
        <v>680</v>
      </c>
      <c r="B29" t="s">
        <v>679</v>
      </c>
      <c r="C29">
        <v>3982</v>
      </c>
    </row>
    <row r="30" spans="1:3" x14ac:dyDescent="0.3">
      <c r="A30" t="s">
        <v>667</v>
      </c>
      <c r="B30" t="s">
        <v>666</v>
      </c>
      <c r="C30">
        <v>4465</v>
      </c>
    </row>
    <row r="31" spans="1:3" x14ac:dyDescent="0.3">
      <c r="A31" t="s">
        <v>1284</v>
      </c>
      <c r="B31" t="s">
        <v>1285</v>
      </c>
      <c r="C31">
        <v>2694</v>
      </c>
    </row>
    <row r="32" spans="1:3" x14ac:dyDescent="0.3">
      <c r="A32" t="s">
        <v>1033</v>
      </c>
      <c r="B32" t="s">
        <v>1032</v>
      </c>
      <c r="C32">
        <v>2126</v>
      </c>
    </row>
    <row r="33" spans="1:3" x14ac:dyDescent="0.3">
      <c r="A33" t="s">
        <v>295</v>
      </c>
      <c r="B33" t="s">
        <v>294</v>
      </c>
      <c r="C33">
        <v>4043</v>
      </c>
    </row>
    <row r="34" spans="1:3" x14ac:dyDescent="0.3">
      <c r="A34" t="s">
        <v>528</v>
      </c>
      <c r="B34" t="s">
        <v>527</v>
      </c>
      <c r="C34">
        <v>4514</v>
      </c>
    </row>
    <row r="35" spans="1:3" x14ac:dyDescent="0.3">
      <c r="A35" t="s">
        <v>790</v>
      </c>
      <c r="B35" t="s">
        <v>789</v>
      </c>
      <c r="C35">
        <v>2323</v>
      </c>
    </row>
    <row r="36" spans="1:3" x14ac:dyDescent="0.3">
      <c r="A36" t="s">
        <v>995</v>
      </c>
      <c r="B36" t="s">
        <v>994</v>
      </c>
      <c r="C36">
        <v>4285</v>
      </c>
    </row>
    <row r="37" spans="1:3" x14ac:dyDescent="0.3">
      <c r="A37" t="s">
        <v>1042</v>
      </c>
      <c r="B37" t="s">
        <v>1041</v>
      </c>
      <c r="C37">
        <v>2823</v>
      </c>
    </row>
    <row r="38" spans="1:3" x14ac:dyDescent="0.3">
      <c r="A38" t="s">
        <v>287</v>
      </c>
      <c r="B38" t="s">
        <v>286</v>
      </c>
      <c r="C38">
        <v>3308</v>
      </c>
    </row>
    <row r="39" spans="1:3" x14ac:dyDescent="0.3">
      <c r="A39" t="s">
        <v>1286</v>
      </c>
      <c r="B39" t="s">
        <v>1287</v>
      </c>
      <c r="C39">
        <v>4369</v>
      </c>
    </row>
    <row r="40" spans="1:3" x14ac:dyDescent="0.3">
      <c r="A40" t="s">
        <v>1088</v>
      </c>
      <c r="B40" t="s">
        <v>1087</v>
      </c>
      <c r="C40">
        <v>4094</v>
      </c>
    </row>
    <row r="41" spans="1:3" x14ac:dyDescent="0.3">
      <c r="A41" t="s">
        <v>674</v>
      </c>
      <c r="B41" t="s">
        <v>673</v>
      </c>
      <c r="C41">
        <v>4105</v>
      </c>
    </row>
    <row r="42" spans="1:3" x14ac:dyDescent="0.3">
      <c r="A42" t="s">
        <v>952</v>
      </c>
      <c r="B42" t="s">
        <v>951</v>
      </c>
      <c r="C42">
        <v>3888</v>
      </c>
    </row>
    <row r="43" spans="1:3" x14ac:dyDescent="0.3">
      <c r="A43" t="s">
        <v>866</v>
      </c>
      <c r="B43" t="s">
        <v>865</v>
      </c>
      <c r="C43">
        <v>4102</v>
      </c>
    </row>
    <row r="44" spans="1:3" x14ac:dyDescent="0.3">
      <c r="A44" t="s">
        <v>580</v>
      </c>
      <c r="B44" t="s">
        <v>579</v>
      </c>
      <c r="C44">
        <v>3893</v>
      </c>
    </row>
    <row r="45" spans="1:3" x14ac:dyDescent="0.3">
      <c r="A45" t="s">
        <v>946</v>
      </c>
      <c r="B45" t="s">
        <v>945</v>
      </c>
      <c r="C45">
        <v>4435</v>
      </c>
    </row>
    <row r="46" spans="1:3" x14ac:dyDescent="0.3">
      <c r="A46" t="s">
        <v>706</v>
      </c>
      <c r="B46" t="s">
        <v>705</v>
      </c>
      <c r="C46">
        <v>961</v>
      </c>
    </row>
    <row r="47" spans="1:3" x14ac:dyDescent="0.3">
      <c r="A47" t="s">
        <v>1253</v>
      </c>
      <c r="B47" t="s">
        <v>1252</v>
      </c>
      <c r="C47">
        <v>2745</v>
      </c>
    </row>
    <row r="48" spans="1:3" x14ac:dyDescent="0.3">
      <c r="A48" t="s">
        <v>346</v>
      </c>
      <c r="B48" t="s">
        <v>345</v>
      </c>
      <c r="C48">
        <v>4081</v>
      </c>
    </row>
    <row r="49" spans="1:3" x14ac:dyDescent="0.3">
      <c r="A49" t="s">
        <v>970</v>
      </c>
      <c r="B49" t="s">
        <v>969</v>
      </c>
      <c r="C49">
        <v>3561</v>
      </c>
    </row>
    <row r="50" spans="1:3" x14ac:dyDescent="0.3">
      <c r="A50" t="s">
        <v>61</v>
      </c>
      <c r="B50" t="s">
        <v>60</v>
      </c>
      <c r="C50">
        <v>2431</v>
      </c>
    </row>
    <row r="51" spans="1:3" x14ac:dyDescent="0.3">
      <c r="A51" t="s">
        <v>1288</v>
      </c>
      <c r="B51" t="s">
        <v>1289</v>
      </c>
      <c r="C51">
        <v>976</v>
      </c>
    </row>
    <row r="52" spans="1:3" x14ac:dyDescent="0.3">
      <c r="A52" t="s">
        <v>1290</v>
      </c>
      <c r="B52" t="s">
        <v>1291</v>
      </c>
      <c r="C52">
        <v>3902</v>
      </c>
    </row>
    <row r="53" spans="1:3" x14ac:dyDescent="0.3">
      <c r="A53" t="s">
        <v>741</v>
      </c>
      <c r="B53" t="s">
        <v>740</v>
      </c>
      <c r="C53">
        <v>4085</v>
      </c>
    </row>
    <row r="54" spans="1:3" x14ac:dyDescent="0.3">
      <c r="A54" t="s">
        <v>623</v>
      </c>
      <c r="B54" t="s">
        <v>622</v>
      </c>
      <c r="C54">
        <v>4169</v>
      </c>
    </row>
    <row r="55" spans="1:3" x14ac:dyDescent="0.3">
      <c r="A55" t="s">
        <v>1024</v>
      </c>
      <c r="B55" t="s">
        <v>1023</v>
      </c>
      <c r="C55">
        <v>2673</v>
      </c>
    </row>
    <row r="56" spans="1:3" x14ac:dyDescent="0.3">
      <c r="A56" t="s">
        <v>659</v>
      </c>
      <c r="B56" t="s">
        <v>658</v>
      </c>
      <c r="C56">
        <v>3163</v>
      </c>
    </row>
    <row r="57" spans="1:3" x14ac:dyDescent="0.3">
      <c r="A57" t="s">
        <v>858</v>
      </c>
      <c r="B57" t="s">
        <v>857</v>
      </c>
      <c r="C57">
        <v>2610</v>
      </c>
    </row>
    <row r="58" spans="1:3" x14ac:dyDescent="0.3">
      <c r="A58" t="s">
        <v>584</v>
      </c>
      <c r="B58" t="s">
        <v>583</v>
      </c>
      <c r="C58">
        <v>1592</v>
      </c>
    </row>
    <row r="59" spans="1:3" x14ac:dyDescent="0.3">
      <c r="A59" t="s">
        <v>1120</v>
      </c>
      <c r="B59" t="s">
        <v>1119</v>
      </c>
      <c r="C59">
        <v>3037</v>
      </c>
    </row>
    <row r="60" spans="1:3" x14ac:dyDescent="0.3">
      <c r="A60" t="s">
        <v>1146</v>
      </c>
      <c r="B60" t="s">
        <v>1145</v>
      </c>
      <c r="C60">
        <v>4389</v>
      </c>
    </row>
    <row r="61" spans="1:3" x14ac:dyDescent="0.3">
      <c r="A61" t="s">
        <v>494</v>
      </c>
      <c r="B61" t="s">
        <v>493</v>
      </c>
      <c r="C61">
        <v>770</v>
      </c>
    </row>
    <row r="62" spans="1:3" x14ac:dyDescent="0.3">
      <c r="A62" t="s">
        <v>1248</v>
      </c>
      <c r="B62" t="s">
        <v>1247</v>
      </c>
      <c r="C62">
        <v>4182</v>
      </c>
    </row>
    <row r="63" spans="1:3" x14ac:dyDescent="0.3">
      <c r="A63" t="s">
        <v>363</v>
      </c>
      <c r="B63" t="s">
        <v>362</v>
      </c>
      <c r="C63">
        <v>4298</v>
      </c>
    </row>
    <row r="64" spans="1:3" x14ac:dyDescent="0.3">
      <c r="A64" t="s">
        <v>1292</v>
      </c>
      <c r="B64" t="s">
        <v>1293</v>
      </c>
      <c r="C64">
        <v>3112</v>
      </c>
    </row>
    <row r="65" spans="1:3" x14ac:dyDescent="0.3">
      <c r="A65" t="s">
        <v>283</v>
      </c>
      <c r="B65" t="s">
        <v>282</v>
      </c>
      <c r="C65">
        <v>4472</v>
      </c>
    </row>
    <row r="66" spans="1:3" x14ac:dyDescent="0.3">
      <c r="A66" t="s">
        <v>878</v>
      </c>
      <c r="B66" t="s">
        <v>877</v>
      </c>
      <c r="C66">
        <v>3948</v>
      </c>
    </row>
    <row r="67" spans="1:3" x14ac:dyDescent="0.3">
      <c r="A67" t="s">
        <v>880</v>
      </c>
      <c r="B67" t="s">
        <v>879</v>
      </c>
      <c r="C67">
        <v>4382</v>
      </c>
    </row>
    <row r="68" spans="1:3" x14ac:dyDescent="0.3">
      <c r="A68" t="s">
        <v>1207</v>
      </c>
      <c r="B68" t="s">
        <v>1206</v>
      </c>
      <c r="C68">
        <v>3979</v>
      </c>
    </row>
    <row r="69" spans="1:3" x14ac:dyDescent="0.3">
      <c r="A69" t="s">
        <v>30</v>
      </c>
      <c r="B69" t="s">
        <v>29</v>
      </c>
      <c r="C69">
        <v>4337</v>
      </c>
    </row>
    <row r="70" spans="1:3" x14ac:dyDescent="0.3">
      <c r="A70" t="s">
        <v>466</v>
      </c>
      <c r="B70" t="s">
        <v>465</v>
      </c>
      <c r="C70">
        <v>3446</v>
      </c>
    </row>
    <row r="71" spans="1:3" x14ac:dyDescent="0.3">
      <c r="A71" t="s">
        <v>36</v>
      </c>
      <c r="B71" t="s">
        <v>35</v>
      </c>
      <c r="C71">
        <v>4338</v>
      </c>
    </row>
    <row r="72" spans="1:3" x14ac:dyDescent="0.3">
      <c r="A72" t="s">
        <v>220</v>
      </c>
      <c r="B72" t="s">
        <v>219</v>
      </c>
      <c r="C72">
        <v>4180</v>
      </c>
    </row>
    <row r="73" spans="1:3" x14ac:dyDescent="0.3">
      <c r="A73" t="s">
        <v>872</v>
      </c>
      <c r="B73" t="s">
        <v>871</v>
      </c>
      <c r="C73">
        <v>3117</v>
      </c>
    </row>
    <row r="74" spans="1:3" x14ac:dyDescent="0.3">
      <c r="A74" t="s">
        <v>829</v>
      </c>
      <c r="B74" t="s">
        <v>828</v>
      </c>
      <c r="C74">
        <v>3098</v>
      </c>
    </row>
    <row r="75" spans="1:3" x14ac:dyDescent="0.3">
      <c r="A75" t="s">
        <v>612</v>
      </c>
      <c r="B75" t="s">
        <v>611</v>
      </c>
      <c r="C75">
        <v>4058</v>
      </c>
    </row>
    <row r="76" spans="1:3" x14ac:dyDescent="0.3">
      <c r="A76" t="s">
        <v>1294</v>
      </c>
      <c r="B76" t="s">
        <v>1295</v>
      </c>
      <c r="C76">
        <v>3862</v>
      </c>
    </row>
    <row r="77" spans="1:3" x14ac:dyDescent="0.3">
      <c r="A77" t="s">
        <v>252</v>
      </c>
      <c r="B77" t="s">
        <v>251</v>
      </c>
      <c r="C77">
        <v>4348</v>
      </c>
    </row>
    <row r="78" spans="1:3" x14ac:dyDescent="0.3">
      <c r="A78" t="s">
        <v>1103</v>
      </c>
      <c r="B78" t="s">
        <v>1102</v>
      </c>
      <c r="C78">
        <v>4086</v>
      </c>
    </row>
    <row r="79" spans="1:3" x14ac:dyDescent="0.3">
      <c r="A79" t="s">
        <v>775</v>
      </c>
      <c r="B79" t="s">
        <v>774</v>
      </c>
      <c r="C79">
        <v>4294</v>
      </c>
    </row>
    <row r="80" spans="1:3" x14ac:dyDescent="0.3">
      <c r="A80" t="s">
        <v>268</v>
      </c>
      <c r="B80" t="s">
        <v>267</v>
      </c>
      <c r="C80">
        <v>3482</v>
      </c>
    </row>
    <row r="81" spans="1:3" x14ac:dyDescent="0.3">
      <c r="A81" t="s">
        <v>1251</v>
      </c>
      <c r="B81" t="s">
        <v>1250</v>
      </c>
      <c r="C81">
        <v>4138</v>
      </c>
    </row>
    <row r="82" spans="1:3" x14ac:dyDescent="0.3">
      <c r="A82" t="s">
        <v>783</v>
      </c>
      <c r="B82" t="s">
        <v>782</v>
      </c>
      <c r="C82">
        <v>3458</v>
      </c>
    </row>
    <row r="83" spans="1:3" x14ac:dyDescent="0.3">
      <c r="A83" t="s">
        <v>289</v>
      </c>
      <c r="B83" t="s">
        <v>288</v>
      </c>
      <c r="C83">
        <v>3618</v>
      </c>
    </row>
    <row r="84" spans="1:3" x14ac:dyDescent="0.3">
      <c r="A84" t="s">
        <v>9</v>
      </c>
      <c r="B84" t="s">
        <v>8</v>
      </c>
      <c r="C84">
        <v>4324</v>
      </c>
    </row>
    <row r="85" spans="1:3" x14ac:dyDescent="0.3">
      <c r="A85" t="s">
        <v>1188</v>
      </c>
      <c r="B85" t="s">
        <v>1187</v>
      </c>
      <c r="C85">
        <v>2088</v>
      </c>
    </row>
    <row r="86" spans="1:3" x14ac:dyDescent="0.3">
      <c r="A86" t="s">
        <v>1149</v>
      </c>
      <c r="B86" t="s">
        <v>1148</v>
      </c>
      <c r="C86">
        <v>2722</v>
      </c>
    </row>
    <row r="87" spans="1:3" x14ac:dyDescent="0.3">
      <c r="A87" t="s">
        <v>334</v>
      </c>
      <c r="B87" t="s">
        <v>333</v>
      </c>
      <c r="C87">
        <v>1455</v>
      </c>
    </row>
    <row r="88" spans="1:3" x14ac:dyDescent="0.3">
      <c r="A88" t="s">
        <v>752</v>
      </c>
      <c r="B88" t="s">
        <v>751</v>
      </c>
      <c r="C88">
        <v>2918</v>
      </c>
    </row>
    <row r="89" spans="1:3" x14ac:dyDescent="0.3">
      <c r="A89" t="s">
        <v>1265</v>
      </c>
      <c r="B89" t="s">
        <v>1264</v>
      </c>
      <c r="C89">
        <v>4461</v>
      </c>
    </row>
    <row r="90" spans="1:3" x14ac:dyDescent="0.3">
      <c r="A90" t="s">
        <v>1111</v>
      </c>
      <c r="B90" t="s">
        <v>1110</v>
      </c>
      <c r="C90">
        <v>4470</v>
      </c>
    </row>
    <row r="91" spans="1:3" x14ac:dyDescent="0.3">
      <c r="A91" t="s">
        <v>1018</v>
      </c>
      <c r="B91" t="s">
        <v>1017</v>
      </c>
      <c r="C91">
        <v>4168</v>
      </c>
    </row>
    <row r="92" spans="1:3" x14ac:dyDescent="0.3">
      <c r="A92" t="s">
        <v>402</v>
      </c>
      <c r="B92" t="s">
        <v>401</v>
      </c>
      <c r="C92">
        <v>1643</v>
      </c>
    </row>
    <row r="93" spans="1:3" x14ac:dyDescent="0.3">
      <c r="A93" t="s">
        <v>315</v>
      </c>
      <c r="B93" t="s">
        <v>314</v>
      </c>
      <c r="C93">
        <v>4381</v>
      </c>
    </row>
    <row r="94" spans="1:3" x14ac:dyDescent="0.3">
      <c r="A94" t="s">
        <v>1296</v>
      </c>
      <c r="B94" t="s">
        <v>1297</v>
      </c>
      <c r="C94">
        <v>4012</v>
      </c>
    </row>
    <row r="95" spans="1:3" x14ac:dyDescent="0.3">
      <c r="A95" t="s">
        <v>1298</v>
      </c>
      <c r="B95" t="s">
        <v>1299</v>
      </c>
      <c r="C95">
        <v>4236</v>
      </c>
    </row>
    <row r="96" spans="1:3" x14ac:dyDescent="0.3">
      <c r="A96" t="s">
        <v>692</v>
      </c>
      <c r="B96" t="s">
        <v>691</v>
      </c>
      <c r="C96">
        <v>4268</v>
      </c>
    </row>
    <row r="97" spans="1:3" x14ac:dyDescent="0.3">
      <c r="A97" t="s">
        <v>1300</v>
      </c>
      <c r="B97" t="s">
        <v>1301</v>
      </c>
      <c r="C97">
        <v>1489</v>
      </c>
    </row>
    <row r="98" spans="1:3" x14ac:dyDescent="0.3">
      <c r="A98" t="s">
        <v>470</v>
      </c>
      <c r="B98" t="s">
        <v>469</v>
      </c>
      <c r="C98">
        <v>4419</v>
      </c>
    </row>
    <row r="99" spans="1:3" x14ac:dyDescent="0.3">
      <c r="A99" t="s">
        <v>1302</v>
      </c>
      <c r="B99" t="s">
        <v>1303</v>
      </c>
      <c r="C99">
        <v>3250</v>
      </c>
    </row>
    <row r="100" spans="1:3" x14ac:dyDescent="0.3">
      <c r="A100" t="s">
        <v>489</v>
      </c>
      <c r="B100" t="s">
        <v>488</v>
      </c>
      <c r="C100">
        <v>880</v>
      </c>
    </row>
    <row r="101" spans="1:3" x14ac:dyDescent="0.3">
      <c r="A101" t="s">
        <v>934</v>
      </c>
      <c r="B101" t="s">
        <v>933</v>
      </c>
      <c r="C101">
        <v>2661</v>
      </c>
    </row>
    <row r="102" spans="1:3" x14ac:dyDescent="0.3">
      <c r="A102" t="s">
        <v>600</v>
      </c>
      <c r="B102" t="s">
        <v>599</v>
      </c>
      <c r="C102">
        <v>4462</v>
      </c>
    </row>
    <row r="103" spans="1:3" x14ac:dyDescent="0.3">
      <c r="A103" t="s">
        <v>942</v>
      </c>
      <c r="B103" t="s">
        <v>941</v>
      </c>
      <c r="C103">
        <v>4250</v>
      </c>
    </row>
    <row r="104" spans="1:3" x14ac:dyDescent="0.3">
      <c r="A104" t="s">
        <v>1000</v>
      </c>
      <c r="B104" t="s">
        <v>999</v>
      </c>
      <c r="C104">
        <v>3816</v>
      </c>
    </row>
    <row r="105" spans="1:3" x14ac:dyDescent="0.3">
      <c r="A105" t="s">
        <v>874</v>
      </c>
      <c r="B105" t="s">
        <v>873</v>
      </c>
      <c r="C105">
        <v>2663</v>
      </c>
    </row>
    <row r="106" spans="1:3" x14ac:dyDescent="0.3">
      <c r="A106" t="s">
        <v>1229</v>
      </c>
      <c r="B106" t="s">
        <v>1228</v>
      </c>
      <c r="C106">
        <v>3696</v>
      </c>
    </row>
    <row r="107" spans="1:3" x14ac:dyDescent="0.3">
      <c r="A107" t="s">
        <v>537</v>
      </c>
      <c r="B107" t="s">
        <v>536</v>
      </c>
      <c r="C107">
        <v>2958</v>
      </c>
    </row>
    <row r="108" spans="1:3" x14ac:dyDescent="0.3">
      <c r="A108" t="s">
        <v>595</v>
      </c>
      <c r="B108" t="s">
        <v>594</v>
      </c>
      <c r="C108">
        <v>932</v>
      </c>
    </row>
    <row r="109" spans="1:3" x14ac:dyDescent="0.3">
      <c r="A109" t="s">
        <v>962</v>
      </c>
      <c r="B109" t="s">
        <v>961</v>
      </c>
      <c r="C109">
        <v>1504</v>
      </c>
    </row>
    <row r="110" spans="1:3" x14ac:dyDescent="0.3">
      <c r="A110" t="s">
        <v>1304</v>
      </c>
      <c r="B110" t="s">
        <v>1305</v>
      </c>
      <c r="C110">
        <v>3684</v>
      </c>
    </row>
    <row r="111" spans="1:3" x14ac:dyDescent="0.3">
      <c r="A111" t="s">
        <v>618</v>
      </c>
      <c r="B111" t="s">
        <v>617</v>
      </c>
      <c r="C111">
        <v>3273</v>
      </c>
    </row>
    <row r="112" spans="1:3" x14ac:dyDescent="0.3">
      <c r="A112" t="s">
        <v>1261</v>
      </c>
      <c r="B112" t="s">
        <v>1260</v>
      </c>
      <c r="C112">
        <v>4127</v>
      </c>
    </row>
    <row r="113" spans="1:3" x14ac:dyDescent="0.3">
      <c r="A113" t="s">
        <v>1010</v>
      </c>
      <c r="B113" t="s">
        <v>1009</v>
      </c>
      <c r="C113">
        <v>942</v>
      </c>
    </row>
    <row r="114" spans="1:3" x14ac:dyDescent="0.3">
      <c r="A114" t="s">
        <v>1209</v>
      </c>
      <c r="B114" t="s">
        <v>1208</v>
      </c>
      <c r="C114">
        <v>4244</v>
      </c>
    </row>
    <row r="115" spans="1:3" x14ac:dyDescent="0.3">
      <c r="A115" t="s">
        <v>640</v>
      </c>
      <c r="B115" t="s">
        <v>639</v>
      </c>
      <c r="C115">
        <v>155</v>
      </c>
    </row>
    <row r="116" spans="1:3" x14ac:dyDescent="0.3">
      <c r="A116" t="s">
        <v>425</v>
      </c>
      <c r="B116" t="s">
        <v>424</v>
      </c>
      <c r="C116">
        <v>1751</v>
      </c>
    </row>
    <row r="117" spans="1:3" x14ac:dyDescent="0.3">
      <c r="A117" t="s">
        <v>938</v>
      </c>
      <c r="B117" t="s">
        <v>937</v>
      </c>
      <c r="C117">
        <v>4290</v>
      </c>
    </row>
    <row r="118" spans="1:3" x14ac:dyDescent="0.3">
      <c r="A118" t="s">
        <v>326</v>
      </c>
      <c r="B118" t="s">
        <v>325</v>
      </c>
      <c r="C118">
        <v>2687</v>
      </c>
    </row>
    <row r="119" spans="1:3" x14ac:dyDescent="0.3">
      <c r="A119" t="s">
        <v>319</v>
      </c>
      <c r="B119" t="s">
        <v>318</v>
      </c>
      <c r="C119">
        <v>2959</v>
      </c>
    </row>
    <row r="120" spans="1:3" x14ac:dyDescent="0.3">
      <c r="A120" t="s">
        <v>1306</v>
      </c>
      <c r="B120" t="s">
        <v>1307</v>
      </c>
      <c r="C120">
        <v>4311</v>
      </c>
    </row>
    <row r="121" spans="1:3" x14ac:dyDescent="0.3">
      <c r="A121" t="s">
        <v>369</v>
      </c>
      <c r="B121" t="s">
        <v>368</v>
      </c>
      <c r="C121">
        <v>3064</v>
      </c>
    </row>
    <row r="122" spans="1:3" x14ac:dyDescent="0.3">
      <c r="A122" t="s">
        <v>950</v>
      </c>
      <c r="B122" t="s">
        <v>949</v>
      </c>
      <c r="C122">
        <v>3872</v>
      </c>
    </row>
    <row r="123" spans="1:3" x14ac:dyDescent="0.3">
      <c r="A123" t="s">
        <v>542</v>
      </c>
      <c r="B123" t="s">
        <v>541</v>
      </c>
      <c r="C123">
        <v>1918</v>
      </c>
    </row>
    <row r="124" spans="1:3" x14ac:dyDescent="0.3">
      <c r="A124" t="s">
        <v>944</v>
      </c>
      <c r="B124" t="s">
        <v>943</v>
      </c>
      <c r="C124">
        <v>3580</v>
      </c>
    </row>
    <row r="125" spans="1:3" x14ac:dyDescent="0.3">
      <c r="A125" t="s">
        <v>892</v>
      </c>
      <c r="B125" t="s">
        <v>891</v>
      </c>
      <c r="C125">
        <v>4299</v>
      </c>
    </row>
    <row r="126" spans="1:3" x14ac:dyDescent="0.3">
      <c r="A126" t="s">
        <v>1174</v>
      </c>
      <c r="B126" t="s">
        <v>1173</v>
      </c>
      <c r="C126">
        <v>2264</v>
      </c>
    </row>
    <row r="127" spans="1:3" x14ac:dyDescent="0.3">
      <c r="A127" t="s">
        <v>261</v>
      </c>
      <c r="B127" t="s">
        <v>260</v>
      </c>
      <c r="C127">
        <v>2944</v>
      </c>
    </row>
    <row r="128" spans="1:3" x14ac:dyDescent="0.3">
      <c r="A128" t="s">
        <v>1131</v>
      </c>
      <c r="B128" t="s">
        <v>1130</v>
      </c>
      <c r="C128">
        <v>2910</v>
      </c>
    </row>
    <row r="129" spans="1:3" x14ac:dyDescent="0.3">
      <c r="A129" t="s">
        <v>1115</v>
      </c>
      <c r="B129" t="s">
        <v>1114</v>
      </c>
      <c r="C129">
        <v>4438</v>
      </c>
    </row>
    <row r="130" spans="1:3" x14ac:dyDescent="0.3">
      <c r="A130" t="s">
        <v>513</v>
      </c>
      <c r="B130" t="s">
        <v>512</v>
      </c>
      <c r="C130">
        <v>3256</v>
      </c>
    </row>
    <row r="131" spans="1:3" x14ac:dyDescent="0.3">
      <c r="A131" t="s">
        <v>1308</v>
      </c>
      <c r="B131" t="s">
        <v>1309</v>
      </c>
      <c r="C131">
        <v>4063</v>
      </c>
    </row>
    <row r="132" spans="1:3" x14ac:dyDescent="0.3">
      <c r="A132" t="s">
        <v>351</v>
      </c>
      <c r="B132" t="s">
        <v>350</v>
      </c>
      <c r="C132">
        <v>4321</v>
      </c>
    </row>
    <row r="133" spans="1:3" x14ac:dyDescent="0.3">
      <c r="A133" t="s">
        <v>1031</v>
      </c>
      <c r="B133" t="s">
        <v>1030</v>
      </c>
      <c r="C133">
        <v>4488</v>
      </c>
    </row>
    <row r="134" spans="1:3" x14ac:dyDescent="0.3">
      <c r="A134" t="s">
        <v>780</v>
      </c>
      <c r="B134" t="s">
        <v>779</v>
      </c>
      <c r="C134">
        <v>3721</v>
      </c>
    </row>
    <row r="135" spans="1:3" x14ac:dyDescent="0.3">
      <c r="A135" t="s">
        <v>1084</v>
      </c>
      <c r="B135" t="s">
        <v>1083</v>
      </c>
      <c r="C135">
        <v>4328</v>
      </c>
    </row>
    <row r="136" spans="1:3" x14ac:dyDescent="0.3">
      <c r="A136" t="s">
        <v>306</v>
      </c>
      <c r="B136" t="s">
        <v>305</v>
      </c>
      <c r="C136">
        <v>950</v>
      </c>
    </row>
    <row r="137" spans="1:3" x14ac:dyDescent="0.3">
      <c r="A137" t="s">
        <v>89</v>
      </c>
      <c r="B137" t="s">
        <v>88</v>
      </c>
      <c r="C137">
        <v>2559</v>
      </c>
    </row>
    <row r="138" spans="1:3" x14ac:dyDescent="0.3">
      <c r="A138" t="s">
        <v>739</v>
      </c>
      <c r="B138" t="s">
        <v>738</v>
      </c>
      <c r="C138">
        <v>4448</v>
      </c>
    </row>
    <row r="139" spans="1:3" x14ac:dyDescent="0.3">
      <c r="A139" t="s">
        <v>745</v>
      </c>
      <c r="B139" t="s">
        <v>744</v>
      </c>
      <c r="C139">
        <v>4019</v>
      </c>
    </row>
    <row r="140" spans="1:3" x14ac:dyDescent="0.3">
      <c r="A140" t="s">
        <v>151</v>
      </c>
      <c r="B140" t="s">
        <v>150</v>
      </c>
      <c r="C140">
        <v>4517</v>
      </c>
    </row>
    <row r="141" spans="1:3" x14ac:dyDescent="0.3">
      <c r="A141" t="s">
        <v>927</v>
      </c>
      <c r="B141" t="s">
        <v>926</v>
      </c>
      <c r="C141">
        <v>2391</v>
      </c>
    </row>
    <row r="142" spans="1:3" x14ac:dyDescent="0.3">
      <c r="A142" t="s">
        <v>501</v>
      </c>
      <c r="B142" t="s">
        <v>500</v>
      </c>
      <c r="C142">
        <v>4204</v>
      </c>
    </row>
    <row r="143" spans="1:3" x14ac:dyDescent="0.3">
      <c r="A143" t="s">
        <v>391</v>
      </c>
      <c r="B143" t="s">
        <v>390</v>
      </c>
      <c r="C143">
        <v>3327</v>
      </c>
    </row>
    <row r="144" spans="1:3" x14ac:dyDescent="0.3">
      <c r="A144" t="s">
        <v>437</v>
      </c>
      <c r="B144" t="s">
        <v>436</v>
      </c>
      <c r="C144">
        <v>4526</v>
      </c>
    </row>
    <row r="145" spans="1:3" x14ac:dyDescent="0.3">
      <c r="A145" t="s">
        <v>1077</v>
      </c>
      <c r="B145" t="s">
        <v>1076</v>
      </c>
      <c r="C145">
        <v>4135</v>
      </c>
    </row>
    <row r="146" spans="1:3" x14ac:dyDescent="0.3">
      <c r="A146" t="s">
        <v>882</v>
      </c>
      <c r="B146" t="s">
        <v>881</v>
      </c>
      <c r="C146">
        <v>2764</v>
      </c>
    </row>
    <row r="147" spans="1:3" x14ac:dyDescent="0.3">
      <c r="A147" t="s">
        <v>1162</v>
      </c>
      <c r="B147" t="s">
        <v>1161</v>
      </c>
      <c r="C147">
        <v>2857</v>
      </c>
    </row>
    <row r="148" spans="1:3" x14ac:dyDescent="0.3">
      <c r="A148" t="s">
        <v>1215</v>
      </c>
      <c r="B148" t="s">
        <v>1214</v>
      </c>
      <c r="C148">
        <v>4150</v>
      </c>
    </row>
    <row r="149" spans="1:3" x14ac:dyDescent="0.3">
      <c r="A149" t="s">
        <v>590</v>
      </c>
      <c r="B149" t="s">
        <v>589</v>
      </c>
      <c r="C149">
        <v>3987</v>
      </c>
    </row>
    <row r="150" spans="1:3" x14ac:dyDescent="0.3">
      <c r="A150" t="s">
        <v>211</v>
      </c>
      <c r="B150" t="s">
        <v>210</v>
      </c>
      <c r="C150">
        <v>2954</v>
      </c>
    </row>
    <row r="151" spans="1:3" x14ac:dyDescent="0.3">
      <c r="A151" t="s">
        <v>172</v>
      </c>
      <c r="B151" t="s">
        <v>171</v>
      </c>
      <c r="C151">
        <v>3874</v>
      </c>
    </row>
    <row r="152" spans="1:3" x14ac:dyDescent="0.3">
      <c r="A152" t="s">
        <v>1310</v>
      </c>
      <c r="B152" t="s">
        <v>1311</v>
      </c>
      <c r="C152">
        <v>3849</v>
      </c>
    </row>
    <row r="153" spans="1:3" x14ac:dyDescent="0.3">
      <c r="A153" t="s">
        <v>909</v>
      </c>
      <c r="B153" t="s">
        <v>908</v>
      </c>
      <c r="C153">
        <v>1416</v>
      </c>
    </row>
    <row r="154" spans="1:3" x14ac:dyDescent="0.3">
      <c r="A154" t="s">
        <v>417</v>
      </c>
      <c r="B154" t="s">
        <v>416</v>
      </c>
      <c r="C154">
        <v>1204</v>
      </c>
    </row>
    <row r="155" spans="1:3" x14ac:dyDescent="0.3">
      <c r="A155" t="s">
        <v>817</v>
      </c>
      <c r="B155" t="s">
        <v>816</v>
      </c>
      <c r="C155">
        <v>1543</v>
      </c>
    </row>
    <row r="156" spans="1:3" x14ac:dyDescent="0.3">
      <c r="A156" t="s">
        <v>1213</v>
      </c>
      <c r="B156" t="s">
        <v>1212</v>
      </c>
      <c r="C156">
        <v>1495</v>
      </c>
    </row>
    <row r="157" spans="1:3" x14ac:dyDescent="0.3">
      <c r="A157" t="s">
        <v>1312</v>
      </c>
      <c r="B157" t="s">
        <v>1313</v>
      </c>
      <c r="C157">
        <v>2735</v>
      </c>
    </row>
    <row r="158" spans="1:3" x14ac:dyDescent="0.3">
      <c r="A158" t="s">
        <v>323</v>
      </c>
      <c r="B158" t="s">
        <v>322</v>
      </c>
      <c r="C158">
        <v>4237</v>
      </c>
    </row>
    <row r="159" spans="1:3" x14ac:dyDescent="0.3">
      <c r="A159" t="s">
        <v>229</v>
      </c>
      <c r="B159" t="s">
        <v>228</v>
      </c>
      <c r="C159">
        <v>1908</v>
      </c>
    </row>
    <row r="160" spans="1:3" x14ac:dyDescent="0.3">
      <c r="A160" t="s">
        <v>1135</v>
      </c>
      <c r="B160" t="s">
        <v>1134</v>
      </c>
      <c r="C160">
        <v>4207</v>
      </c>
    </row>
    <row r="161" spans="1:3" x14ac:dyDescent="0.3">
      <c r="A161" t="s">
        <v>428</v>
      </c>
      <c r="B161" t="s">
        <v>427</v>
      </c>
      <c r="C161">
        <v>3272</v>
      </c>
    </row>
    <row r="162" spans="1:3" x14ac:dyDescent="0.3">
      <c r="A162" t="s">
        <v>107</v>
      </c>
      <c r="B162" t="s">
        <v>106</v>
      </c>
      <c r="C162">
        <v>3568</v>
      </c>
    </row>
    <row r="163" spans="1:3" x14ac:dyDescent="0.3">
      <c r="A163" t="s">
        <v>1002</v>
      </c>
      <c r="B163" t="s">
        <v>1001</v>
      </c>
      <c r="C163">
        <v>4097</v>
      </c>
    </row>
    <row r="164" spans="1:3" x14ac:dyDescent="0.3">
      <c r="A164" t="s">
        <v>1012</v>
      </c>
      <c r="B164" t="s">
        <v>1011</v>
      </c>
      <c r="C164">
        <v>1418</v>
      </c>
    </row>
    <row r="165" spans="1:3" x14ac:dyDescent="0.3">
      <c r="A165" t="s">
        <v>894</v>
      </c>
      <c r="B165" t="s">
        <v>893</v>
      </c>
      <c r="C165">
        <v>4463</v>
      </c>
    </row>
    <row r="166" spans="1:3" x14ac:dyDescent="0.3">
      <c r="A166" t="s">
        <v>1192</v>
      </c>
      <c r="B166" t="s">
        <v>1191</v>
      </c>
      <c r="C166">
        <v>4535</v>
      </c>
    </row>
    <row r="167" spans="1:3" x14ac:dyDescent="0.3">
      <c r="A167" t="s">
        <v>948</v>
      </c>
      <c r="B167" t="s">
        <v>947</v>
      </c>
      <c r="C167">
        <v>4191</v>
      </c>
    </row>
    <row r="168" spans="1:3" x14ac:dyDescent="0.3">
      <c r="A168" t="s">
        <v>124</v>
      </c>
      <c r="B168" t="s">
        <v>123</v>
      </c>
      <c r="C168">
        <v>4409</v>
      </c>
    </row>
    <row r="169" spans="1:3" x14ac:dyDescent="0.3">
      <c r="A169" t="s">
        <v>802</v>
      </c>
      <c r="B169" t="s">
        <v>801</v>
      </c>
      <c r="C169">
        <v>4181</v>
      </c>
    </row>
    <row r="170" spans="1:3" x14ac:dyDescent="0.3">
      <c r="A170" t="s">
        <v>1314</v>
      </c>
      <c r="B170" t="s">
        <v>1315</v>
      </c>
      <c r="C170">
        <v>2993</v>
      </c>
    </row>
    <row r="171" spans="1:3" x14ac:dyDescent="0.3">
      <c r="A171" t="s">
        <v>1316</v>
      </c>
      <c r="B171" t="s">
        <v>1317</v>
      </c>
      <c r="C171">
        <v>538</v>
      </c>
    </row>
    <row r="172" spans="1:3" x14ac:dyDescent="0.3">
      <c r="A172" t="s">
        <v>1238</v>
      </c>
      <c r="B172" t="s">
        <v>1237</v>
      </c>
      <c r="C172">
        <v>4455</v>
      </c>
    </row>
    <row r="173" spans="1:3" x14ac:dyDescent="0.3">
      <c r="A173" t="s">
        <v>196</v>
      </c>
      <c r="B173" t="s">
        <v>195</v>
      </c>
      <c r="C173">
        <v>3786</v>
      </c>
    </row>
    <row r="174" spans="1:3" x14ac:dyDescent="0.3">
      <c r="A174" t="s">
        <v>1016</v>
      </c>
      <c r="B174" t="s">
        <v>1015</v>
      </c>
      <c r="C174">
        <v>4503</v>
      </c>
    </row>
    <row r="175" spans="1:3" x14ac:dyDescent="0.3">
      <c r="A175" t="s">
        <v>974</v>
      </c>
      <c r="B175" t="s">
        <v>973</v>
      </c>
      <c r="C175">
        <v>1796</v>
      </c>
    </row>
    <row r="176" spans="1:3" x14ac:dyDescent="0.3">
      <c r="A176" t="s">
        <v>522</v>
      </c>
      <c r="B176" t="s">
        <v>521</v>
      </c>
      <c r="C176">
        <v>2876</v>
      </c>
    </row>
    <row r="177" spans="1:3" x14ac:dyDescent="0.3">
      <c r="A177" t="s">
        <v>662</v>
      </c>
      <c r="B177" t="s">
        <v>661</v>
      </c>
      <c r="C177">
        <v>1431</v>
      </c>
    </row>
    <row r="178" spans="1:3" x14ac:dyDescent="0.3">
      <c r="A178" t="s">
        <v>919</v>
      </c>
      <c r="B178" t="s">
        <v>918</v>
      </c>
      <c r="C178">
        <v>4045</v>
      </c>
    </row>
    <row r="179" spans="1:3" x14ac:dyDescent="0.3">
      <c r="A179" t="s">
        <v>664</v>
      </c>
      <c r="B179" t="s">
        <v>663</v>
      </c>
      <c r="C179">
        <v>3697</v>
      </c>
    </row>
    <row r="180" spans="1:3" x14ac:dyDescent="0.3">
      <c r="A180" t="s">
        <v>69</v>
      </c>
      <c r="B180" t="s">
        <v>68</v>
      </c>
      <c r="C180">
        <v>2642</v>
      </c>
    </row>
    <row r="181" spans="1:3" x14ac:dyDescent="0.3">
      <c r="A181" t="s">
        <v>1318</v>
      </c>
      <c r="B181" t="s">
        <v>1319</v>
      </c>
      <c r="C181">
        <v>4062</v>
      </c>
    </row>
    <row r="182" spans="1:3" x14ac:dyDescent="0.3">
      <c r="A182" t="s">
        <v>569</v>
      </c>
      <c r="B182" t="s">
        <v>568</v>
      </c>
      <c r="C182">
        <v>4315</v>
      </c>
    </row>
    <row r="183" spans="1:3" x14ac:dyDescent="0.3">
      <c r="A183" t="s">
        <v>968</v>
      </c>
      <c r="B183" t="s">
        <v>967</v>
      </c>
      <c r="C183">
        <v>3051</v>
      </c>
    </row>
    <row r="184" spans="1:3" x14ac:dyDescent="0.3">
      <c r="A184" t="s">
        <v>1178</v>
      </c>
      <c r="B184" t="s">
        <v>1177</v>
      </c>
      <c r="C184">
        <v>4186</v>
      </c>
    </row>
    <row r="185" spans="1:3" x14ac:dyDescent="0.3">
      <c r="A185" t="s">
        <v>1320</v>
      </c>
      <c r="B185" t="s">
        <v>1321</v>
      </c>
      <c r="C185">
        <v>3291</v>
      </c>
    </row>
    <row r="186" spans="1:3" x14ac:dyDescent="0.3">
      <c r="A186" t="s">
        <v>1151</v>
      </c>
      <c r="B186" t="s">
        <v>1150</v>
      </c>
      <c r="C186">
        <v>3247</v>
      </c>
    </row>
    <row r="187" spans="1:3" x14ac:dyDescent="0.3">
      <c r="A187" t="s">
        <v>386</v>
      </c>
      <c r="B187" t="s">
        <v>385</v>
      </c>
      <c r="C187">
        <v>4112</v>
      </c>
    </row>
    <row r="188" spans="1:3" x14ac:dyDescent="0.3">
      <c r="A188" t="s">
        <v>593</v>
      </c>
      <c r="B188" t="s">
        <v>592</v>
      </c>
      <c r="C188">
        <v>4332</v>
      </c>
    </row>
    <row r="189" spans="1:3" x14ac:dyDescent="0.3">
      <c r="A189" t="s">
        <v>1242</v>
      </c>
      <c r="B189" t="s">
        <v>1241</v>
      </c>
      <c r="C189">
        <v>3215</v>
      </c>
    </row>
    <row r="190" spans="1:3" x14ac:dyDescent="0.3">
      <c r="A190" t="s">
        <v>719</v>
      </c>
      <c r="B190" t="s">
        <v>718</v>
      </c>
      <c r="C190">
        <v>802</v>
      </c>
    </row>
    <row r="191" spans="1:3" x14ac:dyDescent="0.3">
      <c r="A191" t="s">
        <v>703</v>
      </c>
      <c r="B191" t="s">
        <v>702</v>
      </c>
      <c r="C191">
        <v>4335</v>
      </c>
    </row>
    <row r="192" spans="1:3" x14ac:dyDescent="0.3">
      <c r="A192" t="s">
        <v>482</v>
      </c>
      <c r="B192" t="s">
        <v>481</v>
      </c>
      <c r="C192">
        <v>3702</v>
      </c>
    </row>
    <row r="193" spans="1:3" x14ac:dyDescent="0.3">
      <c r="A193" t="s">
        <v>1322</v>
      </c>
      <c r="B193" t="s">
        <v>1323</v>
      </c>
      <c r="C193">
        <v>4519</v>
      </c>
    </row>
    <row r="194" spans="1:3" x14ac:dyDescent="0.3">
      <c r="A194" t="s">
        <v>1324</v>
      </c>
      <c r="B194" t="s">
        <v>1325</v>
      </c>
      <c r="C194">
        <v>2974</v>
      </c>
    </row>
    <row r="195" spans="1:3" x14ac:dyDescent="0.3">
      <c r="A195" t="s">
        <v>434</v>
      </c>
      <c r="B195" t="s">
        <v>433</v>
      </c>
      <c r="C195">
        <v>4395</v>
      </c>
    </row>
    <row r="196" spans="1:3" x14ac:dyDescent="0.3">
      <c r="A196" t="s">
        <v>1244</v>
      </c>
      <c r="B196" t="s">
        <v>1243</v>
      </c>
      <c r="C196">
        <v>4405</v>
      </c>
    </row>
    <row r="197" spans="1:3" x14ac:dyDescent="0.3">
      <c r="A197" t="s">
        <v>1198</v>
      </c>
      <c r="B197" t="s">
        <v>1197</v>
      </c>
      <c r="C197">
        <v>1506</v>
      </c>
    </row>
    <row r="198" spans="1:3" x14ac:dyDescent="0.3">
      <c r="A198" t="s">
        <v>78</v>
      </c>
      <c r="B198" t="s">
        <v>77</v>
      </c>
      <c r="C198">
        <v>2021</v>
      </c>
    </row>
    <row r="199" spans="1:3" x14ac:dyDescent="0.3">
      <c r="A199" t="s">
        <v>1062</v>
      </c>
      <c r="B199" t="s">
        <v>1061</v>
      </c>
      <c r="C199">
        <v>3214</v>
      </c>
    </row>
    <row r="200" spans="1:3" x14ac:dyDescent="0.3">
      <c r="A200" t="s">
        <v>854</v>
      </c>
      <c r="B200" t="s">
        <v>853</v>
      </c>
      <c r="C200">
        <v>3628</v>
      </c>
    </row>
    <row r="201" spans="1:3" x14ac:dyDescent="0.3">
      <c r="A201" t="s">
        <v>1027</v>
      </c>
      <c r="B201" t="s">
        <v>1026</v>
      </c>
      <c r="C201">
        <v>4149</v>
      </c>
    </row>
    <row r="202" spans="1:3" x14ac:dyDescent="0.3">
      <c r="A202" t="s">
        <v>815</v>
      </c>
      <c r="B202" t="s">
        <v>814</v>
      </c>
      <c r="C202">
        <v>3700</v>
      </c>
    </row>
    <row r="203" spans="1:3" x14ac:dyDescent="0.3">
      <c r="A203" t="s">
        <v>131</v>
      </c>
      <c r="B203" t="s">
        <v>130</v>
      </c>
      <c r="C203">
        <v>4130</v>
      </c>
    </row>
    <row r="204" spans="1:3" x14ac:dyDescent="0.3">
      <c r="A204" t="s">
        <v>1326</v>
      </c>
      <c r="B204" t="s">
        <v>1327</v>
      </c>
      <c r="C204">
        <v>4352</v>
      </c>
    </row>
    <row r="205" spans="1:3" x14ac:dyDescent="0.3">
      <c r="A205" t="s">
        <v>573</v>
      </c>
      <c r="B205" t="s">
        <v>572</v>
      </c>
      <c r="C205">
        <v>530</v>
      </c>
    </row>
    <row r="206" spans="1:3" x14ac:dyDescent="0.3">
      <c r="A206" t="s">
        <v>312</v>
      </c>
      <c r="B206" t="s">
        <v>311</v>
      </c>
      <c r="C206">
        <v>2784</v>
      </c>
    </row>
    <row r="207" spans="1:3" x14ac:dyDescent="0.3">
      <c r="A207" t="s">
        <v>1164</v>
      </c>
      <c r="B207" t="s">
        <v>1163</v>
      </c>
      <c r="C207">
        <v>4359</v>
      </c>
    </row>
    <row r="208" spans="1:3" x14ac:dyDescent="0.3">
      <c r="A208" t="s">
        <v>48</v>
      </c>
      <c r="B208" t="s">
        <v>47</v>
      </c>
      <c r="C208">
        <v>4325</v>
      </c>
    </row>
    <row r="209" spans="1:3" x14ac:dyDescent="0.3">
      <c r="A209" t="s">
        <v>1328</v>
      </c>
      <c r="B209" t="s">
        <v>1329</v>
      </c>
      <c r="C209">
        <v>2094</v>
      </c>
    </row>
    <row r="210" spans="1:3" x14ac:dyDescent="0.3">
      <c r="A210" t="s">
        <v>84</v>
      </c>
      <c r="B210" t="s">
        <v>83</v>
      </c>
      <c r="C210">
        <v>3504</v>
      </c>
    </row>
    <row r="211" spans="1:3" x14ac:dyDescent="0.3">
      <c r="A211" t="s">
        <v>1330</v>
      </c>
      <c r="B211" t="s">
        <v>1331</v>
      </c>
      <c r="C211">
        <v>3423</v>
      </c>
    </row>
    <row r="212" spans="1:3" x14ac:dyDescent="0.3">
      <c r="A212" t="s">
        <v>344</v>
      </c>
      <c r="B212" t="s">
        <v>343</v>
      </c>
      <c r="C212">
        <v>1453</v>
      </c>
    </row>
    <row r="213" spans="1:3" x14ac:dyDescent="0.3">
      <c r="A213" t="s">
        <v>1332</v>
      </c>
      <c r="B213" t="s">
        <v>887</v>
      </c>
      <c r="C213">
        <v>3443</v>
      </c>
    </row>
    <row r="214" spans="1:3" x14ac:dyDescent="0.3">
      <c r="A214" t="s">
        <v>134</v>
      </c>
      <c r="B214" t="s">
        <v>133</v>
      </c>
      <c r="C214">
        <v>492</v>
      </c>
    </row>
    <row r="215" spans="1:3" x14ac:dyDescent="0.3">
      <c r="A215" t="s">
        <v>1186</v>
      </c>
      <c r="B215" t="s">
        <v>1185</v>
      </c>
      <c r="C215">
        <v>4075</v>
      </c>
    </row>
    <row r="216" spans="1:3" x14ac:dyDescent="0.3">
      <c r="A216" t="s">
        <v>1333</v>
      </c>
      <c r="B216" t="s">
        <v>1334</v>
      </c>
      <c r="C216">
        <v>2802</v>
      </c>
    </row>
    <row r="217" spans="1:3" x14ac:dyDescent="0.3">
      <c r="A217" t="s">
        <v>1090</v>
      </c>
      <c r="B217" t="s">
        <v>1089</v>
      </c>
      <c r="C217">
        <v>4515</v>
      </c>
    </row>
    <row r="218" spans="1:3" x14ac:dyDescent="0.3">
      <c r="A218" t="s">
        <v>1335</v>
      </c>
      <c r="B218" t="s">
        <v>1336</v>
      </c>
      <c r="C218">
        <v>2804</v>
      </c>
    </row>
    <row r="219" spans="1:3" x14ac:dyDescent="0.3">
      <c r="A219" t="s">
        <v>677</v>
      </c>
      <c r="B219" t="s">
        <v>676</v>
      </c>
      <c r="C219">
        <v>4406</v>
      </c>
    </row>
    <row r="220" spans="1:3" x14ac:dyDescent="0.3">
      <c r="A220" t="s">
        <v>972</v>
      </c>
      <c r="B220" t="s">
        <v>971</v>
      </c>
      <c r="C220">
        <v>3465</v>
      </c>
    </row>
    <row r="221" spans="1:3" x14ac:dyDescent="0.3">
      <c r="A221" t="s">
        <v>404</v>
      </c>
      <c r="B221" t="s">
        <v>403</v>
      </c>
      <c r="C221">
        <v>3847</v>
      </c>
    </row>
    <row r="222" spans="1:3" x14ac:dyDescent="0.3">
      <c r="A222" t="s">
        <v>1337</v>
      </c>
      <c r="B222" t="s">
        <v>1338</v>
      </c>
      <c r="C222">
        <v>4092</v>
      </c>
    </row>
    <row r="223" spans="1:3" x14ac:dyDescent="0.3">
      <c r="A223" t="s">
        <v>1081</v>
      </c>
      <c r="B223" t="s">
        <v>1080</v>
      </c>
      <c r="C223">
        <v>4103</v>
      </c>
    </row>
    <row r="224" spans="1:3" x14ac:dyDescent="0.3">
      <c r="A224" t="s">
        <v>1339</v>
      </c>
      <c r="B224" t="s">
        <v>1340</v>
      </c>
      <c r="C224">
        <v>2886</v>
      </c>
    </row>
    <row r="225" spans="1:3" x14ac:dyDescent="0.3">
      <c r="A225" t="s">
        <v>148</v>
      </c>
      <c r="B225" t="s">
        <v>147</v>
      </c>
      <c r="C225">
        <v>4286</v>
      </c>
    </row>
    <row r="226" spans="1:3" x14ac:dyDescent="0.3">
      <c r="A226" t="s">
        <v>644</v>
      </c>
      <c r="B226" t="s">
        <v>643</v>
      </c>
      <c r="C226">
        <v>4184</v>
      </c>
    </row>
    <row r="227" spans="1:3" x14ac:dyDescent="0.3">
      <c r="A227" t="s">
        <v>932</v>
      </c>
      <c r="B227" t="s">
        <v>931</v>
      </c>
      <c r="C227">
        <v>652</v>
      </c>
    </row>
    <row r="228" spans="1:3" x14ac:dyDescent="0.3">
      <c r="A228" t="s">
        <v>906</v>
      </c>
      <c r="B228" t="s">
        <v>905</v>
      </c>
      <c r="C228">
        <v>74</v>
      </c>
    </row>
    <row r="229" spans="1:3" x14ac:dyDescent="0.3">
      <c r="A229" t="s">
        <v>654</v>
      </c>
      <c r="B229" t="s">
        <v>653</v>
      </c>
      <c r="C229">
        <v>4314</v>
      </c>
    </row>
    <row r="230" spans="1:3" x14ac:dyDescent="0.3">
      <c r="A230" t="s">
        <v>1341</v>
      </c>
      <c r="B230" t="s">
        <v>1342</v>
      </c>
      <c r="C230">
        <v>4274</v>
      </c>
    </row>
    <row r="231" spans="1:3" x14ac:dyDescent="0.3">
      <c r="A231" t="s">
        <v>833</v>
      </c>
      <c r="B231" t="s">
        <v>832</v>
      </c>
      <c r="C231">
        <v>3121</v>
      </c>
    </row>
    <row r="232" spans="1:3" x14ac:dyDescent="0.3">
      <c r="A232" t="s">
        <v>1343</v>
      </c>
      <c r="B232" t="s">
        <v>1344</v>
      </c>
      <c r="C232">
        <v>4491</v>
      </c>
    </row>
    <row r="233" spans="1:3" x14ac:dyDescent="0.3">
      <c r="A233" t="s">
        <v>978</v>
      </c>
      <c r="B233" t="s">
        <v>977</v>
      </c>
      <c r="C233">
        <v>4079</v>
      </c>
    </row>
    <row r="234" spans="1:3" x14ac:dyDescent="0.3">
      <c r="A234" t="s">
        <v>733</v>
      </c>
      <c r="B234" t="s">
        <v>732</v>
      </c>
      <c r="C234">
        <v>2652</v>
      </c>
    </row>
    <row r="235" spans="1:3" x14ac:dyDescent="0.3">
      <c r="A235" t="s">
        <v>1345</v>
      </c>
      <c r="B235" t="s">
        <v>1346</v>
      </c>
      <c r="C235">
        <v>3864</v>
      </c>
    </row>
    <row r="236" spans="1:3" x14ac:dyDescent="0.3">
      <c r="A236" t="s">
        <v>508</v>
      </c>
      <c r="B236" t="s">
        <v>507</v>
      </c>
      <c r="C236">
        <v>1282</v>
      </c>
    </row>
    <row r="237" spans="1:3" x14ac:dyDescent="0.3">
      <c r="A237" t="s">
        <v>298</v>
      </c>
      <c r="B237" t="s">
        <v>297</v>
      </c>
      <c r="C237">
        <v>3998</v>
      </c>
    </row>
    <row r="238" spans="1:3" x14ac:dyDescent="0.3">
      <c r="A238" t="s">
        <v>189</v>
      </c>
      <c r="B238" t="s">
        <v>188</v>
      </c>
      <c r="C238">
        <v>3364</v>
      </c>
    </row>
    <row r="239" spans="1:3" x14ac:dyDescent="0.3">
      <c r="A239" t="s">
        <v>721</v>
      </c>
      <c r="B239" t="s">
        <v>720</v>
      </c>
      <c r="C239">
        <v>2557</v>
      </c>
    </row>
    <row r="240" spans="1:3" x14ac:dyDescent="0.3">
      <c r="A240" t="s">
        <v>476</v>
      </c>
      <c r="B240" t="s">
        <v>475</v>
      </c>
      <c r="C240">
        <v>4396</v>
      </c>
    </row>
    <row r="241" spans="1:3" x14ac:dyDescent="0.3">
      <c r="A241" t="s">
        <v>1347</v>
      </c>
      <c r="B241" t="s">
        <v>1348</v>
      </c>
      <c r="C241">
        <v>2236</v>
      </c>
    </row>
    <row r="242" spans="1:3" x14ac:dyDescent="0.3">
      <c r="A242" t="s">
        <v>1044</v>
      </c>
      <c r="B242" t="s">
        <v>1043</v>
      </c>
      <c r="C242">
        <v>3089</v>
      </c>
    </row>
    <row r="243" spans="1:3" x14ac:dyDescent="0.3">
      <c r="A243" t="s">
        <v>1349</v>
      </c>
      <c r="B243" t="s">
        <v>1350</v>
      </c>
      <c r="C243">
        <v>4441</v>
      </c>
    </row>
    <row r="244" spans="1:3" x14ac:dyDescent="0.3">
      <c r="A244" t="s">
        <v>1351</v>
      </c>
      <c r="B244" t="s">
        <v>1352</v>
      </c>
      <c r="C244">
        <v>4195</v>
      </c>
    </row>
    <row r="245" spans="1:3" x14ac:dyDescent="0.3">
      <c r="A245" t="s">
        <v>1075</v>
      </c>
      <c r="B245" t="s">
        <v>1074</v>
      </c>
      <c r="C245">
        <v>3810</v>
      </c>
    </row>
    <row r="246" spans="1:3" x14ac:dyDescent="0.3">
      <c r="A246" t="s">
        <v>1240</v>
      </c>
      <c r="B246" t="s">
        <v>1239</v>
      </c>
      <c r="C246">
        <v>4005</v>
      </c>
    </row>
    <row r="247" spans="1:3" x14ac:dyDescent="0.3">
      <c r="A247" t="s">
        <v>1113</v>
      </c>
      <c r="B247" t="s">
        <v>1112</v>
      </c>
      <c r="C247">
        <v>4450</v>
      </c>
    </row>
    <row r="248" spans="1:3" x14ac:dyDescent="0.3">
      <c r="A248" t="s">
        <v>837</v>
      </c>
      <c r="B248" t="s">
        <v>836</v>
      </c>
      <c r="C248">
        <v>4502</v>
      </c>
    </row>
    <row r="249" spans="1:3" x14ac:dyDescent="0.3">
      <c r="A249" t="s">
        <v>1046</v>
      </c>
      <c r="B249" t="s">
        <v>1045</v>
      </c>
      <c r="C249">
        <v>2822</v>
      </c>
    </row>
    <row r="250" spans="1:3" x14ac:dyDescent="0.3">
      <c r="A250" t="s">
        <v>381</v>
      </c>
      <c r="B250" t="s">
        <v>380</v>
      </c>
      <c r="C250">
        <v>3578</v>
      </c>
    </row>
    <row r="251" spans="1:3" x14ac:dyDescent="0.3">
      <c r="A251" t="s">
        <v>235</v>
      </c>
      <c r="B251" t="s">
        <v>234</v>
      </c>
      <c r="C251">
        <v>3617</v>
      </c>
    </row>
    <row r="252" spans="1:3" x14ac:dyDescent="0.3">
      <c r="A252" t="s">
        <v>241</v>
      </c>
      <c r="B252" t="s">
        <v>240</v>
      </c>
      <c r="C252">
        <v>4185</v>
      </c>
    </row>
    <row r="253" spans="1:3" x14ac:dyDescent="0.3">
      <c r="A253" t="s">
        <v>856</v>
      </c>
      <c r="B253" t="s">
        <v>855</v>
      </c>
      <c r="C253">
        <v>2896</v>
      </c>
    </row>
    <row r="254" spans="1:3" x14ac:dyDescent="0.3">
      <c r="A254" t="s">
        <v>129</v>
      </c>
      <c r="B254" t="s">
        <v>128</v>
      </c>
      <c r="C254">
        <v>2921</v>
      </c>
    </row>
    <row r="255" spans="1:3" x14ac:dyDescent="0.3">
      <c r="A255" t="s">
        <v>870</v>
      </c>
      <c r="B255" t="s">
        <v>869</v>
      </c>
      <c r="C255">
        <v>4256</v>
      </c>
    </row>
    <row r="256" spans="1:3" x14ac:dyDescent="0.3">
      <c r="A256" t="s">
        <v>1109</v>
      </c>
      <c r="B256" t="s">
        <v>1108</v>
      </c>
      <c r="C256">
        <v>4242</v>
      </c>
    </row>
    <row r="257" spans="1:3" x14ac:dyDescent="0.3">
      <c r="A257" t="s">
        <v>841</v>
      </c>
      <c r="B257" t="s">
        <v>840</v>
      </c>
      <c r="C257">
        <v>3733</v>
      </c>
    </row>
    <row r="258" spans="1:3" x14ac:dyDescent="0.3">
      <c r="A258" t="s">
        <v>293</v>
      </c>
      <c r="B258" t="s">
        <v>292</v>
      </c>
      <c r="C258">
        <v>2054</v>
      </c>
    </row>
    <row r="259" spans="1:3" x14ac:dyDescent="0.3">
      <c r="A259" t="s">
        <v>1353</v>
      </c>
      <c r="B259" t="s">
        <v>1354</v>
      </c>
      <c r="C259">
        <v>4408</v>
      </c>
    </row>
    <row r="260" spans="1:3" x14ac:dyDescent="0.3">
      <c r="A260" t="s">
        <v>160</v>
      </c>
      <c r="B260" t="s">
        <v>159</v>
      </c>
      <c r="C260">
        <v>4393</v>
      </c>
    </row>
    <row r="261" spans="1:3" x14ac:dyDescent="0.3">
      <c r="A261" t="s">
        <v>281</v>
      </c>
      <c r="B261" t="s">
        <v>280</v>
      </c>
      <c r="C261">
        <v>3858</v>
      </c>
    </row>
    <row r="262" spans="1:3" x14ac:dyDescent="0.3">
      <c r="A262" t="s">
        <v>485</v>
      </c>
      <c r="B262" t="s">
        <v>484</v>
      </c>
      <c r="C262">
        <v>4351</v>
      </c>
    </row>
    <row r="263" spans="1:3" x14ac:dyDescent="0.3">
      <c r="A263" t="s">
        <v>119</v>
      </c>
      <c r="B263" t="s">
        <v>118</v>
      </c>
      <c r="C263">
        <v>2142</v>
      </c>
    </row>
    <row r="264" spans="1:3" x14ac:dyDescent="0.3">
      <c r="A264" t="s">
        <v>896</v>
      </c>
      <c r="B264" t="s">
        <v>895</v>
      </c>
      <c r="C264">
        <v>4305</v>
      </c>
    </row>
    <row r="265" spans="1:3" x14ac:dyDescent="0.3">
      <c r="A265" t="s">
        <v>1355</v>
      </c>
      <c r="B265" t="s">
        <v>1356</v>
      </c>
      <c r="C265">
        <v>3218</v>
      </c>
    </row>
    <row r="266" spans="1:3" x14ac:dyDescent="0.3">
      <c r="A266" t="s">
        <v>1357</v>
      </c>
      <c r="B266" t="s">
        <v>1358</v>
      </c>
      <c r="C266">
        <v>3739</v>
      </c>
    </row>
    <row r="267" spans="1:3" x14ac:dyDescent="0.3">
      <c r="A267" t="s">
        <v>566</v>
      </c>
      <c r="B267" t="s">
        <v>565</v>
      </c>
      <c r="C267">
        <v>2721</v>
      </c>
    </row>
    <row r="268" spans="1:3" x14ac:dyDescent="0.3">
      <c r="A268" t="s">
        <v>1359</v>
      </c>
      <c r="B268" t="s">
        <v>1360</v>
      </c>
      <c r="C268">
        <v>2951</v>
      </c>
    </row>
    <row r="269" spans="1:3" x14ac:dyDescent="0.3">
      <c r="A269" t="s">
        <v>540</v>
      </c>
      <c r="B269" t="s">
        <v>539</v>
      </c>
      <c r="C269">
        <v>4061</v>
      </c>
    </row>
    <row r="270" spans="1:3" x14ac:dyDescent="0.3">
      <c r="A270" t="s">
        <v>1101</v>
      </c>
      <c r="B270" t="s">
        <v>1100</v>
      </c>
      <c r="C270">
        <v>4013</v>
      </c>
    </row>
    <row r="271" spans="1:3" x14ac:dyDescent="0.3">
      <c r="A271" t="s">
        <v>756</v>
      </c>
      <c r="B271" t="s">
        <v>755</v>
      </c>
      <c r="C271">
        <v>2797</v>
      </c>
    </row>
    <row r="272" spans="1:3" x14ac:dyDescent="0.3">
      <c r="A272" t="s">
        <v>1153</v>
      </c>
      <c r="B272" t="s">
        <v>1152</v>
      </c>
      <c r="C272">
        <v>3833</v>
      </c>
    </row>
    <row r="273" spans="1:3" x14ac:dyDescent="0.3">
      <c r="A273" t="s">
        <v>1361</v>
      </c>
      <c r="B273" t="s">
        <v>1362</v>
      </c>
      <c r="C273">
        <v>3765</v>
      </c>
    </row>
    <row r="274" spans="1:3" x14ac:dyDescent="0.3">
      <c r="A274" t="s">
        <v>1037</v>
      </c>
      <c r="B274" t="s">
        <v>1036</v>
      </c>
      <c r="C274">
        <v>2262</v>
      </c>
    </row>
    <row r="275" spans="1:3" x14ac:dyDescent="0.3">
      <c r="A275" t="s">
        <v>96</v>
      </c>
      <c r="B275" t="s">
        <v>95</v>
      </c>
      <c r="C275">
        <v>4447</v>
      </c>
    </row>
    <row r="276" spans="1:3" x14ac:dyDescent="0.3">
      <c r="A276" t="s">
        <v>993</v>
      </c>
      <c r="B276" t="s">
        <v>992</v>
      </c>
      <c r="C276">
        <v>2907</v>
      </c>
    </row>
    <row r="277" spans="1:3" x14ac:dyDescent="0.3">
      <c r="A277" t="s">
        <v>822</v>
      </c>
      <c r="B277" t="s">
        <v>821</v>
      </c>
      <c r="C277">
        <v>4264</v>
      </c>
    </row>
    <row r="278" spans="1:3" x14ac:dyDescent="0.3">
      <c r="A278" t="s">
        <v>1133</v>
      </c>
      <c r="B278" t="s">
        <v>1132</v>
      </c>
      <c r="C278">
        <v>3891</v>
      </c>
    </row>
    <row r="279" spans="1:3" x14ac:dyDescent="0.3">
      <c r="A279" t="s">
        <v>524</v>
      </c>
      <c r="B279" t="s">
        <v>523</v>
      </c>
      <c r="C279">
        <v>2576</v>
      </c>
    </row>
    <row r="280" spans="1:3" x14ac:dyDescent="0.3">
      <c r="A280" t="s">
        <v>1363</v>
      </c>
      <c r="B280" t="s">
        <v>1364</v>
      </c>
      <c r="C280">
        <v>3842</v>
      </c>
    </row>
    <row r="281" spans="1:3" x14ac:dyDescent="0.3">
      <c r="A281" t="s">
        <v>958</v>
      </c>
      <c r="B281" t="s">
        <v>957</v>
      </c>
      <c r="C281">
        <v>3544</v>
      </c>
    </row>
    <row r="282" spans="1:3" x14ac:dyDescent="0.3">
      <c r="A282" t="s">
        <v>1137</v>
      </c>
      <c r="B282" t="s">
        <v>1136</v>
      </c>
      <c r="C282">
        <v>4436</v>
      </c>
    </row>
    <row r="283" spans="1:3" x14ac:dyDescent="0.3">
      <c r="A283" t="s">
        <v>1020</v>
      </c>
      <c r="B283" t="s">
        <v>1019</v>
      </c>
      <c r="C283">
        <v>1577</v>
      </c>
    </row>
    <row r="284" spans="1:3" x14ac:dyDescent="0.3">
      <c r="A284" t="s">
        <v>503</v>
      </c>
      <c r="B284" t="s">
        <v>502</v>
      </c>
      <c r="C284">
        <v>4114</v>
      </c>
    </row>
    <row r="285" spans="1:3" x14ac:dyDescent="0.3">
      <c r="A285" t="s">
        <v>1365</v>
      </c>
      <c r="B285" t="s">
        <v>1366</v>
      </c>
      <c r="C285">
        <v>4265</v>
      </c>
    </row>
    <row r="286" spans="1:3" x14ac:dyDescent="0.3">
      <c r="A286" t="s">
        <v>632</v>
      </c>
      <c r="B286" t="s">
        <v>631</v>
      </c>
      <c r="C286">
        <v>4083</v>
      </c>
    </row>
    <row r="287" spans="1:3" x14ac:dyDescent="0.3">
      <c r="A287" t="s">
        <v>754</v>
      </c>
      <c r="B287" t="s">
        <v>753</v>
      </c>
      <c r="C287">
        <v>2031</v>
      </c>
    </row>
    <row r="288" spans="1:3" x14ac:dyDescent="0.3">
      <c r="A288" t="s">
        <v>250</v>
      </c>
      <c r="B288" t="s">
        <v>249</v>
      </c>
      <c r="C288">
        <v>4401</v>
      </c>
    </row>
    <row r="289" spans="1:3" x14ac:dyDescent="0.3">
      <c r="A289" t="s">
        <v>51</v>
      </c>
      <c r="B289" t="s">
        <v>50</v>
      </c>
      <c r="C289">
        <v>3831</v>
      </c>
    </row>
    <row r="290" spans="1:3" x14ac:dyDescent="0.3">
      <c r="A290" t="s">
        <v>1094</v>
      </c>
      <c r="B290" t="s">
        <v>1093</v>
      </c>
      <c r="C290">
        <v>2662</v>
      </c>
    </row>
    <row r="291" spans="1:3" x14ac:dyDescent="0.3">
      <c r="A291" t="s">
        <v>1211</v>
      </c>
      <c r="B291" t="s">
        <v>1210</v>
      </c>
      <c r="C291">
        <v>2701</v>
      </c>
    </row>
    <row r="292" spans="1:3" x14ac:dyDescent="0.3">
      <c r="A292" t="s">
        <v>1221</v>
      </c>
      <c r="B292" t="s">
        <v>1220</v>
      </c>
      <c r="C292">
        <v>3711</v>
      </c>
    </row>
    <row r="293" spans="1:3" x14ac:dyDescent="0.3">
      <c r="A293" t="s">
        <v>491</v>
      </c>
      <c r="B293" t="s">
        <v>490</v>
      </c>
      <c r="C293">
        <v>1487</v>
      </c>
    </row>
    <row r="294" spans="1:3" x14ac:dyDescent="0.3">
      <c r="A294" t="s">
        <v>603</v>
      </c>
      <c r="B294" t="s">
        <v>602</v>
      </c>
      <c r="C294">
        <v>2908</v>
      </c>
    </row>
    <row r="295" spans="1:3" x14ac:dyDescent="0.3">
      <c r="A295" t="s">
        <v>224</v>
      </c>
      <c r="B295" t="s">
        <v>223</v>
      </c>
      <c r="C295">
        <v>3964</v>
      </c>
    </row>
    <row r="296" spans="1:3" x14ac:dyDescent="0.3">
      <c r="A296" t="s">
        <v>551</v>
      </c>
      <c r="B296" t="s">
        <v>550</v>
      </c>
      <c r="C296">
        <v>2478</v>
      </c>
    </row>
    <row r="297" spans="1:3" x14ac:dyDescent="0.3">
      <c r="A297" t="s">
        <v>903</v>
      </c>
      <c r="B297" t="s">
        <v>902</v>
      </c>
      <c r="C297">
        <v>82</v>
      </c>
    </row>
    <row r="298" spans="1:3" x14ac:dyDescent="0.3">
      <c r="A298" t="s">
        <v>187</v>
      </c>
      <c r="B298" t="s">
        <v>186</v>
      </c>
      <c r="C298">
        <v>4345</v>
      </c>
    </row>
    <row r="299" spans="1:3" x14ac:dyDescent="0.3">
      <c r="A299" t="s">
        <v>672</v>
      </c>
      <c r="B299" t="s">
        <v>671</v>
      </c>
      <c r="C299">
        <v>4024</v>
      </c>
    </row>
    <row r="300" spans="1:3" x14ac:dyDescent="0.3">
      <c r="A300" t="s">
        <v>1367</v>
      </c>
      <c r="B300" t="s">
        <v>1368</v>
      </c>
      <c r="C300">
        <v>4259</v>
      </c>
    </row>
    <row r="301" spans="1:3" x14ac:dyDescent="0.3">
      <c r="A301" t="s">
        <v>1369</v>
      </c>
      <c r="B301" t="s">
        <v>1370</v>
      </c>
      <c r="C301">
        <v>2840</v>
      </c>
    </row>
    <row r="302" spans="1:3" x14ac:dyDescent="0.3">
      <c r="A302" t="s">
        <v>1065</v>
      </c>
      <c r="B302" t="s">
        <v>1064</v>
      </c>
      <c r="C302">
        <v>2215</v>
      </c>
    </row>
    <row r="303" spans="1:3" x14ac:dyDescent="0.3">
      <c r="A303" t="s">
        <v>890</v>
      </c>
      <c r="B303" t="s">
        <v>889</v>
      </c>
      <c r="C303">
        <v>426</v>
      </c>
    </row>
    <row r="304" spans="1:3" x14ac:dyDescent="0.3">
      <c r="A304" t="s">
        <v>206</v>
      </c>
      <c r="B304" t="s">
        <v>205</v>
      </c>
      <c r="C304">
        <v>4292</v>
      </c>
    </row>
    <row r="305" spans="1:3" x14ac:dyDescent="0.3">
      <c r="A305" t="s">
        <v>796</v>
      </c>
      <c r="B305" t="s">
        <v>795</v>
      </c>
      <c r="C305">
        <v>4093</v>
      </c>
    </row>
    <row r="306" spans="1:3" x14ac:dyDescent="0.3">
      <c r="A306" t="s">
        <v>1371</v>
      </c>
      <c r="B306" t="s">
        <v>1372</v>
      </c>
      <c r="C306">
        <v>4384</v>
      </c>
    </row>
    <row r="307" spans="1:3" x14ac:dyDescent="0.3">
      <c r="A307" t="s">
        <v>23</v>
      </c>
      <c r="B307" t="s">
        <v>22</v>
      </c>
      <c r="C307">
        <v>2807</v>
      </c>
    </row>
    <row r="308" spans="1:3" x14ac:dyDescent="0.3">
      <c r="A308" t="s">
        <v>844</v>
      </c>
      <c r="B308" t="s">
        <v>843</v>
      </c>
      <c r="C308">
        <v>4215</v>
      </c>
    </row>
    <row r="309" spans="1:3" x14ac:dyDescent="0.3">
      <c r="A309" t="s">
        <v>805</v>
      </c>
      <c r="B309" t="s">
        <v>804</v>
      </c>
      <c r="C309">
        <v>4366</v>
      </c>
    </row>
    <row r="310" spans="1:3" x14ac:dyDescent="0.3">
      <c r="A310" t="s">
        <v>767</v>
      </c>
      <c r="B310" t="s">
        <v>766</v>
      </c>
      <c r="C310">
        <v>2051</v>
      </c>
    </row>
    <row r="311" spans="1:3" x14ac:dyDescent="0.3">
      <c r="A311" t="s">
        <v>499</v>
      </c>
      <c r="B311" t="s">
        <v>498</v>
      </c>
      <c r="C311">
        <v>3266</v>
      </c>
    </row>
    <row r="312" spans="1:3" x14ac:dyDescent="0.3">
      <c r="A312" t="s">
        <v>444</v>
      </c>
      <c r="B312" t="s">
        <v>443</v>
      </c>
      <c r="C312">
        <v>3457</v>
      </c>
    </row>
    <row r="313" spans="1:3" x14ac:dyDescent="0.3">
      <c r="A313" t="s">
        <v>785</v>
      </c>
      <c r="B313" t="s">
        <v>784</v>
      </c>
      <c r="C313">
        <v>4151</v>
      </c>
    </row>
    <row r="314" spans="1:3" x14ac:dyDescent="0.3">
      <c r="A314" t="s">
        <v>1373</v>
      </c>
      <c r="B314" t="s">
        <v>1374</v>
      </c>
      <c r="C314">
        <v>4216</v>
      </c>
    </row>
    <row r="315" spans="1:3" x14ac:dyDescent="0.3">
      <c r="A315" t="s">
        <v>1375</v>
      </c>
      <c r="B315" t="s">
        <v>1376</v>
      </c>
      <c r="C315">
        <v>3304</v>
      </c>
    </row>
    <row r="316" spans="1:3" x14ac:dyDescent="0.3">
      <c r="A316" t="s">
        <v>451</v>
      </c>
      <c r="B316" t="s">
        <v>450</v>
      </c>
      <c r="C316">
        <v>4246</v>
      </c>
    </row>
    <row r="317" spans="1:3" x14ac:dyDescent="0.3">
      <c r="A317" t="s">
        <v>901</v>
      </c>
      <c r="B317" t="s">
        <v>900</v>
      </c>
      <c r="C317">
        <v>3105</v>
      </c>
    </row>
    <row r="318" spans="1:3" x14ac:dyDescent="0.3">
      <c r="A318" t="s">
        <v>862</v>
      </c>
      <c r="B318" t="s">
        <v>861</v>
      </c>
      <c r="C318">
        <v>4193</v>
      </c>
    </row>
    <row r="319" spans="1:3" x14ac:dyDescent="0.3">
      <c r="A319" t="s">
        <v>915</v>
      </c>
      <c r="B319" t="s">
        <v>914</v>
      </c>
      <c r="C319">
        <v>3772</v>
      </c>
    </row>
    <row r="320" spans="1:3" x14ac:dyDescent="0.3">
      <c r="A320" t="s">
        <v>730</v>
      </c>
      <c r="B320" t="s">
        <v>729</v>
      </c>
      <c r="C320">
        <v>3147</v>
      </c>
    </row>
    <row r="321" spans="1:3" x14ac:dyDescent="0.3">
      <c r="A321" t="s">
        <v>406</v>
      </c>
      <c r="B321" t="s">
        <v>405</v>
      </c>
      <c r="C321">
        <v>4187</v>
      </c>
    </row>
    <row r="322" spans="1:3" x14ac:dyDescent="0.3">
      <c r="A322" t="s">
        <v>1166</v>
      </c>
      <c r="B322" t="s">
        <v>1165</v>
      </c>
      <c r="C322">
        <v>3934</v>
      </c>
    </row>
    <row r="323" spans="1:3" x14ac:dyDescent="0.3">
      <c r="A323" t="s">
        <v>1014</v>
      </c>
      <c r="B323" t="s">
        <v>1013</v>
      </c>
      <c r="C323">
        <v>2691</v>
      </c>
    </row>
    <row r="324" spans="1:3" x14ac:dyDescent="0.3">
      <c r="A324" t="s">
        <v>1235</v>
      </c>
      <c r="B324" t="s">
        <v>1234</v>
      </c>
      <c r="C324">
        <v>4137</v>
      </c>
    </row>
    <row r="325" spans="1:3" x14ac:dyDescent="0.3">
      <c r="A325" t="s">
        <v>1377</v>
      </c>
      <c r="B325" t="s">
        <v>1378</v>
      </c>
      <c r="C325">
        <v>2917</v>
      </c>
    </row>
    <row r="326" spans="1:3" x14ac:dyDescent="0.3">
      <c r="A326" t="s">
        <v>940</v>
      </c>
      <c r="B326" t="s">
        <v>939</v>
      </c>
      <c r="C326">
        <v>1475</v>
      </c>
    </row>
    <row r="327" spans="1:3" x14ac:dyDescent="0.3">
      <c r="A327" t="s">
        <v>747</v>
      </c>
      <c r="B327" t="s">
        <v>746</v>
      </c>
      <c r="C327">
        <v>3935</v>
      </c>
    </row>
    <row r="328" spans="1:3" x14ac:dyDescent="0.3">
      <c r="A328" t="s">
        <v>685</v>
      </c>
      <c r="B328" t="s">
        <v>684</v>
      </c>
      <c r="C328">
        <v>2955</v>
      </c>
    </row>
    <row r="329" spans="1:3" x14ac:dyDescent="0.3">
      <c r="A329" t="s">
        <v>876</v>
      </c>
      <c r="B329" t="s">
        <v>875</v>
      </c>
      <c r="C329">
        <v>4090</v>
      </c>
    </row>
    <row r="330" spans="1:3" x14ac:dyDescent="0.3">
      <c r="A330" t="s">
        <v>545</v>
      </c>
      <c r="B330" t="s">
        <v>544</v>
      </c>
      <c r="C330">
        <v>3808</v>
      </c>
    </row>
    <row r="331" spans="1:3" x14ac:dyDescent="0.3">
      <c r="A331" t="s">
        <v>701</v>
      </c>
      <c r="B331" t="s">
        <v>700</v>
      </c>
      <c r="C331">
        <v>3122</v>
      </c>
    </row>
    <row r="332" spans="1:3" x14ac:dyDescent="0.3">
      <c r="A332" t="s">
        <v>1129</v>
      </c>
      <c r="B332" t="s">
        <v>1128</v>
      </c>
      <c r="C332">
        <v>4475</v>
      </c>
    </row>
    <row r="333" spans="1:3" x14ac:dyDescent="0.3">
      <c r="A333" t="s">
        <v>328</v>
      </c>
      <c r="B333" t="s">
        <v>327</v>
      </c>
      <c r="C333">
        <v>646</v>
      </c>
    </row>
    <row r="334" spans="1:3" x14ac:dyDescent="0.3">
      <c r="A334" t="s">
        <v>714</v>
      </c>
      <c r="B334" t="s">
        <v>713</v>
      </c>
      <c r="C334">
        <v>3071</v>
      </c>
    </row>
    <row r="335" spans="1:3" x14ac:dyDescent="0.3">
      <c r="A335" t="s">
        <v>559</v>
      </c>
      <c r="B335" t="s">
        <v>558</v>
      </c>
      <c r="C335">
        <v>4110</v>
      </c>
    </row>
    <row r="336" spans="1:3" x14ac:dyDescent="0.3">
      <c r="A336" t="s">
        <v>1379</v>
      </c>
      <c r="B336" t="s">
        <v>1380</v>
      </c>
      <c r="C336">
        <v>2710</v>
      </c>
    </row>
    <row r="337" spans="1:3" x14ac:dyDescent="0.3">
      <c r="A337" t="s">
        <v>792</v>
      </c>
      <c r="B337" t="s">
        <v>791</v>
      </c>
      <c r="C337">
        <v>2900</v>
      </c>
    </row>
    <row r="338" spans="1:3" x14ac:dyDescent="0.3">
      <c r="A338" t="s">
        <v>448</v>
      </c>
      <c r="B338" t="s">
        <v>447</v>
      </c>
      <c r="C338">
        <v>4025</v>
      </c>
    </row>
    <row r="339" spans="1:3" x14ac:dyDescent="0.3">
      <c r="A339" t="s">
        <v>1381</v>
      </c>
      <c r="B339" t="s">
        <v>1181</v>
      </c>
      <c r="C339">
        <v>2163</v>
      </c>
    </row>
    <row r="340" spans="1:3" x14ac:dyDescent="0.3">
      <c r="A340" t="s">
        <v>377</v>
      </c>
      <c r="B340" t="s">
        <v>376</v>
      </c>
      <c r="C340">
        <v>4039</v>
      </c>
    </row>
    <row r="341" spans="1:3" x14ac:dyDescent="0.3">
      <c r="A341" t="s">
        <v>1382</v>
      </c>
      <c r="B341" t="s">
        <v>1383</v>
      </c>
      <c r="C341">
        <v>4076</v>
      </c>
    </row>
    <row r="342" spans="1:3" x14ac:dyDescent="0.3">
      <c r="A342" t="s">
        <v>1050</v>
      </c>
      <c r="B342" t="s">
        <v>1049</v>
      </c>
      <c r="C342">
        <v>4044</v>
      </c>
    </row>
    <row r="343" spans="1:3" x14ac:dyDescent="0.3">
      <c r="A343" t="s">
        <v>728</v>
      </c>
      <c r="B343" t="s">
        <v>727</v>
      </c>
      <c r="C343">
        <v>681</v>
      </c>
    </row>
    <row r="344" spans="1:3" x14ac:dyDescent="0.3">
      <c r="A344" t="s">
        <v>758</v>
      </c>
      <c r="B344" t="s">
        <v>757</v>
      </c>
      <c r="C344">
        <v>1526</v>
      </c>
    </row>
    <row r="345" spans="1:3" x14ac:dyDescent="0.3">
      <c r="A345" t="s">
        <v>698</v>
      </c>
      <c r="B345" t="s">
        <v>697</v>
      </c>
      <c r="C345">
        <v>3424</v>
      </c>
    </row>
    <row r="346" spans="1:3" x14ac:dyDescent="0.3">
      <c r="A346" t="s">
        <v>770</v>
      </c>
      <c r="B346" t="s">
        <v>769</v>
      </c>
      <c r="C346">
        <v>2682</v>
      </c>
    </row>
    <row r="347" spans="1:3" x14ac:dyDescent="0.3">
      <c r="A347" t="s">
        <v>464</v>
      </c>
      <c r="B347" t="s">
        <v>463</v>
      </c>
      <c r="C347">
        <v>4022</v>
      </c>
    </row>
    <row r="348" spans="1:3" x14ac:dyDescent="0.3">
      <c r="A348" t="s">
        <v>646</v>
      </c>
      <c r="B348" t="s">
        <v>645</v>
      </c>
      <c r="C348">
        <v>2484</v>
      </c>
    </row>
    <row r="349" spans="1:3" x14ac:dyDescent="0.3">
      <c r="A349" t="s">
        <v>457</v>
      </c>
      <c r="B349" t="s">
        <v>456</v>
      </c>
      <c r="C349">
        <v>43</v>
      </c>
    </row>
    <row r="350" spans="1:3" x14ac:dyDescent="0.3">
      <c r="A350" t="s">
        <v>1384</v>
      </c>
      <c r="B350" t="s">
        <v>1385</v>
      </c>
      <c r="C350">
        <v>4049</v>
      </c>
    </row>
    <row r="351" spans="1:3" x14ac:dyDescent="0.3">
      <c r="A351" t="s">
        <v>597</v>
      </c>
      <c r="B351" t="s">
        <v>596</v>
      </c>
      <c r="C351">
        <v>957</v>
      </c>
    </row>
    <row r="352" spans="1:3" x14ac:dyDescent="0.3">
      <c r="A352" t="s">
        <v>366</v>
      </c>
      <c r="B352" t="s">
        <v>365</v>
      </c>
      <c r="C352">
        <v>3217</v>
      </c>
    </row>
    <row r="353" spans="1:3" x14ac:dyDescent="0.3">
      <c r="A353" t="s">
        <v>1386</v>
      </c>
      <c r="B353" t="s">
        <v>1183</v>
      </c>
      <c r="C353">
        <v>2167</v>
      </c>
    </row>
    <row r="354" spans="1:3" x14ac:dyDescent="0.3">
      <c r="A354" t="s">
        <v>835</v>
      </c>
      <c r="B354" t="s">
        <v>834</v>
      </c>
      <c r="C354">
        <v>2462</v>
      </c>
    </row>
    <row r="355" spans="1:3" x14ac:dyDescent="0.3">
      <c r="A355" t="s">
        <v>266</v>
      </c>
      <c r="B355" t="s">
        <v>265</v>
      </c>
      <c r="C355">
        <v>3310</v>
      </c>
    </row>
    <row r="356" spans="1:3" x14ac:dyDescent="0.3">
      <c r="A356" t="s">
        <v>143</v>
      </c>
      <c r="B356" t="s">
        <v>142</v>
      </c>
      <c r="C356">
        <v>3866</v>
      </c>
    </row>
    <row r="357" spans="1:3" x14ac:dyDescent="0.3">
      <c r="A357" t="s">
        <v>1387</v>
      </c>
      <c r="B357" t="s">
        <v>1388</v>
      </c>
      <c r="C357">
        <v>2761</v>
      </c>
    </row>
    <row r="358" spans="1:3" x14ac:dyDescent="0.3">
      <c r="A358" t="s">
        <v>553</v>
      </c>
      <c r="B358" t="s">
        <v>552</v>
      </c>
      <c r="C358">
        <v>4030</v>
      </c>
    </row>
    <row r="359" spans="1:3" x14ac:dyDescent="0.3">
      <c r="A359" t="s">
        <v>964</v>
      </c>
      <c r="B359" t="s">
        <v>963</v>
      </c>
      <c r="C359">
        <v>4160</v>
      </c>
    </row>
    <row r="360" spans="1:3" x14ac:dyDescent="0.3">
      <c r="A360" t="s">
        <v>1389</v>
      </c>
      <c r="B360" t="s">
        <v>1390</v>
      </c>
      <c r="C360">
        <v>1580</v>
      </c>
    </row>
    <row r="361" spans="1:3" x14ac:dyDescent="0.3">
      <c r="A361" t="s">
        <v>1058</v>
      </c>
      <c r="B361" t="s">
        <v>1057</v>
      </c>
      <c r="C361">
        <v>4101</v>
      </c>
    </row>
    <row r="362" spans="1:3" x14ac:dyDescent="0.3">
      <c r="A362" t="s">
        <v>480</v>
      </c>
      <c r="B362" t="s">
        <v>479</v>
      </c>
      <c r="C362">
        <v>4385</v>
      </c>
    </row>
    <row r="363" spans="1:3" x14ac:dyDescent="0.3">
      <c r="A363" t="s">
        <v>1190</v>
      </c>
      <c r="B363" t="s">
        <v>1189</v>
      </c>
      <c r="C363">
        <v>3320</v>
      </c>
    </row>
    <row r="364" spans="1:3" x14ac:dyDescent="0.3">
      <c r="A364" t="s">
        <v>1022</v>
      </c>
      <c r="B364" t="s">
        <v>1021</v>
      </c>
      <c r="C364">
        <v>4362</v>
      </c>
    </row>
    <row r="365" spans="1:3" x14ac:dyDescent="0.3">
      <c r="A365" t="s">
        <v>1246</v>
      </c>
      <c r="B365" t="s">
        <v>1245</v>
      </c>
      <c r="C365">
        <v>4403</v>
      </c>
    </row>
    <row r="366" spans="1:3" x14ac:dyDescent="0.3">
      <c r="A366" t="s">
        <v>371</v>
      </c>
      <c r="B366" t="s">
        <v>370</v>
      </c>
      <c r="C366">
        <v>3276</v>
      </c>
    </row>
    <row r="367" spans="1:3" x14ac:dyDescent="0.3">
      <c r="A367" t="s">
        <v>1391</v>
      </c>
      <c r="B367" t="s">
        <v>1392</v>
      </c>
      <c r="C367">
        <v>4003</v>
      </c>
    </row>
    <row r="368" spans="1:3" x14ac:dyDescent="0.3">
      <c r="A368" t="s">
        <v>440</v>
      </c>
      <c r="B368" t="s">
        <v>439</v>
      </c>
      <c r="C368">
        <v>1821</v>
      </c>
    </row>
    <row r="369" spans="1:3" x14ac:dyDescent="0.3">
      <c r="A369" t="s">
        <v>1070</v>
      </c>
      <c r="B369" t="s">
        <v>1069</v>
      </c>
      <c r="C369">
        <v>2972</v>
      </c>
    </row>
    <row r="370" spans="1:3" x14ac:dyDescent="0.3">
      <c r="A370" t="s">
        <v>936</v>
      </c>
      <c r="B370" t="s">
        <v>935</v>
      </c>
      <c r="C370">
        <v>2837</v>
      </c>
    </row>
    <row r="371" spans="1:3" x14ac:dyDescent="0.3">
      <c r="A371" t="s">
        <v>1099</v>
      </c>
      <c r="B371" t="s">
        <v>1098</v>
      </c>
      <c r="C371">
        <v>4333</v>
      </c>
    </row>
    <row r="372" spans="1:3" x14ac:dyDescent="0.3">
      <c r="A372" t="s">
        <v>1393</v>
      </c>
      <c r="B372" t="s">
        <v>1394</v>
      </c>
      <c r="C372">
        <v>3318</v>
      </c>
    </row>
    <row r="373" spans="1:3" x14ac:dyDescent="0.3">
      <c r="A373" t="s">
        <v>419</v>
      </c>
      <c r="B373" t="s">
        <v>418</v>
      </c>
      <c r="C373">
        <v>1959</v>
      </c>
    </row>
    <row r="374" spans="1:3" x14ac:dyDescent="0.3">
      <c r="A374" t="s">
        <v>102</v>
      </c>
      <c r="B374" t="s">
        <v>101</v>
      </c>
      <c r="C374">
        <v>3877</v>
      </c>
    </row>
    <row r="375" spans="1:3" x14ac:dyDescent="0.3">
      <c r="A375" t="s">
        <v>807</v>
      </c>
      <c r="B375" t="s">
        <v>806</v>
      </c>
      <c r="C375">
        <v>4370</v>
      </c>
    </row>
    <row r="376" spans="1:3" x14ac:dyDescent="0.3">
      <c r="A376" t="s">
        <v>1224</v>
      </c>
      <c r="B376" t="s">
        <v>1223</v>
      </c>
      <c r="C376">
        <v>2826</v>
      </c>
    </row>
    <row r="377" spans="1:3" x14ac:dyDescent="0.3">
      <c r="A377" t="s">
        <v>308</v>
      </c>
      <c r="B377" t="s">
        <v>307</v>
      </c>
      <c r="C377">
        <v>3529</v>
      </c>
    </row>
    <row r="378" spans="1:3" x14ac:dyDescent="0.3">
      <c r="A378" t="s">
        <v>398</v>
      </c>
      <c r="B378" t="s">
        <v>397</v>
      </c>
      <c r="C378">
        <v>1470</v>
      </c>
    </row>
    <row r="379" spans="1:3" x14ac:dyDescent="0.3">
      <c r="A379" t="s">
        <v>839</v>
      </c>
      <c r="B379" t="s">
        <v>838</v>
      </c>
      <c r="C379">
        <v>4387</v>
      </c>
    </row>
    <row r="380" spans="1:3" x14ac:dyDescent="0.3">
      <c r="A380" t="s">
        <v>1395</v>
      </c>
      <c r="B380" t="s">
        <v>1396</v>
      </c>
      <c r="C380">
        <v>4278</v>
      </c>
    </row>
    <row r="381" spans="1:3" x14ac:dyDescent="0.3">
      <c r="A381" t="s">
        <v>1218</v>
      </c>
      <c r="B381" t="s">
        <v>1217</v>
      </c>
      <c r="C381">
        <v>2991</v>
      </c>
    </row>
    <row r="382" spans="1:3" x14ac:dyDescent="0.3">
      <c r="A382" t="s">
        <v>203</v>
      </c>
      <c r="B382" t="s">
        <v>202</v>
      </c>
      <c r="C382">
        <v>4310</v>
      </c>
    </row>
    <row r="383" spans="1:3" x14ac:dyDescent="0.3">
      <c r="A383" t="s">
        <v>1397</v>
      </c>
      <c r="B383" t="s">
        <v>1398</v>
      </c>
      <c r="C383">
        <v>4228</v>
      </c>
    </row>
    <row r="384" spans="1:3" x14ac:dyDescent="0.3">
      <c r="A384" t="s">
        <v>175</v>
      </c>
      <c r="B384" t="s">
        <v>174</v>
      </c>
      <c r="C384">
        <v>4529</v>
      </c>
    </row>
    <row r="385" spans="1:3" x14ac:dyDescent="0.3">
      <c r="A385" t="s">
        <v>980</v>
      </c>
      <c r="B385" t="s">
        <v>979</v>
      </c>
      <c r="C385">
        <v>894</v>
      </c>
    </row>
    <row r="386" spans="1:3" x14ac:dyDescent="0.3">
      <c r="A386" t="s">
        <v>1092</v>
      </c>
      <c r="B386" t="s">
        <v>1091</v>
      </c>
      <c r="C386">
        <v>4145</v>
      </c>
    </row>
    <row r="387" spans="1:3" x14ac:dyDescent="0.3">
      <c r="A387" t="s">
        <v>1125</v>
      </c>
      <c r="B387" t="s">
        <v>1124</v>
      </c>
      <c r="C387">
        <v>922</v>
      </c>
    </row>
    <row r="388" spans="1:3" x14ac:dyDescent="0.3">
      <c r="A388" t="s">
        <v>736</v>
      </c>
      <c r="B388" t="s">
        <v>735</v>
      </c>
      <c r="C388">
        <v>3573</v>
      </c>
    </row>
    <row r="389" spans="1:3" x14ac:dyDescent="0.3">
      <c r="A389" t="s">
        <v>1399</v>
      </c>
      <c r="B389" t="s">
        <v>1400</v>
      </c>
      <c r="C389">
        <v>4152</v>
      </c>
    </row>
    <row r="390" spans="1:3" x14ac:dyDescent="0.3">
      <c r="A390" t="s">
        <v>530</v>
      </c>
      <c r="B390" t="s">
        <v>529</v>
      </c>
      <c r="C390">
        <v>3846</v>
      </c>
    </row>
    <row r="391" spans="1:3" x14ac:dyDescent="0.3">
      <c r="A391" t="s">
        <v>453</v>
      </c>
      <c r="B391" t="s">
        <v>452</v>
      </c>
      <c r="C391">
        <v>1393</v>
      </c>
    </row>
    <row r="392" spans="1:3" x14ac:dyDescent="0.3">
      <c r="A392" t="s">
        <v>1180</v>
      </c>
      <c r="B392" t="s">
        <v>1179</v>
      </c>
      <c r="C392">
        <v>3311</v>
      </c>
    </row>
    <row r="393" spans="1:3" x14ac:dyDescent="0.3">
      <c r="A393" t="s">
        <v>468</v>
      </c>
      <c r="B393" t="s">
        <v>467</v>
      </c>
      <c r="C393">
        <v>4218</v>
      </c>
    </row>
    <row r="394" spans="1:3" x14ac:dyDescent="0.3">
      <c r="A394" t="s">
        <v>462</v>
      </c>
      <c r="B394" t="s">
        <v>461</v>
      </c>
      <c r="C394">
        <v>3288</v>
      </c>
    </row>
    <row r="395" spans="1:3" x14ac:dyDescent="0.3">
      <c r="A395" t="s">
        <v>1401</v>
      </c>
      <c r="B395" t="s">
        <v>1402</v>
      </c>
      <c r="C395">
        <v>4257</v>
      </c>
    </row>
    <row r="396" spans="1:3" x14ac:dyDescent="0.3">
      <c r="A396" t="s">
        <v>576</v>
      </c>
      <c r="B396" t="s">
        <v>575</v>
      </c>
      <c r="C396">
        <v>3334</v>
      </c>
    </row>
    <row r="397" spans="1:3" x14ac:dyDescent="0.3">
      <c r="A397" t="s">
        <v>812</v>
      </c>
      <c r="B397" t="s">
        <v>811</v>
      </c>
      <c r="C397">
        <v>3993</v>
      </c>
    </row>
    <row r="398" spans="1:3" x14ac:dyDescent="0.3">
      <c r="A398" t="s">
        <v>113</v>
      </c>
      <c r="B398" t="s">
        <v>112</v>
      </c>
      <c r="C398">
        <v>1871</v>
      </c>
    </row>
    <row r="399" spans="1:3" x14ac:dyDescent="0.3">
      <c r="A399" t="s">
        <v>74</v>
      </c>
      <c r="B399" t="s">
        <v>73</v>
      </c>
      <c r="C399">
        <v>4252</v>
      </c>
    </row>
    <row r="400" spans="1:3" x14ac:dyDescent="0.3">
      <c r="A400" t="s">
        <v>1029</v>
      </c>
      <c r="B400" t="s">
        <v>1028</v>
      </c>
      <c r="C400">
        <v>4437</v>
      </c>
    </row>
    <row r="401" spans="1:3" x14ac:dyDescent="0.3">
      <c r="A401" t="s">
        <v>214</v>
      </c>
      <c r="B401" t="s">
        <v>213</v>
      </c>
      <c r="C401">
        <v>3876</v>
      </c>
    </row>
    <row r="402" spans="1:3" x14ac:dyDescent="0.3">
      <c r="A402" t="s">
        <v>955</v>
      </c>
      <c r="B402" t="s">
        <v>954</v>
      </c>
      <c r="C402">
        <v>3939</v>
      </c>
    </row>
    <row r="403" spans="1:3" x14ac:dyDescent="0.3">
      <c r="A403" t="s">
        <v>1403</v>
      </c>
      <c r="B403" t="s">
        <v>1404</v>
      </c>
      <c r="C403">
        <v>4399</v>
      </c>
    </row>
    <row r="404" spans="1:3" x14ac:dyDescent="0.3">
      <c r="A404" t="s">
        <v>1405</v>
      </c>
      <c r="B404" t="s">
        <v>1406</v>
      </c>
      <c r="C404">
        <v>4288</v>
      </c>
    </row>
    <row r="405" spans="1:3" x14ac:dyDescent="0.3">
      <c r="A405" t="s">
        <v>1407</v>
      </c>
      <c r="B405" t="s">
        <v>1408</v>
      </c>
      <c r="C405">
        <v>36</v>
      </c>
    </row>
    <row r="406" spans="1:3" x14ac:dyDescent="0.3">
      <c r="A406" t="s">
        <v>652</v>
      </c>
      <c r="B406" t="s">
        <v>651</v>
      </c>
      <c r="C406">
        <v>728</v>
      </c>
    </row>
    <row r="407" spans="1:3" x14ac:dyDescent="0.3">
      <c r="A407" t="s">
        <v>578</v>
      </c>
      <c r="B407" t="s">
        <v>577</v>
      </c>
      <c r="C407">
        <v>2581</v>
      </c>
    </row>
    <row r="408" spans="1:3" x14ac:dyDescent="0.3">
      <c r="A408" t="s">
        <v>336</v>
      </c>
      <c r="B408" t="s">
        <v>335</v>
      </c>
      <c r="C408">
        <v>2077</v>
      </c>
    </row>
    <row r="409" spans="1:3" x14ac:dyDescent="0.3">
      <c r="A409" t="s">
        <v>459</v>
      </c>
      <c r="B409" t="s">
        <v>458</v>
      </c>
      <c r="C409">
        <v>3324</v>
      </c>
    </row>
    <row r="410" spans="1:3" x14ac:dyDescent="0.3">
      <c r="A410" t="s">
        <v>1086</v>
      </c>
      <c r="B410" t="s">
        <v>1085</v>
      </c>
      <c r="C410">
        <v>2757</v>
      </c>
    </row>
    <row r="411" spans="1:3" x14ac:dyDescent="0.3">
      <c r="A411" t="s">
        <v>762</v>
      </c>
      <c r="B411" t="s">
        <v>761</v>
      </c>
      <c r="C411">
        <v>2303</v>
      </c>
    </row>
    <row r="412" spans="1:3" x14ac:dyDescent="0.3">
      <c r="A412" t="s">
        <v>899</v>
      </c>
      <c r="B412" t="s">
        <v>898</v>
      </c>
      <c r="C412">
        <v>3305</v>
      </c>
    </row>
    <row r="413" spans="1:3" x14ac:dyDescent="0.3">
      <c r="A413" t="s">
        <v>626</v>
      </c>
      <c r="B413" t="s">
        <v>625</v>
      </c>
      <c r="C413">
        <v>4322</v>
      </c>
    </row>
    <row r="414" spans="1:3" x14ac:dyDescent="0.3">
      <c r="A414" t="s">
        <v>1055</v>
      </c>
      <c r="B414" t="s">
        <v>1054</v>
      </c>
      <c r="C414">
        <v>4267</v>
      </c>
    </row>
    <row r="415" spans="1:3" x14ac:dyDescent="0.3">
      <c r="A415" t="s">
        <v>1053</v>
      </c>
      <c r="B415" t="s">
        <v>1052</v>
      </c>
      <c r="C415">
        <v>4248</v>
      </c>
    </row>
    <row r="416" spans="1:3" x14ac:dyDescent="0.3">
      <c r="A416" t="s">
        <v>670</v>
      </c>
      <c r="B416" t="s">
        <v>669</v>
      </c>
      <c r="C416">
        <v>4473</v>
      </c>
    </row>
    <row r="417" spans="1:3" x14ac:dyDescent="0.3">
      <c r="A417" t="s">
        <v>1409</v>
      </c>
      <c r="B417" t="s">
        <v>1410</v>
      </c>
      <c r="C417">
        <v>4126</v>
      </c>
    </row>
    <row r="418" spans="1:3" x14ac:dyDescent="0.3">
      <c r="A418" t="s">
        <v>1233</v>
      </c>
      <c r="B418" t="s">
        <v>1232</v>
      </c>
      <c r="C418">
        <v>3123</v>
      </c>
    </row>
    <row r="419" spans="1:3" x14ac:dyDescent="0.3">
      <c r="A419" t="s">
        <v>244</v>
      </c>
      <c r="B419" t="s">
        <v>243</v>
      </c>
      <c r="C419">
        <v>3560</v>
      </c>
    </row>
    <row r="420" spans="1:3" x14ac:dyDescent="0.3">
      <c r="A420" t="s">
        <v>1411</v>
      </c>
      <c r="B420" t="s">
        <v>1412</v>
      </c>
      <c r="C420">
        <v>3007</v>
      </c>
    </row>
    <row r="421" spans="1:3" x14ac:dyDescent="0.3">
      <c r="A421" t="s">
        <v>637</v>
      </c>
      <c r="B421" t="s">
        <v>636</v>
      </c>
      <c r="C421">
        <v>4245</v>
      </c>
    </row>
    <row r="422" spans="1:3" x14ac:dyDescent="0.3">
      <c r="A422" t="s">
        <v>1413</v>
      </c>
      <c r="B422" t="s">
        <v>1414</v>
      </c>
      <c r="C422">
        <v>3748</v>
      </c>
    </row>
    <row r="423" spans="1:3" x14ac:dyDescent="0.3">
      <c r="A423" t="s">
        <v>1107</v>
      </c>
      <c r="B423" t="s">
        <v>1106</v>
      </c>
      <c r="C423">
        <v>3460</v>
      </c>
    </row>
    <row r="424" spans="1:3" x14ac:dyDescent="0.3">
      <c r="A424" t="s">
        <v>917</v>
      </c>
      <c r="B424" t="s">
        <v>916</v>
      </c>
      <c r="C424">
        <v>4189</v>
      </c>
    </row>
    <row r="425" spans="1:3" x14ac:dyDescent="0.3">
      <c r="A425" t="s">
        <v>432</v>
      </c>
      <c r="B425" t="s">
        <v>431</v>
      </c>
      <c r="C425">
        <v>4361</v>
      </c>
    </row>
    <row r="426" spans="1:3" x14ac:dyDescent="0.3">
      <c r="A426" t="s">
        <v>408</v>
      </c>
      <c r="B426" t="s">
        <v>407</v>
      </c>
      <c r="C426">
        <v>1155</v>
      </c>
    </row>
    <row r="427" spans="1:3" x14ac:dyDescent="0.3">
      <c r="A427" t="s">
        <v>1415</v>
      </c>
      <c r="B427" t="s">
        <v>1416</v>
      </c>
      <c r="C427">
        <v>2852</v>
      </c>
    </row>
    <row r="428" spans="1:3" x14ac:dyDescent="0.3">
      <c r="A428" t="s">
        <v>1417</v>
      </c>
      <c r="B428" t="s">
        <v>1418</v>
      </c>
      <c r="C428">
        <v>453</v>
      </c>
    </row>
    <row r="429" spans="1:3" x14ac:dyDescent="0.3">
      <c r="A429" t="s">
        <v>342</v>
      </c>
      <c r="B429" t="s">
        <v>341</v>
      </c>
      <c r="C429">
        <v>4421</v>
      </c>
    </row>
    <row r="430" spans="1:3" x14ac:dyDescent="0.3">
      <c r="A430" t="s">
        <v>1127</v>
      </c>
      <c r="B430" t="s">
        <v>1126</v>
      </c>
      <c r="C430">
        <v>3258</v>
      </c>
    </row>
    <row r="431" spans="1:3" x14ac:dyDescent="0.3">
      <c r="A431" t="s">
        <v>1123</v>
      </c>
      <c r="B431" t="s">
        <v>1122</v>
      </c>
      <c r="C431">
        <v>3794</v>
      </c>
    </row>
    <row r="432" spans="1:3" x14ac:dyDescent="0.3">
      <c r="A432" t="s">
        <v>1419</v>
      </c>
      <c r="B432" t="s">
        <v>1420</v>
      </c>
      <c r="C432">
        <v>4295</v>
      </c>
    </row>
    <row r="433" spans="1:3" x14ac:dyDescent="0.3">
      <c r="A433" t="s">
        <v>629</v>
      </c>
      <c r="B433" t="s">
        <v>628</v>
      </c>
      <c r="C433">
        <v>2586</v>
      </c>
    </row>
    <row r="434" spans="1:3" x14ac:dyDescent="0.3">
      <c r="A434" t="s">
        <v>303</v>
      </c>
      <c r="B434" t="s">
        <v>302</v>
      </c>
      <c r="C434">
        <v>3035</v>
      </c>
    </row>
    <row r="435" spans="1:3" x14ac:dyDescent="0.3">
      <c r="A435" t="s">
        <v>56</v>
      </c>
      <c r="B435" t="s">
        <v>55</v>
      </c>
      <c r="C435">
        <v>4175</v>
      </c>
    </row>
    <row r="436" spans="1:3" x14ac:dyDescent="0.3">
      <c r="A436" t="s">
        <v>72</v>
      </c>
      <c r="B436" t="s">
        <v>71</v>
      </c>
      <c r="C436">
        <v>4471</v>
      </c>
    </row>
    <row r="437" spans="1:3" x14ac:dyDescent="0.3">
      <c r="A437" t="s">
        <v>1421</v>
      </c>
      <c r="B437" t="s">
        <v>1422</v>
      </c>
      <c r="C437">
        <v>4109</v>
      </c>
    </row>
    <row r="438" spans="1:3" x14ac:dyDescent="0.3">
      <c r="A438" t="s">
        <v>1168</v>
      </c>
      <c r="B438" t="s">
        <v>1167</v>
      </c>
      <c r="C438">
        <v>4432</v>
      </c>
    </row>
    <row r="439" spans="1:3" x14ac:dyDescent="0.3">
      <c r="A439" t="s">
        <v>990</v>
      </c>
      <c r="B439" t="s">
        <v>989</v>
      </c>
      <c r="C439">
        <v>4089</v>
      </c>
    </row>
    <row r="440" spans="1:3" x14ac:dyDescent="0.3">
      <c r="A440" t="s">
        <v>1423</v>
      </c>
      <c r="B440" t="s">
        <v>1424</v>
      </c>
      <c r="C440">
        <v>4211</v>
      </c>
    </row>
    <row r="441" spans="1:3" x14ac:dyDescent="0.3">
      <c r="A441" t="s">
        <v>1425</v>
      </c>
      <c r="B441" t="s">
        <v>1426</v>
      </c>
      <c r="C441">
        <v>3605</v>
      </c>
    </row>
    <row r="442" spans="1:3" x14ac:dyDescent="0.3">
      <c r="A442" t="s">
        <v>1157</v>
      </c>
      <c r="B442" t="s">
        <v>1156</v>
      </c>
      <c r="C442">
        <v>3907</v>
      </c>
    </row>
    <row r="443" spans="1:3" x14ac:dyDescent="0.3">
      <c r="A443" t="s">
        <v>750</v>
      </c>
      <c r="B443" t="s">
        <v>749</v>
      </c>
      <c r="C443">
        <v>3400</v>
      </c>
    </row>
    <row r="444" spans="1:3" x14ac:dyDescent="0.3">
      <c r="A444" t="s">
        <v>1142</v>
      </c>
      <c r="B444" t="s">
        <v>1141</v>
      </c>
      <c r="C444">
        <v>2756</v>
      </c>
    </row>
    <row r="445" spans="1:3" x14ac:dyDescent="0.3">
      <c r="A445" t="s">
        <v>982</v>
      </c>
      <c r="B445" t="s">
        <v>981</v>
      </c>
      <c r="C445">
        <v>4067</v>
      </c>
    </row>
    <row r="446" spans="1:3" x14ac:dyDescent="0.3">
      <c r="A446" t="s">
        <v>1040</v>
      </c>
      <c r="B446" t="s">
        <v>1039</v>
      </c>
      <c r="C446">
        <v>3462</v>
      </c>
    </row>
    <row r="447" spans="1:3" x14ac:dyDescent="0.3">
      <c r="A447" t="s">
        <v>375</v>
      </c>
      <c r="B447" t="s">
        <v>374</v>
      </c>
      <c r="C447">
        <v>4512</v>
      </c>
    </row>
    <row r="448" spans="1:3" x14ac:dyDescent="0.3">
      <c r="A448" t="s">
        <v>177</v>
      </c>
      <c r="B448" t="s">
        <v>176</v>
      </c>
      <c r="C448">
        <v>3155</v>
      </c>
    </row>
    <row r="449" spans="1:3" x14ac:dyDescent="0.3">
      <c r="A449" t="s">
        <v>1259</v>
      </c>
      <c r="B449" t="s">
        <v>1258</v>
      </c>
      <c r="C449">
        <v>3557</v>
      </c>
    </row>
    <row r="450" spans="1:3" x14ac:dyDescent="0.3">
      <c r="A450" t="s">
        <v>1097</v>
      </c>
      <c r="B450" t="s">
        <v>1096</v>
      </c>
      <c r="C450">
        <v>4136</v>
      </c>
    </row>
    <row r="451" spans="1:3" x14ac:dyDescent="0.3">
      <c r="A451" t="s">
        <v>180</v>
      </c>
      <c r="B451" t="s">
        <v>179</v>
      </c>
      <c r="C451">
        <v>1550</v>
      </c>
    </row>
    <row r="452" spans="1:3" x14ac:dyDescent="0.3">
      <c r="A452" t="s">
        <v>263</v>
      </c>
      <c r="B452" t="s">
        <v>262</v>
      </c>
      <c r="C452">
        <v>535</v>
      </c>
    </row>
    <row r="453" spans="1:3" x14ac:dyDescent="0.3">
      <c r="A453" t="s">
        <v>1427</v>
      </c>
      <c r="B453" t="s">
        <v>1428</v>
      </c>
      <c r="C453">
        <v>2790</v>
      </c>
    </row>
    <row r="454" spans="1:3" x14ac:dyDescent="0.3">
      <c r="A454" t="s">
        <v>831</v>
      </c>
      <c r="B454" t="s">
        <v>830</v>
      </c>
      <c r="C454">
        <v>3054</v>
      </c>
    </row>
    <row r="455" spans="1:3" x14ac:dyDescent="0.3">
      <c r="A455" t="s">
        <v>1257</v>
      </c>
      <c r="B455" t="s">
        <v>1256</v>
      </c>
      <c r="C455">
        <v>4415</v>
      </c>
    </row>
    <row r="456" spans="1:3" x14ac:dyDescent="0.3">
      <c r="A456" t="s">
        <v>848</v>
      </c>
      <c r="B456" t="s">
        <v>847</v>
      </c>
      <c r="C456">
        <v>3567</v>
      </c>
    </row>
    <row r="457" spans="1:3" x14ac:dyDescent="0.3">
      <c r="A457" t="s">
        <v>165</v>
      </c>
      <c r="B457" t="s">
        <v>164</v>
      </c>
      <c r="C457">
        <v>2101</v>
      </c>
    </row>
    <row r="458" spans="1:3" x14ac:dyDescent="0.3">
      <c r="A458" t="s">
        <v>824</v>
      </c>
      <c r="B458" t="s">
        <v>823</v>
      </c>
      <c r="C458">
        <v>1989</v>
      </c>
    </row>
    <row r="459" spans="1:3" x14ac:dyDescent="0.3">
      <c r="A459" t="s">
        <v>760</v>
      </c>
      <c r="B459" t="s">
        <v>759</v>
      </c>
      <c r="C459">
        <v>4412</v>
      </c>
    </row>
    <row r="460" spans="1:3" x14ac:dyDescent="0.3">
      <c r="A460" t="s">
        <v>1429</v>
      </c>
      <c r="B460" t="s">
        <v>1430</v>
      </c>
      <c r="C460">
        <v>4261</v>
      </c>
    </row>
    <row r="461" spans="1:3" x14ac:dyDescent="0.3">
      <c r="A461" t="s">
        <v>966</v>
      </c>
      <c r="B461" t="s">
        <v>965</v>
      </c>
      <c r="C461">
        <v>2574</v>
      </c>
    </row>
    <row r="462" spans="1:3" x14ac:dyDescent="0.3">
      <c r="A462" t="s">
        <v>247</v>
      </c>
      <c r="B462" t="s">
        <v>246</v>
      </c>
      <c r="C462">
        <v>2681</v>
      </c>
    </row>
    <row r="463" spans="1:3" x14ac:dyDescent="0.3">
      <c r="A463" t="s">
        <v>1216</v>
      </c>
      <c r="B463" t="s">
        <v>103</v>
      </c>
      <c r="C463">
        <v>2244</v>
      </c>
    </row>
    <row r="464" spans="1:3" x14ac:dyDescent="0.3">
      <c r="A464" t="s">
        <v>154</v>
      </c>
      <c r="B464" t="s">
        <v>153</v>
      </c>
      <c r="C464">
        <v>2947</v>
      </c>
    </row>
    <row r="465" spans="1:3" x14ac:dyDescent="0.3">
      <c r="A465" t="s">
        <v>534</v>
      </c>
      <c r="B465" t="s">
        <v>533</v>
      </c>
      <c r="C465">
        <v>4059</v>
      </c>
    </row>
    <row r="466" spans="1:3" x14ac:dyDescent="0.3">
      <c r="A466" t="s">
        <v>17</v>
      </c>
      <c r="B466" t="s">
        <v>16</v>
      </c>
      <c r="C466">
        <v>2718</v>
      </c>
    </row>
    <row r="467" spans="1:3" x14ac:dyDescent="0.3">
      <c r="A467" t="s">
        <v>925</v>
      </c>
      <c r="B467" t="s">
        <v>924</v>
      </c>
      <c r="C467">
        <v>2902</v>
      </c>
    </row>
    <row r="468" spans="1:3" x14ac:dyDescent="0.3">
      <c r="A468" t="s">
        <v>14</v>
      </c>
      <c r="B468" t="s">
        <v>13</v>
      </c>
      <c r="C468">
        <v>4479</v>
      </c>
    </row>
    <row r="469" spans="1:3" x14ac:dyDescent="0.3">
      <c r="A469" t="s">
        <v>395</v>
      </c>
      <c r="B469" t="s">
        <v>394</v>
      </c>
      <c r="C469">
        <v>4208</v>
      </c>
    </row>
    <row r="470" spans="1:3" x14ac:dyDescent="0.3">
      <c r="A470" t="s">
        <v>884</v>
      </c>
      <c r="B470" t="s">
        <v>883</v>
      </c>
      <c r="C470">
        <v>3022</v>
      </c>
    </row>
    <row r="471" spans="1:3" x14ac:dyDescent="0.3">
      <c r="A471" t="s">
        <v>93</v>
      </c>
      <c r="B471" t="s">
        <v>92</v>
      </c>
      <c r="C471">
        <v>4423</v>
      </c>
    </row>
    <row r="472" spans="1:3" x14ac:dyDescent="0.3">
      <c r="A472" t="s">
        <v>609</v>
      </c>
      <c r="B472" t="s">
        <v>608</v>
      </c>
      <c r="C472">
        <v>4026</v>
      </c>
    </row>
    <row r="473" spans="1:3" x14ac:dyDescent="0.3">
      <c r="A473" t="s">
        <v>1431</v>
      </c>
      <c r="B473" t="s">
        <v>1432</v>
      </c>
      <c r="C473">
        <v>3761</v>
      </c>
    </row>
    <row r="474" spans="1:3" x14ac:dyDescent="0.3">
      <c r="A474" t="s">
        <v>361</v>
      </c>
      <c r="B474" t="s">
        <v>360</v>
      </c>
      <c r="C474">
        <v>131</v>
      </c>
    </row>
    <row r="475" spans="1:3" x14ac:dyDescent="0.3">
      <c r="A475" t="s">
        <v>852</v>
      </c>
      <c r="B475" t="s">
        <v>851</v>
      </c>
      <c r="C475">
        <v>3924</v>
      </c>
    </row>
    <row r="476" spans="1:3" x14ac:dyDescent="0.3">
      <c r="A476" t="s">
        <v>1263</v>
      </c>
      <c r="B476" t="s">
        <v>1262</v>
      </c>
      <c r="C476">
        <v>2984</v>
      </c>
    </row>
    <row r="477" spans="1:3" x14ac:dyDescent="0.3">
      <c r="A477" t="s">
        <v>717</v>
      </c>
      <c r="B477" t="s">
        <v>716</v>
      </c>
      <c r="C477">
        <v>1501</v>
      </c>
    </row>
    <row r="478" spans="1:3" x14ac:dyDescent="0.3">
      <c r="A478" t="s">
        <v>1194</v>
      </c>
      <c r="B478" t="s">
        <v>1193</v>
      </c>
      <c r="C478">
        <v>4087</v>
      </c>
    </row>
    <row r="479" spans="1:3" x14ac:dyDescent="0.3">
      <c r="A479" t="s">
        <v>26</v>
      </c>
      <c r="B479" t="s">
        <v>25</v>
      </c>
      <c r="C479">
        <v>3999</v>
      </c>
    </row>
    <row r="480" spans="1:3" x14ac:dyDescent="0.3">
      <c r="A480" t="s">
        <v>515</v>
      </c>
      <c r="B480" t="s">
        <v>514</v>
      </c>
      <c r="C480">
        <v>3157</v>
      </c>
    </row>
    <row r="481" spans="1:3" x14ac:dyDescent="0.3">
      <c r="A481" t="s">
        <v>1008</v>
      </c>
      <c r="B481" t="s">
        <v>1007</v>
      </c>
      <c r="C481">
        <v>3062</v>
      </c>
    </row>
    <row r="482" spans="1:3" x14ac:dyDescent="0.3">
      <c r="A482" t="s">
        <v>547</v>
      </c>
      <c r="B482" t="s">
        <v>546</v>
      </c>
      <c r="C482">
        <v>4477</v>
      </c>
    </row>
    <row r="483" spans="1:3" x14ac:dyDescent="0.3">
      <c r="A483" t="s">
        <v>423</v>
      </c>
      <c r="B483" t="s">
        <v>422</v>
      </c>
      <c r="C483">
        <v>2952</v>
      </c>
    </row>
    <row r="484" spans="1:3" x14ac:dyDescent="0.3">
      <c r="A484" t="s">
        <v>1433</v>
      </c>
      <c r="B484" t="s">
        <v>1434</v>
      </c>
      <c r="C484">
        <v>3238</v>
      </c>
    </row>
    <row r="485" spans="1:3" x14ac:dyDescent="0.3">
      <c r="A485" t="s">
        <v>850</v>
      </c>
      <c r="B485" t="s">
        <v>849</v>
      </c>
      <c r="C485">
        <v>1534</v>
      </c>
    </row>
    <row r="486" spans="1:3" x14ac:dyDescent="0.3">
      <c r="A486" t="s">
        <v>743</v>
      </c>
      <c r="B486" t="s">
        <v>742</v>
      </c>
      <c r="C486">
        <v>3498</v>
      </c>
    </row>
    <row r="487" spans="1:3" x14ac:dyDescent="0.3">
      <c r="A487" t="s">
        <v>413</v>
      </c>
      <c r="B487" t="s">
        <v>412</v>
      </c>
      <c r="C487">
        <v>1500</v>
      </c>
    </row>
    <row r="488" spans="1:3" x14ac:dyDescent="0.3">
      <c r="A488" t="s">
        <v>1435</v>
      </c>
      <c r="B488" t="s">
        <v>1436</v>
      </c>
      <c r="C488">
        <v>615</v>
      </c>
    </row>
    <row r="489" spans="1:3" x14ac:dyDescent="0.3">
      <c r="A489" t="s">
        <v>237</v>
      </c>
      <c r="B489" t="s">
        <v>236</v>
      </c>
      <c r="C489">
        <v>401</v>
      </c>
    </row>
    <row r="490" spans="1:3" x14ac:dyDescent="0.3">
      <c r="A490" t="s">
        <v>615</v>
      </c>
      <c r="B490" t="s">
        <v>614</v>
      </c>
      <c r="C490">
        <v>4217</v>
      </c>
    </row>
    <row r="491" spans="1:3" x14ac:dyDescent="0.3">
      <c r="A491" t="s">
        <v>200</v>
      </c>
      <c r="B491" t="s">
        <v>199</v>
      </c>
      <c r="C491">
        <v>4300</v>
      </c>
    </row>
    <row r="492" spans="1:3" x14ac:dyDescent="0.3">
      <c r="A492" t="s">
        <v>1227</v>
      </c>
      <c r="B492" t="s">
        <v>1226</v>
      </c>
      <c r="C492">
        <v>4422</v>
      </c>
    </row>
    <row r="493" spans="1:3" x14ac:dyDescent="0.3">
      <c r="A493" t="s">
        <v>930</v>
      </c>
      <c r="B493" t="s">
        <v>929</v>
      </c>
      <c r="C493">
        <v>3583</v>
      </c>
    </row>
    <row r="494" spans="1:3" x14ac:dyDescent="0.3">
      <c r="A494" t="s">
        <v>275</v>
      </c>
      <c r="B494" t="s">
        <v>274</v>
      </c>
      <c r="C494">
        <v>3671</v>
      </c>
    </row>
    <row r="495" spans="1:3" x14ac:dyDescent="0.3">
      <c r="A495" t="s">
        <v>1144</v>
      </c>
      <c r="B495" t="s">
        <v>1143</v>
      </c>
      <c r="C495">
        <v>4418</v>
      </c>
    </row>
    <row r="496" spans="1:3" x14ac:dyDescent="0.3">
      <c r="A496" t="s">
        <v>1255</v>
      </c>
      <c r="B496" t="s">
        <v>1254</v>
      </c>
      <c r="C496">
        <v>4424</v>
      </c>
    </row>
    <row r="497" spans="1:3" x14ac:dyDescent="0.3">
      <c r="A497" t="s">
        <v>765</v>
      </c>
      <c r="B497" t="s">
        <v>764</v>
      </c>
      <c r="C497">
        <v>2138</v>
      </c>
    </row>
    <row r="498" spans="1:3" x14ac:dyDescent="0.3">
      <c r="A498" t="s">
        <v>723</v>
      </c>
      <c r="B498" t="s">
        <v>722</v>
      </c>
      <c r="C498">
        <v>3404</v>
      </c>
    </row>
    <row r="499" spans="1:3" x14ac:dyDescent="0.3">
      <c r="A499" t="s">
        <v>44</v>
      </c>
      <c r="B499" t="s">
        <v>43</v>
      </c>
      <c r="C499">
        <v>3369</v>
      </c>
    </row>
    <row r="500" spans="1:3" x14ac:dyDescent="0.3">
      <c r="A500" t="s">
        <v>1105</v>
      </c>
      <c r="B500" t="s">
        <v>1104</v>
      </c>
      <c r="C500">
        <v>4411</v>
      </c>
    </row>
    <row r="501" spans="1:3" x14ac:dyDescent="0.3">
      <c r="A501" t="s">
        <v>1202</v>
      </c>
      <c r="B501" t="s">
        <v>1201</v>
      </c>
      <c r="C501">
        <v>3040</v>
      </c>
    </row>
    <row r="502" spans="1:3" x14ac:dyDescent="0.3">
      <c r="A502" t="s">
        <v>799</v>
      </c>
      <c r="B502" t="s">
        <v>798</v>
      </c>
      <c r="C502">
        <v>1167</v>
      </c>
    </row>
    <row r="503" spans="1:3" x14ac:dyDescent="0.3">
      <c r="A503" t="s">
        <v>620</v>
      </c>
      <c r="B503" t="s">
        <v>619</v>
      </c>
      <c r="C503">
        <v>3718</v>
      </c>
    </row>
    <row r="504" spans="1:3" x14ac:dyDescent="0.3">
      <c r="A504" t="s">
        <v>192</v>
      </c>
      <c r="B504" t="s">
        <v>191</v>
      </c>
      <c r="C504">
        <v>4084</v>
      </c>
    </row>
    <row r="505" spans="1:3" x14ac:dyDescent="0.3">
      <c r="A505" t="s">
        <v>1118</v>
      </c>
      <c r="B505" t="s">
        <v>1117</v>
      </c>
      <c r="C505">
        <v>3983</v>
      </c>
    </row>
    <row r="506" spans="1:3" x14ac:dyDescent="0.3">
      <c r="A506" t="s">
        <v>256</v>
      </c>
      <c r="B506" t="s">
        <v>255</v>
      </c>
      <c r="C506">
        <v>1264</v>
      </c>
    </row>
    <row r="507" spans="1:3" x14ac:dyDescent="0.3">
      <c r="A507" t="s">
        <v>140</v>
      </c>
      <c r="B507" t="s">
        <v>139</v>
      </c>
      <c r="C507">
        <v>3368</v>
      </c>
    </row>
    <row r="508" spans="1:3" x14ac:dyDescent="0.3">
      <c r="A508" t="s">
        <v>388</v>
      </c>
      <c r="B508" t="s">
        <v>387</v>
      </c>
      <c r="C508">
        <v>3088</v>
      </c>
    </row>
    <row r="509" spans="1:3" x14ac:dyDescent="0.3">
      <c r="A509" t="s">
        <v>384</v>
      </c>
      <c r="B509" t="s">
        <v>383</v>
      </c>
      <c r="C509">
        <v>2999</v>
      </c>
    </row>
    <row r="510" spans="1:3" x14ac:dyDescent="0.3">
      <c r="A510" t="s">
        <v>1170</v>
      </c>
      <c r="B510" t="s">
        <v>1169</v>
      </c>
      <c r="C510">
        <v>2112</v>
      </c>
    </row>
    <row r="511" spans="1:3" x14ac:dyDescent="0.3">
      <c r="A511" t="s">
        <v>549</v>
      </c>
      <c r="B511" t="s">
        <v>548</v>
      </c>
      <c r="C511">
        <v>4404</v>
      </c>
    </row>
    <row r="512" spans="1:3" x14ac:dyDescent="0.3">
      <c r="A512" t="s">
        <v>1231</v>
      </c>
      <c r="B512" t="s">
        <v>1230</v>
      </c>
      <c r="C512">
        <v>2107</v>
      </c>
    </row>
    <row r="513" spans="1:3" x14ac:dyDescent="0.3">
      <c r="A513" t="s">
        <v>556</v>
      </c>
      <c r="B513" t="s">
        <v>555</v>
      </c>
      <c r="C513">
        <v>2845</v>
      </c>
    </row>
    <row r="514" spans="1:3" x14ac:dyDescent="0.3">
      <c r="A514" t="s">
        <v>1740</v>
      </c>
      <c r="B514" t="s">
        <v>1739</v>
      </c>
      <c r="C514">
        <v>3510</v>
      </c>
    </row>
    <row r="515" spans="1:3" x14ac:dyDescent="0.3">
      <c r="A515" t="s">
        <v>1742</v>
      </c>
      <c r="B515" t="s">
        <v>1741</v>
      </c>
      <c r="C515">
        <v>3521</v>
      </c>
    </row>
    <row r="516" spans="1:3" x14ac:dyDescent="0.3">
      <c r="A516" t="s">
        <v>308</v>
      </c>
      <c r="B516" t="s">
        <v>1743</v>
      </c>
      <c r="C516">
        <v>3529</v>
      </c>
    </row>
    <row r="517" spans="1:3" x14ac:dyDescent="0.3">
      <c r="A517" t="s">
        <v>1745</v>
      </c>
      <c r="B517" t="s">
        <v>1744</v>
      </c>
      <c r="C517">
        <v>3515</v>
      </c>
    </row>
    <row r="518" spans="1:3" x14ac:dyDescent="0.3">
      <c r="A518" t="s">
        <v>84</v>
      </c>
      <c r="C518">
        <v>3504</v>
      </c>
    </row>
    <row r="519" spans="1:3" x14ac:dyDescent="0.3">
      <c r="A519" t="s">
        <v>1747</v>
      </c>
      <c r="B519" t="s">
        <v>1746</v>
      </c>
      <c r="C519">
        <v>3542</v>
      </c>
    </row>
    <row r="520" spans="1:3" x14ac:dyDescent="0.3">
      <c r="A520" t="s">
        <v>1749</v>
      </c>
      <c r="B520" t="s">
        <v>1748</v>
      </c>
      <c r="C520">
        <v>3548</v>
      </c>
    </row>
    <row r="521" spans="1:3" x14ac:dyDescent="0.3">
      <c r="A521" t="s">
        <v>1751</v>
      </c>
      <c r="B521" t="s">
        <v>1750</v>
      </c>
      <c r="C521">
        <v>50002</v>
      </c>
    </row>
    <row r="522" spans="1:3" x14ac:dyDescent="0.3">
      <c r="A522" t="s">
        <v>1753</v>
      </c>
      <c r="B522" t="s">
        <v>1752</v>
      </c>
      <c r="C522">
        <v>2926</v>
      </c>
    </row>
    <row r="523" spans="1:3" x14ac:dyDescent="0.3">
      <c r="A523" t="s">
        <v>730</v>
      </c>
      <c r="B523" t="s">
        <v>1754</v>
      </c>
      <c r="C523">
        <v>3147</v>
      </c>
    </row>
    <row r="524" spans="1:3" x14ac:dyDescent="0.3">
      <c r="A524" t="s">
        <v>1755</v>
      </c>
      <c r="C524">
        <v>3531</v>
      </c>
    </row>
    <row r="525" spans="1:3" x14ac:dyDescent="0.3">
      <c r="A525" t="s">
        <v>244</v>
      </c>
      <c r="B525" t="s">
        <v>1756</v>
      </c>
      <c r="C525">
        <v>3560</v>
      </c>
    </row>
    <row r="526" spans="1:3" x14ac:dyDescent="0.3">
      <c r="A526" t="s">
        <v>1758</v>
      </c>
      <c r="B526" t="s">
        <v>1757</v>
      </c>
      <c r="C526">
        <v>3539</v>
      </c>
    </row>
    <row r="527" spans="1:3" x14ac:dyDescent="0.3">
      <c r="A527" t="s">
        <v>1760</v>
      </c>
      <c r="B527" t="s">
        <v>1759</v>
      </c>
      <c r="C527">
        <v>3566</v>
      </c>
    </row>
    <row r="528" spans="1:3" x14ac:dyDescent="0.3">
      <c r="A528" t="s">
        <v>1762</v>
      </c>
      <c r="B528" t="s">
        <v>1761</v>
      </c>
      <c r="C528">
        <v>3565</v>
      </c>
    </row>
    <row r="529" spans="1:3" x14ac:dyDescent="0.3">
      <c r="A529" t="s">
        <v>1764</v>
      </c>
      <c r="B529" t="s">
        <v>1763</v>
      </c>
      <c r="C529">
        <v>3564</v>
      </c>
    </row>
    <row r="530" spans="1:3" x14ac:dyDescent="0.3">
      <c r="A530" t="s">
        <v>1766</v>
      </c>
      <c r="B530" t="s">
        <v>1765</v>
      </c>
      <c r="C530">
        <v>3571</v>
      </c>
    </row>
    <row r="531" spans="1:3" x14ac:dyDescent="0.3">
      <c r="A531" t="s">
        <v>1768</v>
      </c>
      <c r="B531" t="s">
        <v>1767</v>
      </c>
      <c r="C531">
        <v>3585</v>
      </c>
    </row>
    <row r="532" spans="1:3" x14ac:dyDescent="0.3">
      <c r="A532" t="s">
        <v>1770</v>
      </c>
      <c r="B532" t="s">
        <v>1769</v>
      </c>
      <c r="C532">
        <v>3581</v>
      </c>
    </row>
    <row r="533" spans="1:3" x14ac:dyDescent="0.3">
      <c r="A533" t="s">
        <v>1772</v>
      </c>
      <c r="B533" t="s">
        <v>1771</v>
      </c>
      <c r="C533">
        <v>3576</v>
      </c>
    </row>
    <row r="534" spans="1:3" x14ac:dyDescent="0.3">
      <c r="A534" t="s">
        <v>1774</v>
      </c>
      <c r="B534" t="s">
        <v>1773</v>
      </c>
      <c r="C534">
        <v>3588</v>
      </c>
    </row>
    <row r="535" spans="1:3" x14ac:dyDescent="0.3">
      <c r="A535" t="s">
        <v>1776</v>
      </c>
      <c r="B535" t="s">
        <v>1775</v>
      </c>
      <c r="C535">
        <v>3591</v>
      </c>
    </row>
    <row r="536" spans="1:3" x14ac:dyDescent="0.3">
      <c r="A536" t="s">
        <v>1778</v>
      </c>
      <c r="B536" t="s">
        <v>1777</v>
      </c>
      <c r="C536">
        <v>3589</v>
      </c>
    </row>
    <row r="537" spans="1:3" x14ac:dyDescent="0.3">
      <c r="A537" t="s">
        <v>1780</v>
      </c>
      <c r="B537" t="s">
        <v>1779</v>
      </c>
      <c r="C537">
        <v>3593</v>
      </c>
    </row>
    <row r="538" spans="1:3" x14ac:dyDescent="0.3">
      <c r="A538" t="s">
        <v>1782</v>
      </c>
      <c r="B538" t="s">
        <v>1781</v>
      </c>
      <c r="C538">
        <v>3582</v>
      </c>
    </row>
    <row r="539" spans="1:3" x14ac:dyDescent="0.3">
      <c r="A539" t="s">
        <v>1784</v>
      </c>
      <c r="B539" t="s">
        <v>1783</v>
      </c>
      <c r="C539">
        <v>330</v>
      </c>
    </row>
    <row r="540" spans="1:3" x14ac:dyDescent="0.3">
      <c r="A540" t="s">
        <v>1786</v>
      </c>
      <c r="B540" t="s">
        <v>1785</v>
      </c>
      <c r="C540">
        <v>322</v>
      </c>
    </row>
    <row r="541" spans="1:3" x14ac:dyDescent="0.3">
      <c r="A541" t="s">
        <v>1788</v>
      </c>
      <c r="B541" t="s">
        <v>1787</v>
      </c>
      <c r="C541">
        <v>2780</v>
      </c>
    </row>
    <row r="542" spans="1:3" x14ac:dyDescent="0.3">
      <c r="A542" t="s">
        <v>1790</v>
      </c>
      <c r="B542" t="s">
        <v>1789</v>
      </c>
      <c r="C542">
        <v>3558</v>
      </c>
    </row>
    <row r="543" spans="1:3" x14ac:dyDescent="0.3">
      <c r="A543" t="s">
        <v>1792</v>
      </c>
      <c r="B543" t="s">
        <v>1791</v>
      </c>
      <c r="C543">
        <v>3597</v>
      </c>
    </row>
    <row r="544" spans="1:3" x14ac:dyDescent="0.3">
      <c r="A544" t="s">
        <v>695</v>
      </c>
      <c r="B544" t="s">
        <v>1793</v>
      </c>
      <c r="C544">
        <v>3602</v>
      </c>
    </row>
    <row r="545" spans="1:3" x14ac:dyDescent="0.3">
      <c r="A545" t="s">
        <v>1795</v>
      </c>
      <c r="B545" t="s">
        <v>1794</v>
      </c>
      <c r="C545">
        <v>3596</v>
      </c>
    </row>
    <row r="546" spans="1:3" x14ac:dyDescent="0.3">
      <c r="A546" t="s">
        <v>1797</v>
      </c>
      <c r="B546" t="s">
        <v>1796</v>
      </c>
      <c r="C546">
        <v>660</v>
      </c>
    </row>
    <row r="547" spans="1:3" x14ac:dyDescent="0.3">
      <c r="A547" t="s">
        <v>1799</v>
      </c>
      <c r="B547" t="s">
        <v>1798</v>
      </c>
      <c r="C547">
        <v>3386</v>
      </c>
    </row>
    <row r="548" spans="1:3" x14ac:dyDescent="0.3">
      <c r="A548" t="s">
        <v>1801</v>
      </c>
      <c r="B548" t="s">
        <v>1800</v>
      </c>
      <c r="C548">
        <v>3595</v>
      </c>
    </row>
    <row r="549" spans="1:3" x14ac:dyDescent="0.3">
      <c r="A549" t="s">
        <v>1803</v>
      </c>
      <c r="B549" t="s">
        <v>1802</v>
      </c>
      <c r="C549">
        <v>3587</v>
      </c>
    </row>
    <row r="550" spans="1:3" x14ac:dyDescent="0.3">
      <c r="A550" t="s">
        <v>1805</v>
      </c>
      <c r="B550" t="s">
        <v>1804</v>
      </c>
      <c r="C550">
        <v>3530</v>
      </c>
    </row>
    <row r="551" spans="1:3" x14ac:dyDescent="0.3">
      <c r="A551" t="s">
        <v>1807</v>
      </c>
      <c r="B551" t="s">
        <v>1806</v>
      </c>
      <c r="C551">
        <v>3160</v>
      </c>
    </row>
    <row r="552" spans="1:3" x14ac:dyDescent="0.3">
      <c r="A552" t="s">
        <v>1809</v>
      </c>
      <c r="B552" t="s">
        <v>1808</v>
      </c>
      <c r="C552">
        <v>3614</v>
      </c>
    </row>
    <row r="553" spans="1:3" x14ac:dyDescent="0.3">
      <c r="A553" t="s">
        <v>1811</v>
      </c>
      <c r="B553" t="s">
        <v>1810</v>
      </c>
      <c r="C553">
        <v>3633</v>
      </c>
    </row>
    <row r="554" spans="1:3" x14ac:dyDescent="0.3">
      <c r="A554" t="s">
        <v>1813</v>
      </c>
      <c r="B554" t="s">
        <v>1812</v>
      </c>
      <c r="C554">
        <v>3615</v>
      </c>
    </row>
    <row r="555" spans="1:3" x14ac:dyDescent="0.3">
      <c r="A555" t="s">
        <v>1815</v>
      </c>
      <c r="B555" t="s">
        <v>1814</v>
      </c>
      <c r="C555">
        <v>2173</v>
      </c>
    </row>
    <row r="556" spans="1:3" x14ac:dyDescent="0.3">
      <c r="A556" t="s">
        <v>1817</v>
      </c>
      <c r="B556" t="s">
        <v>1816</v>
      </c>
      <c r="C556">
        <v>3610</v>
      </c>
    </row>
    <row r="557" spans="1:3" x14ac:dyDescent="0.3">
      <c r="A557" t="s">
        <v>1819</v>
      </c>
      <c r="B557" t="s">
        <v>1818</v>
      </c>
      <c r="C557">
        <v>3361</v>
      </c>
    </row>
    <row r="558" spans="1:3" x14ac:dyDescent="0.3">
      <c r="A558" t="s">
        <v>1821</v>
      </c>
      <c r="B558" t="s">
        <v>1820</v>
      </c>
      <c r="C558">
        <v>3530</v>
      </c>
    </row>
    <row r="559" spans="1:3" x14ac:dyDescent="0.3">
      <c r="A559" t="s">
        <v>1823</v>
      </c>
      <c r="B559" t="s">
        <v>1822</v>
      </c>
      <c r="C559">
        <v>3655</v>
      </c>
    </row>
    <row r="560" spans="1:3" x14ac:dyDescent="0.3">
      <c r="A560" t="s">
        <v>1825</v>
      </c>
      <c r="B560" t="s">
        <v>1824</v>
      </c>
      <c r="C560">
        <v>3649</v>
      </c>
    </row>
    <row r="561" spans="1:3" x14ac:dyDescent="0.3">
      <c r="A561" t="s">
        <v>1827</v>
      </c>
      <c r="B561" t="s">
        <v>1826</v>
      </c>
      <c r="C561">
        <v>3652</v>
      </c>
    </row>
    <row r="562" spans="1:3" x14ac:dyDescent="0.3">
      <c r="A562" t="s">
        <v>1829</v>
      </c>
      <c r="B562" t="s">
        <v>1828</v>
      </c>
      <c r="C562">
        <v>3639</v>
      </c>
    </row>
    <row r="563" spans="1:3" x14ac:dyDescent="0.3">
      <c r="A563" t="s">
        <v>1831</v>
      </c>
      <c r="B563" t="s">
        <v>1830</v>
      </c>
      <c r="C563">
        <v>3348</v>
      </c>
    </row>
    <row r="564" spans="1:3" x14ac:dyDescent="0.3">
      <c r="A564" t="s">
        <v>1833</v>
      </c>
      <c r="B564" t="s">
        <v>1832</v>
      </c>
      <c r="C564">
        <v>3663</v>
      </c>
    </row>
    <row r="565" spans="1:3" x14ac:dyDescent="0.3">
      <c r="A565" t="s">
        <v>936</v>
      </c>
      <c r="B565" t="s">
        <v>1834</v>
      </c>
      <c r="C565">
        <v>2837</v>
      </c>
    </row>
    <row r="566" spans="1:3" x14ac:dyDescent="0.3">
      <c r="A566" t="s">
        <v>1836</v>
      </c>
      <c r="B566" t="s">
        <v>1835</v>
      </c>
      <c r="C566">
        <v>3667</v>
      </c>
    </row>
    <row r="567" spans="1:3" x14ac:dyDescent="0.3">
      <c r="A567" t="s">
        <v>1838</v>
      </c>
      <c r="B567" t="s">
        <v>1837</v>
      </c>
      <c r="C567">
        <v>3648</v>
      </c>
    </row>
    <row r="568" spans="1:3" x14ac:dyDescent="0.3">
      <c r="A568" t="s">
        <v>1840</v>
      </c>
      <c r="B568" t="s">
        <v>1839</v>
      </c>
      <c r="C568">
        <v>3679</v>
      </c>
    </row>
    <row r="569" spans="1:3" x14ac:dyDescent="0.3">
      <c r="A569" t="s">
        <v>1842</v>
      </c>
      <c r="B569" t="s">
        <v>1841</v>
      </c>
      <c r="C569">
        <v>3676</v>
      </c>
    </row>
    <row r="570" spans="1:3" x14ac:dyDescent="0.3">
      <c r="A570" t="s">
        <v>1844</v>
      </c>
      <c r="B570" t="s">
        <v>1843</v>
      </c>
      <c r="C570">
        <v>2856</v>
      </c>
    </row>
    <row r="571" spans="1:3" x14ac:dyDescent="0.3">
      <c r="A571" t="s">
        <v>1846</v>
      </c>
      <c r="B571" t="s">
        <v>1845</v>
      </c>
      <c r="C571">
        <v>2653</v>
      </c>
    </row>
    <row r="572" spans="1:3" x14ac:dyDescent="0.3">
      <c r="A572" t="s">
        <v>1848</v>
      </c>
      <c r="B572" t="s">
        <v>1847</v>
      </c>
      <c r="C572">
        <v>3720</v>
      </c>
    </row>
    <row r="573" spans="1:3" x14ac:dyDescent="0.3">
      <c r="A573" t="s">
        <v>1850</v>
      </c>
      <c r="B573" t="s">
        <v>1849</v>
      </c>
      <c r="C573">
        <v>3715</v>
      </c>
    </row>
    <row r="574" spans="1:3" x14ac:dyDescent="0.3">
      <c r="A574" t="s">
        <v>1369</v>
      </c>
      <c r="B574" t="s">
        <v>1851</v>
      </c>
      <c r="C574">
        <v>2840</v>
      </c>
    </row>
    <row r="575" spans="1:3" x14ac:dyDescent="0.3">
      <c r="A575" t="s">
        <v>1853</v>
      </c>
      <c r="B575" t="s">
        <v>1852</v>
      </c>
      <c r="C575">
        <v>3728</v>
      </c>
    </row>
    <row r="576" spans="1:3" x14ac:dyDescent="0.3">
      <c r="A576" t="s">
        <v>1855</v>
      </c>
      <c r="B576" t="s">
        <v>1854</v>
      </c>
      <c r="C576">
        <v>3731</v>
      </c>
    </row>
    <row r="577" spans="1:3" x14ac:dyDescent="0.3">
      <c r="A577" t="s">
        <v>1857</v>
      </c>
      <c r="B577" t="s">
        <v>1856</v>
      </c>
      <c r="C577">
        <v>3747</v>
      </c>
    </row>
    <row r="578" spans="1:3" x14ac:dyDescent="0.3">
      <c r="A578" t="s">
        <v>1859</v>
      </c>
      <c r="B578" t="s">
        <v>1858</v>
      </c>
      <c r="C578">
        <v>3762</v>
      </c>
    </row>
    <row r="579" spans="1:3" x14ac:dyDescent="0.3">
      <c r="A579" t="s">
        <v>1861</v>
      </c>
      <c r="B579" t="s">
        <v>1860</v>
      </c>
      <c r="C579">
        <v>3781</v>
      </c>
    </row>
    <row r="580" spans="1:3" x14ac:dyDescent="0.3">
      <c r="A580" t="s">
        <v>915</v>
      </c>
      <c r="B580" t="s">
        <v>1862</v>
      </c>
      <c r="C580">
        <v>3772</v>
      </c>
    </row>
    <row r="581" spans="1:3" x14ac:dyDescent="0.3">
      <c r="A581" t="s">
        <v>932</v>
      </c>
      <c r="B581" t="s">
        <v>1863</v>
      </c>
      <c r="C581">
        <v>652</v>
      </c>
    </row>
    <row r="582" spans="1:3" x14ac:dyDescent="0.3">
      <c r="A582" t="s">
        <v>1865</v>
      </c>
      <c r="B582" t="s">
        <v>1864</v>
      </c>
      <c r="C582">
        <v>3790</v>
      </c>
    </row>
    <row r="583" spans="1:3" x14ac:dyDescent="0.3">
      <c r="A583" t="s">
        <v>1867</v>
      </c>
      <c r="B583" t="s">
        <v>1866</v>
      </c>
      <c r="C583">
        <v>3804</v>
      </c>
    </row>
    <row r="584" spans="1:3" x14ac:dyDescent="0.3">
      <c r="A584" t="s">
        <v>1869</v>
      </c>
      <c r="B584" t="s">
        <v>1868</v>
      </c>
      <c r="C584">
        <v>3819</v>
      </c>
    </row>
    <row r="585" spans="1:3" x14ac:dyDescent="0.3">
      <c r="A585" t="s">
        <v>1871</v>
      </c>
      <c r="B585" t="s">
        <v>1870</v>
      </c>
      <c r="C585">
        <v>3793</v>
      </c>
    </row>
    <row r="586" spans="1:3" x14ac:dyDescent="0.3">
      <c r="A586" t="s">
        <v>1873</v>
      </c>
      <c r="B586" t="s">
        <v>1872</v>
      </c>
      <c r="C586">
        <v>3821</v>
      </c>
    </row>
    <row r="587" spans="1:3" x14ac:dyDescent="0.3">
      <c r="A587" t="s">
        <v>1873</v>
      </c>
      <c r="B587" t="s">
        <v>1874</v>
      </c>
      <c r="C587">
        <v>3821</v>
      </c>
    </row>
    <row r="588" spans="1:3" x14ac:dyDescent="0.3">
      <c r="A588" t="s">
        <v>1876</v>
      </c>
      <c r="B588" t="s">
        <v>1875</v>
      </c>
      <c r="C588">
        <v>3814</v>
      </c>
    </row>
    <row r="589" spans="1:3" x14ac:dyDescent="0.3">
      <c r="A589" t="s">
        <v>1878</v>
      </c>
      <c r="B589" t="s">
        <v>1877</v>
      </c>
      <c r="C589">
        <v>3830</v>
      </c>
    </row>
    <row r="590" spans="1:3" x14ac:dyDescent="0.3">
      <c r="A590" t="s">
        <v>1880</v>
      </c>
      <c r="B590" t="s">
        <v>1879</v>
      </c>
      <c r="C590">
        <v>3838</v>
      </c>
    </row>
    <row r="591" spans="1:3" x14ac:dyDescent="0.3">
      <c r="A591" t="s">
        <v>1882</v>
      </c>
      <c r="B591" t="s">
        <v>1881</v>
      </c>
      <c r="C591">
        <v>3835</v>
      </c>
    </row>
    <row r="592" spans="1:3" x14ac:dyDescent="0.3">
      <c r="A592" t="s">
        <v>1884</v>
      </c>
      <c r="B592" t="s">
        <v>1883</v>
      </c>
      <c r="C592">
        <v>3832</v>
      </c>
    </row>
    <row r="593" spans="1:3" x14ac:dyDescent="0.3">
      <c r="A593" t="s">
        <v>1886</v>
      </c>
      <c r="B593" t="s">
        <v>1885</v>
      </c>
      <c r="C593">
        <v>3837</v>
      </c>
    </row>
    <row r="594" spans="1:3" x14ac:dyDescent="0.3">
      <c r="A594" t="s">
        <v>1888</v>
      </c>
      <c r="B594" t="s">
        <v>1887</v>
      </c>
      <c r="C594">
        <v>3845</v>
      </c>
    </row>
    <row r="595" spans="1:3" x14ac:dyDescent="0.3">
      <c r="A595" t="s">
        <v>404</v>
      </c>
      <c r="B595" t="s">
        <v>1889</v>
      </c>
      <c r="C595">
        <v>3847</v>
      </c>
    </row>
    <row r="596" spans="1:3" x14ac:dyDescent="0.3">
      <c r="A596" t="s">
        <v>1891</v>
      </c>
      <c r="B596" t="s">
        <v>1890</v>
      </c>
      <c r="C596">
        <v>3850</v>
      </c>
    </row>
    <row r="597" spans="1:3" x14ac:dyDescent="0.3">
      <c r="A597" t="s">
        <v>1893</v>
      </c>
      <c r="B597" t="s">
        <v>1892</v>
      </c>
      <c r="C597">
        <v>3852</v>
      </c>
    </row>
    <row r="598" spans="1:3" x14ac:dyDescent="0.3">
      <c r="A598" t="s">
        <v>281</v>
      </c>
      <c r="B598" t="s">
        <v>1894</v>
      </c>
      <c r="C598">
        <v>3858</v>
      </c>
    </row>
    <row r="599" spans="1:3" x14ac:dyDescent="0.3">
      <c r="A599" t="s">
        <v>1896</v>
      </c>
      <c r="B599" t="s">
        <v>1895</v>
      </c>
      <c r="C599">
        <v>3860</v>
      </c>
    </row>
    <row r="600" spans="1:3" x14ac:dyDescent="0.3">
      <c r="A600" t="s">
        <v>1345</v>
      </c>
      <c r="B600" t="s">
        <v>1897</v>
      </c>
      <c r="C600">
        <v>3864</v>
      </c>
    </row>
    <row r="601" spans="1:3" x14ac:dyDescent="0.3">
      <c r="A601" t="s">
        <v>1899</v>
      </c>
      <c r="B601" t="s">
        <v>1898</v>
      </c>
      <c r="C601">
        <v>3871</v>
      </c>
    </row>
    <row r="602" spans="1:3" x14ac:dyDescent="0.3">
      <c r="A602" t="s">
        <v>950</v>
      </c>
      <c r="B602" t="s">
        <v>1900</v>
      </c>
      <c r="C602">
        <v>3872</v>
      </c>
    </row>
    <row r="603" spans="1:3" x14ac:dyDescent="0.3">
      <c r="A603" t="s">
        <v>1902</v>
      </c>
      <c r="B603" t="s">
        <v>1901</v>
      </c>
      <c r="C603">
        <v>2730</v>
      </c>
    </row>
    <row r="604" spans="1:3" x14ac:dyDescent="0.3">
      <c r="A604" t="s">
        <v>1904</v>
      </c>
      <c r="B604" t="s">
        <v>1903</v>
      </c>
      <c r="C604">
        <v>3880</v>
      </c>
    </row>
    <row r="605" spans="1:3" x14ac:dyDescent="0.3">
      <c r="A605" t="s">
        <v>1906</v>
      </c>
      <c r="B605" t="s">
        <v>1905</v>
      </c>
      <c r="C605">
        <v>3884</v>
      </c>
    </row>
    <row r="606" spans="1:3" x14ac:dyDescent="0.3">
      <c r="A606" t="s">
        <v>1908</v>
      </c>
      <c r="B606" t="s">
        <v>1907</v>
      </c>
      <c r="C606">
        <v>3865</v>
      </c>
    </row>
    <row r="607" spans="1:3" x14ac:dyDescent="0.3">
      <c r="A607" t="s">
        <v>1910</v>
      </c>
      <c r="B607" t="s">
        <v>1909</v>
      </c>
      <c r="C607">
        <v>3082</v>
      </c>
    </row>
    <row r="608" spans="1:3" x14ac:dyDescent="0.3">
      <c r="A608" t="s">
        <v>177</v>
      </c>
      <c r="B608" t="s">
        <v>1911</v>
      </c>
      <c r="C608">
        <v>3155</v>
      </c>
    </row>
    <row r="609" spans="1:3" x14ac:dyDescent="0.3">
      <c r="A609" t="s">
        <v>1913</v>
      </c>
      <c r="B609" t="s">
        <v>1912</v>
      </c>
      <c r="C609">
        <v>3878</v>
      </c>
    </row>
    <row r="610" spans="1:3" x14ac:dyDescent="0.3">
      <c r="A610" t="s">
        <v>1915</v>
      </c>
      <c r="B610" t="s">
        <v>1914</v>
      </c>
      <c r="C610">
        <v>3890</v>
      </c>
    </row>
    <row r="611" spans="1:3" x14ac:dyDescent="0.3">
      <c r="A611" t="s">
        <v>1917</v>
      </c>
      <c r="B611" t="s">
        <v>1916</v>
      </c>
      <c r="C611">
        <v>3895</v>
      </c>
    </row>
    <row r="612" spans="1:3" x14ac:dyDescent="0.3">
      <c r="A612" t="s">
        <v>1734</v>
      </c>
      <c r="B612" t="s">
        <v>1733</v>
      </c>
      <c r="C612">
        <v>3897</v>
      </c>
    </row>
    <row r="613" spans="1:3" x14ac:dyDescent="0.3">
      <c r="A613" t="s">
        <v>1919</v>
      </c>
      <c r="B613" t="s">
        <v>1918</v>
      </c>
      <c r="C613">
        <v>3898</v>
      </c>
    </row>
    <row r="614" spans="1:3" x14ac:dyDescent="0.3">
      <c r="A614" t="s">
        <v>1921</v>
      </c>
      <c r="B614" t="s">
        <v>1920</v>
      </c>
      <c r="C614">
        <v>3903</v>
      </c>
    </row>
    <row r="615" spans="1:3" x14ac:dyDescent="0.3">
      <c r="A615" t="s">
        <v>1923</v>
      </c>
      <c r="B615" t="s">
        <v>1922</v>
      </c>
      <c r="C615">
        <v>3911</v>
      </c>
    </row>
    <row r="616" spans="1:3" x14ac:dyDescent="0.3">
      <c r="A616" t="s">
        <v>1925</v>
      </c>
      <c r="B616" t="s">
        <v>1924</v>
      </c>
      <c r="C616">
        <v>3861</v>
      </c>
    </row>
    <row r="617" spans="1:3" x14ac:dyDescent="0.3">
      <c r="A617" t="s">
        <v>1157</v>
      </c>
      <c r="B617" t="s">
        <v>1926</v>
      </c>
      <c r="C617">
        <v>3907</v>
      </c>
    </row>
    <row r="618" spans="1:3" x14ac:dyDescent="0.3">
      <c r="A618" t="s">
        <v>1928</v>
      </c>
      <c r="B618" t="s">
        <v>1927</v>
      </c>
      <c r="C618">
        <v>3926</v>
      </c>
    </row>
    <row r="619" spans="1:3" x14ac:dyDescent="0.3">
      <c r="A619" t="s">
        <v>1930</v>
      </c>
      <c r="B619" t="s">
        <v>1929</v>
      </c>
      <c r="C619">
        <v>3737</v>
      </c>
    </row>
    <row r="620" spans="1:3" x14ac:dyDescent="0.3">
      <c r="A620" t="s">
        <v>1932</v>
      </c>
      <c r="B620" t="s">
        <v>1931</v>
      </c>
      <c r="C620">
        <v>3909</v>
      </c>
    </row>
    <row r="621" spans="1:3" x14ac:dyDescent="0.3">
      <c r="A621" t="s">
        <v>1934</v>
      </c>
      <c r="B621" t="s">
        <v>1933</v>
      </c>
      <c r="C621">
        <v>2861</v>
      </c>
    </row>
    <row r="622" spans="1:3" x14ac:dyDescent="0.3">
      <c r="A622" t="s">
        <v>1936</v>
      </c>
      <c r="B622" t="s">
        <v>1935</v>
      </c>
      <c r="C622">
        <v>2860</v>
      </c>
    </row>
    <row r="623" spans="1:3" x14ac:dyDescent="0.3">
      <c r="A623" t="s">
        <v>1938</v>
      </c>
      <c r="B623" t="s">
        <v>1937</v>
      </c>
      <c r="C623">
        <v>3233</v>
      </c>
    </row>
    <row r="624" spans="1:3" x14ac:dyDescent="0.3">
      <c r="A624" t="s">
        <v>1940</v>
      </c>
      <c r="B624" t="s">
        <v>1939</v>
      </c>
      <c r="C624">
        <v>3929</v>
      </c>
    </row>
    <row r="625" spans="1:3" x14ac:dyDescent="0.3">
      <c r="A625" t="s">
        <v>1942</v>
      </c>
      <c r="B625" t="s">
        <v>1941</v>
      </c>
      <c r="C625">
        <v>3933</v>
      </c>
    </row>
    <row r="626" spans="1:3" x14ac:dyDescent="0.3">
      <c r="A626" t="s">
        <v>1944</v>
      </c>
      <c r="B626" t="s">
        <v>1943</v>
      </c>
      <c r="C626">
        <v>3947</v>
      </c>
    </row>
    <row r="627" spans="1:3" x14ac:dyDescent="0.3">
      <c r="A627" t="s">
        <v>1946</v>
      </c>
      <c r="B627" t="s">
        <v>1945</v>
      </c>
      <c r="C627">
        <v>3953</v>
      </c>
    </row>
    <row r="628" spans="1:3" x14ac:dyDescent="0.3">
      <c r="A628" t="s">
        <v>1948</v>
      </c>
      <c r="B628" t="s">
        <v>1947</v>
      </c>
      <c r="C628">
        <v>3963</v>
      </c>
    </row>
    <row r="629" spans="1:3" x14ac:dyDescent="0.3">
      <c r="A629" t="s">
        <v>1950</v>
      </c>
      <c r="B629" t="s">
        <v>1949</v>
      </c>
      <c r="C629">
        <v>3959</v>
      </c>
    </row>
    <row r="630" spans="1:3" x14ac:dyDescent="0.3">
      <c r="A630" t="s">
        <v>1952</v>
      </c>
      <c r="B630" t="s">
        <v>1951</v>
      </c>
      <c r="C630">
        <v>3962</v>
      </c>
    </row>
    <row r="631" spans="1:3" x14ac:dyDescent="0.3">
      <c r="A631" t="s">
        <v>1954</v>
      </c>
      <c r="B631" t="s">
        <v>1953</v>
      </c>
      <c r="C631">
        <v>3974</v>
      </c>
    </row>
    <row r="632" spans="1:3" x14ac:dyDescent="0.3">
      <c r="A632" t="s">
        <v>1956</v>
      </c>
      <c r="B632" t="s">
        <v>1955</v>
      </c>
      <c r="C632">
        <v>3975</v>
      </c>
    </row>
    <row r="633" spans="1:3" x14ac:dyDescent="0.3">
      <c r="A633" t="s">
        <v>1958</v>
      </c>
      <c r="B633" t="s">
        <v>1957</v>
      </c>
      <c r="C633">
        <v>3978</v>
      </c>
    </row>
    <row r="634" spans="1:3" x14ac:dyDescent="0.3">
      <c r="A634" t="s">
        <v>1960</v>
      </c>
      <c r="B634" t="s">
        <v>1959</v>
      </c>
      <c r="C634">
        <v>3981</v>
      </c>
    </row>
    <row r="635" spans="1:3" x14ac:dyDescent="0.3">
      <c r="A635" t="s">
        <v>1962</v>
      </c>
      <c r="B635" t="s">
        <v>1961</v>
      </c>
      <c r="C635">
        <v>3971</v>
      </c>
    </row>
    <row r="636" spans="1:3" x14ac:dyDescent="0.3">
      <c r="A636" t="s">
        <v>1964</v>
      </c>
      <c r="B636" t="s">
        <v>1963</v>
      </c>
      <c r="C636">
        <v>3976</v>
      </c>
    </row>
    <row r="637" spans="1:3" x14ac:dyDescent="0.3">
      <c r="A637" t="s">
        <v>1966</v>
      </c>
      <c r="B637" t="s">
        <v>1965</v>
      </c>
      <c r="C637">
        <v>3969</v>
      </c>
    </row>
    <row r="638" spans="1:3" x14ac:dyDescent="0.3">
      <c r="A638" t="s">
        <v>1968</v>
      </c>
      <c r="B638" t="s">
        <v>1967</v>
      </c>
      <c r="C638">
        <v>3990</v>
      </c>
    </row>
    <row r="639" spans="1:3" x14ac:dyDescent="0.3">
      <c r="A639" t="s">
        <v>1917</v>
      </c>
      <c r="B639" t="s">
        <v>1969</v>
      </c>
      <c r="C639">
        <v>3895</v>
      </c>
    </row>
    <row r="640" spans="1:3" x14ac:dyDescent="0.3">
      <c r="A640" t="s">
        <v>1971</v>
      </c>
      <c r="B640" t="s">
        <v>1970</v>
      </c>
      <c r="C640">
        <v>4006</v>
      </c>
    </row>
    <row r="641" spans="1:3" x14ac:dyDescent="0.3">
      <c r="A641" t="s">
        <v>1973</v>
      </c>
      <c r="B641" t="s">
        <v>1972</v>
      </c>
      <c r="C641">
        <v>4000</v>
      </c>
    </row>
    <row r="642" spans="1:3" x14ac:dyDescent="0.3">
      <c r="A642" t="s">
        <v>1975</v>
      </c>
      <c r="B642" t="s">
        <v>1974</v>
      </c>
      <c r="C642">
        <v>4014</v>
      </c>
    </row>
    <row r="643" spans="1:3" x14ac:dyDescent="0.3">
      <c r="A643" t="s">
        <v>1977</v>
      </c>
      <c r="B643" t="s">
        <v>1976</v>
      </c>
      <c r="C643">
        <v>4008</v>
      </c>
    </row>
    <row r="644" spans="1:3" x14ac:dyDescent="0.3">
      <c r="A644" t="s">
        <v>1979</v>
      </c>
      <c r="B644" t="s">
        <v>1978</v>
      </c>
      <c r="C644">
        <v>3836</v>
      </c>
    </row>
    <row r="645" spans="1:3" x14ac:dyDescent="0.3">
      <c r="A645" t="s">
        <v>1981</v>
      </c>
      <c r="B645" t="s">
        <v>1980</v>
      </c>
      <c r="C645">
        <v>4020</v>
      </c>
    </row>
    <row r="646" spans="1:3" x14ac:dyDescent="0.3">
      <c r="A646" t="s">
        <v>1983</v>
      </c>
      <c r="B646" t="s">
        <v>1982</v>
      </c>
      <c r="C646">
        <v>4009</v>
      </c>
    </row>
    <row r="647" spans="1:3" x14ac:dyDescent="0.3">
      <c r="A647" t="s">
        <v>1985</v>
      </c>
      <c r="B647" t="s">
        <v>1984</v>
      </c>
      <c r="C647">
        <v>4018</v>
      </c>
    </row>
    <row r="648" spans="1:3" x14ac:dyDescent="0.3">
      <c r="A648" t="s">
        <v>1987</v>
      </c>
      <c r="B648" t="s">
        <v>1986</v>
      </c>
      <c r="C648">
        <v>4017</v>
      </c>
    </row>
    <row r="649" spans="1:3" x14ac:dyDescent="0.3">
      <c r="A649" t="s">
        <v>1989</v>
      </c>
      <c r="B649" t="s">
        <v>1988</v>
      </c>
      <c r="C649">
        <v>4007</v>
      </c>
    </row>
    <row r="650" spans="1:3" x14ac:dyDescent="0.3">
      <c r="A650" t="s">
        <v>1991</v>
      </c>
      <c r="B650" t="s">
        <v>1990</v>
      </c>
      <c r="C650">
        <v>4028</v>
      </c>
    </row>
    <row r="651" spans="1:3" x14ac:dyDescent="0.3">
      <c r="A651" t="s">
        <v>1993</v>
      </c>
      <c r="B651" t="s">
        <v>1992</v>
      </c>
      <c r="C651">
        <v>2792</v>
      </c>
    </row>
    <row r="652" spans="1:3" x14ac:dyDescent="0.3">
      <c r="A652" t="s">
        <v>1995</v>
      </c>
      <c r="B652" t="s">
        <v>1994</v>
      </c>
      <c r="C652">
        <v>4034</v>
      </c>
    </row>
    <row r="653" spans="1:3" x14ac:dyDescent="0.3">
      <c r="A653" t="s">
        <v>1997</v>
      </c>
      <c r="B653" t="s">
        <v>1996</v>
      </c>
      <c r="C653">
        <v>3290</v>
      </c>
    </row>
    <row r="654" spans="1:3" x14ac:dyDescent="0.3">
      <c r="A654" t="s">
        <v>1999</v>
      </c>
      <c r="B654" t="s">
        <v>1998</v>
      </c>
      <c r="C654">
        <v>4046</v>
      </c>
    </row>
    <row r="655" spans="1:3" x14ac:dyDescent="0.3">
      <c r="A655" t="s">
        <v>2001</v>
      </c>
      <c r="B655" t="s">
        <v>2000</v>
      </c>
      <c r="C655">
        <v>4051</v>
      </c>
    </row>
    <row r="656" spans="1:3" x14ac:dyDescent="0.3">
      <c r="A656" t="s">
        <v>2003</v>
      </c>
      <c r="B656" t="s">
        <v>2002</v>
      </c>
      <c r="C656">
        <v>4056</v>
      </c>
    </row>
    <row r="657" spans="1:3" x14ac:dyDescent="0.3">
      <c r="A657" t="s">
        <v>1384</v>
      </c>
      <c r="B657" t="s">
        <v>2004</v>
      </c>
      <c r="C657">
        <v>4049</v>
      </c>
    </row>
    <row r="658" spans="1:3" x14ac:dyDescent="0.3">
      <c r="A658" t="s">
        <v>2006</v>
      </c>
      <c r="B658" t="s">
        <v>2005</v>
      </c>
      <c r="C658">
        <v>4073</v>
      </c>
    </row>
    <row r="659" spans="1:3" x14ac:dyDescent="0.3">
      <c r="A659" t="s">
        <v>2008</v>
      </c>
      <c r="B659" t="s">
        <v>2007</v>
      </c>
      <c r="C659">
        <v>4052</v>
      </c>
    </row>
    <row r="660" spans="1:3" x14ac:dyDescent="0.3">
      <c r="A660" t="s">
        <v>2010</v>
      </c>
      <c r="B660" t="s">
        <v>2009</v>
      </c>
      <c r="C660">
        <v>2124</v>
      </c>
    </row>
    <row r="661" spans="1:3" x14ac:dyDescent="0.3">
      <c r="A661" t="s">
        <v>1732</v>
      </c>
      <c r="B661" t="s">
        <v>2011</v>
      </c>
      <c r="C661">
        <v>3583</v>
      </c>
    </row>
    <row r="662" spans="1:3" x14ac:dyDescent="0.3">
      <c r="A662" t="s">
        <v>361</v>
      </c>
      <c r="B662" t="s">
        <v>2012</v>
      </c>
      <c r="C662">
        <v>131</v>
      </c>
    </row>
    <row r="663" spans="1:3" x14ac:dyDescent="0.3">
      <c r="A663" t="s">
        <v>2014</v>
      </c>
      <c r="B663" t="s">
        <v>2013</v>
      </c>
      <c r="C663">
        <v>4107</v>
      </c>
    </row>
    <row r="664" spans="1:3" x14ac:dyDescent="0.3">
      <c r="A664" t="s">
        <v>2016</v>
      </c>
      <c r="B664" t="s">
        <v>2015</v>
      </c>
      <c r="C664">
        <v>4108</v>
      </c>
    </row>
    <row r="665" spans="1:3" x14ac:dyDescent="0.3">
      <c r="A665" t="s">
        <v>866</v>
      </c>
      <c r="B665" t="s">
        <v>2017</v>
      </c>
      <c r="C665">
        <v>4102</v>
      </c>
    </row>
    <row r="666" spans="1:3" x14ac:dyDescent="0.3">
      <c r="A666" t="s">
        <v>2019</v>
      </c>
      <c r="B666" t="s">
        <v>2018</v>
      </c>
      <c r="C666">
        <v>4120</v>
      </c>
    </row>
    <row r="667" spans="1:3" x14ac:dyDescent="0.3">
      <c r="A667" t="s">
        <v>2021</v>
      </c>
      <c r="B667" t="s">
        <v>2020</v>
      </c>
      <c r="C667">
        <v>4122</v>
      </c>
    </row>
    <row r="668" spans="1:3" x14ac:dyDescent="0.3">
      <c r="A668" t="s">
        <v>2023</v>
      </c>
      <c r="B668" t="s">
        <v>2022</v>
      </c>
      <c r="C668">
        <v>4117</v>
      </c>
    </row>
    <row r="669" spans="1:3" x14ac:dyDescent="0.3">
      <c r="A669" t="s">
        <v>2025</v>
      </c>
      <c r="B669" t="s">
        <v>2024</v>
      </c>
      <c r="C669">
        <v>4119</v>
      </c>
    </row>
    <row r="670" spans="1:3" x14ac:dyDescent="0.3">
      <c r="A670" t="s">
        <v>2027</v>
      </c>
      <c r="B670" t="s">
        <v>2026</v>
      </c>
      <c r="C670">
        <v>4129</v>
      </c>
    </row>
    <row r="671" spans="1:3" x14ac:dyDescent="0.3">
      <c r="A671" t="s">
        <v>2029</v>
      </c>
      <c r="B671" t="s">
        <v>2028</v>
      </c>
      <c r="C671">
        <v>4133</v>
      </c>
    </row>
    <row r="672" spans="1:3" x14ac:dyDescent="0.3">
      <c r="A672" t="s">
        <v>2031</v>
      </c>
      <c r="B672" t="s">
        <v>2030</v>
      </c>
      <c r="C672">
        <v>4139</v>
      </c>
    </row>
    <row r="673" spans="1:3" x14ac:dyDescent="0.3">
      <c r="A673" t="s">
        <v>2033</v>
      </c>
      <c r="B673" t="s">
        <v>2032</v>
      </c>
      <c r="C673">
        <v>4140</v>
      </c>
    </row>
    <row r="674" spans="1:3" x14ac:dyDescent="0.3">
      <c r="A674" t="s">
        <v>2031</v>
      </c>
      <c r="B674" t="s">
        <v>2034</v>
      </c>
      <c r="C674">
        <v>4139</v>
      </c>
    </row>
    <row r="675" spans="1:3" x14ac:dyDescent="0.3">
      <c r="A675" t="s">
        <v>2036</v>
      </c>
      <c r="B675" t="s">
        <v>2035</v>
      </c>
      <c r="C675">
        <v>4132</v>
      </c>
    </row>
    <row r="676" spans="1:3" x14ac:dyDescent="0.3">
      <c r="A676" t="s">
        <v>369</v>
      </c>
      <c r="B676" t="s">
        <v>2037</v>
      </c>
      <c r="C676">
        <v>3064</v>
      </c>
    </row>
    <row r="677" spans="1:3" x14ac:dyDescent="0.3">
      <c r="A677" t="s">
        <v>2039</v>
      </c>
      <c r="B677" t="s">
        <v>2038</v>
      </c>
      <c r="C677">
        <v>4134</v>
      </c>
    </row>
    <row r="678" spans="1:3" x14ac:dyDescent="0.3">
      <c r="A678" t="s">
        <v>2041</v>
      </c>
      <c r="B678" t="s">
        <v>2040</v>
      </c>
      <c r="C678">
        <v>4141</v>
      </c>
    </row>
    <row r="679" spans="1:3" x14ac:dyDescent="0.3">
      <c r="A679" t="s">
        <v>2043</v>
      </c>
      <c r="B679" t="s">
        <v>2042</v>
      </c>
      <c r="C679">
        <v>4143</v>
      </c>
    </row>
    <row r="680" spans="1:3" x14ac:dyDescent="0.3">
      <c r="A680" t="s">
        <v>2045</v>
      </c>
      <c r="B680" t="s">
        <v>2044</v>
      </c>
      <c r="C680">
        <v>2659</v>
      </c>
    </row>
    <row r="681" spans="1:3" x14ac:dyDescent="0.3">
      <c r="A681" t="s">
        <v>2047</v>
      </c>
      <c r="B681" t="s">
        <v>2046</v>
      </c>
      <c r="C681">
        <v>4144</v>
      </c>
    </row>
    <row r="682" spans="1:3" x14ac:dyDescent="0.3">
      <c r="A682" t="s">
        <v>2049</v>
      </c>
      <c r="B682" t="s">
        <v>2048</v>
      </c>
      <c r="C682">
        <v>4082</v>
      </c>
    </row>
    <row r="683" spans="1:3" x14ac:dyDescent="0.3">
      <c r="A683" t="s">
        <v>698</v>
      </c>
      <c r="B683" t="s">
        <v>2050</v>
      </c>
      <c r="C683">
        <v>3424</v>
      </c>
    </row>
    <row r="684" spans="1:3" x14ac:dyDescent="0.3">
      <c r="A684" t="s">
        <v>2052</v>
      </c>
      <c r="B684" t="s">
        <v>2051</v>
      </c>
      <c r="C684">
        <v>4147</v>
      </c>
    </row>
    <row r="685" spans="1:3" x14ac:dyDescent="0.3">
      <c r="A685" t="s">
        <v>964</v>
      </c>
      <c r="B685" t="s">
        <v>2053</v>
      </c>
      <c r="C685">
        <v>4160</v>
      </c>
    </row>
    <row r="686" spans="1:3" x14ac:dyDescent="0.3">
      <c r="A686" t="s">
        <v>2055</v>
      </c>
      <c r="B686" t="s">
        <v>2054</v>
      </c>
      <c r="C686">
        <v>4159</v>
      </c>
    </row>
    <row r="687" spans="1:3" x14ac:dyDescent="0.3">
      <c r="A687" t="s">
        <v>2057</v>
      </c>
      <c r="B687" t="s">
        <v>2056</v>
      </c>
      <c r="C687">
        <v>3694</v>
      </c>
    </row>
    <row r="688" spans="1:3" x14ac:dyDescent="0.3">
      <c r="A688" t="s">
        <v>1690</v>
      </c>
      <c r="B688" t="s">
        <v>1689</v>
      </c>
      <c r="C688">
        <v>4165</v>
      </c>
    </row>
    <row r="689" spans="1:3" x14ac:dyDescent="0.3">
      <c r="A689" t="s">
        <v>2059</v>
      </c>
      <c r="B689" t="s">
        <v>2058</v>
      </c>
      <c r="C689">
        <v>3164</v>
      </c>
    </row>
    <row r="690" spans="1:3" x14ac:dyDescent="0.3">
      <c r="A690" t="s">
        <v>2061</v>
      </c>
      <c r="B690" t="s">
        <v>2060</v>
      </c>
      <c r="C690">
        <v>4170</v>
      </c>
    </row>
    <row r="691" spans="1:3" x14ac:dyDescent="0.3">
      <c r="A691" t="s">
        <v>2063</v>
      </c>
      <c r="B691" t="s">
        <v>2062</v>
      </c>
      <c r="C691">
        <v>4171</v>
      </c>
    </row>
    <row r="692" spans="1:3" x14ac:dyDescent="0.3">
      <c r="A692" t="s">
        <v>2065</v>
      </c>
      <c r="B692" t="s">
        <v>2064</v>
      </c>
      <c r="C692">
        <v>4179</v>
      </c>
    </row>
    <row r="693" spans="1:3" x14ac:dyDescent="0.3">
      <c r="A693" t="s">
        <v>2067</v>
      </c>
      <c r="B693" t="s">
        <v>2066</v>
      </c>
      <c r="C693">
        <v>4178</v>
      </c>
    </row>
    <row r="694" spans="1:3" x14ac:dyDescent="0.3">
      <c r="A694" t="s">
        <v>2069</v>
      </c>
      <c r="B694" t="s">
        <v>2068</v>
      </c>
      <c r="C694">
        <v>4016</v>
      </c>
    </row>
    <row r="695" spans="1:3" x14ac:dyDescent="0.3">
      <c r="A695" t="s">
        <v>2071</v>
      </c>
      <c r="B695" t="s">
        <v>2070</v>
      </c>
      <c r="C695">
        <v>4016</v>
      </c>
    </row>
    <row r="696" spans="1:3" x14ac:dyDescent="0.3">
      <c r="A696" t="s">
        <v>2073</v>
      </c>
      <c r="B696" t="s">
        <v>2072</v>
      </c>
      <c r="C696">
        <v>4183</v>
      </c>
    </row>
    <row r="697" spans="1:3" x14ac:dyDescent="0.3">
      <c r="A697" t="s">
        <v>2075</v>
      </c>
      <c r="B697" t="s">
        <v>2074</v>
      </c>
      <c r="C697">
        <v>2908</v>
      </c>
    </row>
    <row r="698" spans="1:3" x14ac:dyDescent="0.3">
      <c r="A698" t="s">
        <v>2077</v>
      </c>
      <c r="B698" t="s">
        <v>2076</v>
      </c>
      <c r="C698">
        <v>4194</v>
      </c>
    </row>
    <row r="699" spans="1:3" x14ac:dyDescent="0.3">
      <c r="A699" t="s">
        <v>2079</v>
      </c>
      <c r="B699" t="s">
        <v>2078</v>
      </c>
      <c r="C699">
        <v>4198</v>
      </c>
    </row>
    <row r="700" spans="1:3" x14ac:dyDescent="0.3">
      <c r="A700" t="s">
        <v>2081</v>
      </c>
      <c r="B700" t="s">
        <v>2080</v>
      </c>
      <c r="C700">
        <v>4200</v>
      </c>
    </row>
    <row r="701" spans="1:3" x14ac:dyDescent="0.3">
      <c r="A701" t="s">
        <v>2083</v>
      </c>
      <c r="B701" t="s">
        <v>2082</v>
      </c>
      <c r="C701">
        <v>4199</v>
      </c>
    </row>
    <row r="702" spans="1:3" x14ac:dyDescent="0.3">
      <c r="A702" t="s">
        <v>1946</v>
      </c>
      <c r="B702" t="s">
        <v>2084</v>
      </c>
      <c r="C702">
        <v>3953</v>
      </c>
    </row>
    <row r="703" spans="1:3" x14ac:dyDescent="0.3">
      <c r="A703" t="s">
        <v>2086</v>
      </c>
      <c r="B703" t="s">
        <v>2085</v>
      </c>
      <c r="C703">
        <v>4196</v>
      </c>
    </row>
    <row r="704" spans="1:3" x14ac:dyDescent="0.3">
      <c r="A704" t="s">
        <v>2088</v>
      </c>
      <c r="B704" t="s">
        <v>2087</v>
      </c>
      <c r="C704">
        <v>4203</v>
      </c>
    </row>
    <row r="705" spans="1:3" x14ac:dyDescent="0.3">
      <c r="A705" t="s">
        <v>2090</v>
      </c>
      <c r="B705" t="s">
        <v>2089</v>
      </c>
      <c r="C705">
        <v>4224</v>
      </c>
    </row>
    <row r="706" spans="1:3" x14ac:dyDescent="0.3">
      <c r="A706" t="s">
        <v>2092</v>
      </c>
      <c r="B706" t="s">
        <v>2091</v>
      </c>
      <c r="C706">
        <v>4230</v>
      </c>
    </row>
    <row r="707" spans="1:3" x14ac:dyDescent="0.3">
      <c r="A707" t="s">
        <v>2094</v>
      </c>
      <c r="B707" t="s">
        <v>2093</v>
      </c>
      <c r="C707">
        <v>4247</v>
      </c>
    </row>
    <row r="708" spans="1:3" x14ac:dyDescent="0.3">
      <c r="A708" t="s">
        <v>2096</v>
      </c>
      <c r="B708" t="s">
        <v>2095</v>
      </c>
      <c r="C708">
        <v>4214</v>
      </c>
    </row>
    <row r="709" spans="1:3" x14ac:dyDescent="0.3">
      <c r="A709" t="s">
        <v>177</v>
      </c>
      <c r="B709" t="s">
        <v>2097</v>
      </c>
      <c r="C709">
        <v>3155</v>
      </c>
    </row>
    <row r="710" spans="1:3" x14ac:dyDescent="0.3">
      <c r="A710" t="s">
        <v>2099</v>
      </c>
      <c r="B710" t="s">
        <v>2098</v>
      </c>
      <c r="C710">
        <v>4253</v>
      </c>
    </row>
    <row r="711" spans="1:3" x14ac:dyDescent="0.3">
      <c r="A711" t="s">
        <v>2101</v>
      </c>
      <c r="B711" t="s">
        <v>2100</v>
      </c>
      <c r="C711">
        <v>4258</v>
      </c>
    </row>
    <row r="712" spans="1:3" x14ac:dyDescent="0.3">
      <c r="A712" t="s">
        <v>870</v>
      </c>
      <c r="B712" t="s">
        <v>2102</v>
      </c>
      <c r="C712">
        <v>4256</v>
      </c>
    </row>
    <row r="713" spans="1:3" x14ac:dyDescent="0.3">
      <c r="A713" t="s">
        <v>2104</v>
      </c>
      <c r="B713" t="s">
        <v>2103</v>
      </c>
      <c r="C713">
        <v>4263</v>
      </c>
    </row>
    <row r="714" spans="1:3" x14ac:dyDescent="0.3">
      <c r="A714" t="s">
        <v>2106</v>
      </c>
      <c r="B714" t="s">
        <v>2105</v>
      </c>
      <c r="C714">
        <v>4271</v>
      </c>
    </row>
    <row r="715" spans="1:3" x14ac:dyDescent="0.3">
      <c r="A715" t="s">
        <v>2108</v>
      </c>
      <c r="B715" t="s">
        <v>2107</v>
      </c>
      <c r="C715">
        <v>4266</v>
      </c>
    </row>
    <row r="716" spans="1:3" x14ac:dyDescent="0.3">
      <c r="A716" t="s">
        <v>2110</v>
      </c>
      <c r="B716" t="s">
        <v>2109</v>
      </c>
      <c r="C716">
        <v>4277</v>
      </c>
    </row>
    <row r="717" spans="1:3" x14ac:dyDescent="0.3">
      <c r="A717" t="s">
        <v>2112</v>
      </c>
      <c r="B717" t="s">
        <v>2111</v>
      </c>
      <c r="C717">
        <v>4282</v>
      </c>
    </row>
    <row r="718" spans="1:3" x14ac:dyDescent="0.3">
      <c r="A718" t="s">
        <v>2114</v>
      </c>
      <c r="B718" t="s">
        <v>2113</v>
      </c>
      <c r="C718">
        <v>4279</v>
      </c>
    </row>
    <row r="719" spans="1:3" x14ac:dyDescent="0.3">
      <c r="A719" t="s">
        <v>2116</v>
      </c>
      <c r="B719" t="s">
        <v>2115</v>
      </c>
      <c r="C719">
        <v>4273</v>
      </c>
    </row>
    <row r="720" spans="1:3" x14ac:dyDescent="0.3">
      <c r="A720" t="s">
        <v>919</v>
      </c>
      <c r="B720" t="s">
        <v>2117</v>
      </c>
      <c r="C720">
        <v>4045</v>
      </c>
    </row>
    <row r="721" spans="1:3" x14ac:dyDescent="0.3">
      <c r="A721" t="s">
        <v>2119</v>
      </c>
      <c r="B721" t="s">
        <v>2118</v>
      </c>
      <c r="C721">
        <v>1922</v>
      </c>
    </row>
    <row r="722" spans="1:3" x14ac:dyDescent="0.3">
      <c r="A722" t="s">
        <v>2119</v>
      </c>
      <c r="B722" t="s">
        <v>2120</v>
      </c>
      <c r="C722">
        <v>1922</v>
      </c>
    </row>
    <row r="723" spans="1:3" x14ac:dyDescent="0.3">
      <c r="A723" t="s">
        <v>2122</v>
      </c>
      <c r="B723" t="s">
        <v>2121</v>
      </c>
      <c r="C723">
        <v>978</v>
      </c>
    </row>
    <row r="724" spans="1:3" x14ac:dyDescent="0.3">
      <c r="A724" t="s">
        <v>2124</v>
      </c>
      <c r="B724" t="s">
        <v>2123</v>
      </c>
      <c r="C724">
        <v>4303</v>
      </c>
    </row>
    <row r="725" spans="1:3" x14ac:dyDescent="0.3">
      <c r="A725" t="s">
        <v>2126</v>
      </c>
      <c r="B725" t="s">
        <v>2125</v>
      </c>
      <c r="C725">
        <v>4308</v>
      </c>
    </row>
    <row r="726" spans="1:3" x14ac:dyDescent="0.3">
      <c r="A726" t="s">
        <v>2128</v>
      </c>
      <c r="B726" t="s">
        <v>2127</v>
      </c>
      <c r="C726">
        <v>4293</v>
      </c>
    </row>
    <row r="727" spans="1:3" x14ac:dyDescent="0.3">
      <c r="A727" t="s">
        <v>2130</v>
      </c>
      <c r="B727" t="s">
        <v>2129</v>
      </c>
      <c r="C727">
        <v>4302</v>
      </c>
    </row>
    <row r="728" spans="1:3" x14ac:dyDescent="0.3">
      <c r="A728" t="s">
        <v>1306</v>
      </c>
      <c r="B728" t="s">
        <v>2131</v>
      </c>
      <c r="C728">
        <v>4311</v>
      </c>
    </row>
    <row r="729" spans="1:3" x14ac:dyDescent="0.3">
      <c r="A729" t="s">
        <v>1304</v>
      </c>
      <c r="B729" t="s">
        <v>2132</v>
      </c>
      <c r="C729">
        <v>3684</v>
      </c>
    </row>
    <row r="730" spans="1:3" x14ac:dyDescent="0.3">
      <c r="A730" t="s">
        <v>2134</v>
      </c>
      <c r="B730" t="s">
        <v>2133</v>
      </c>
      <c r="C730">
        <v>4329</v>
      </c>
    </row>
    <row r="731" spans="1:3" x14ac:dyDescent="0.3">
      <c r="A731" t="s">
        <v>2136</v>
      </c>
      <c r="B731" t="s">
        <v>2135</v>
      </c>
      <c r="C731">
        <v>4331</v>
      </c>
    </row>
    <row r="732" spans="1:3" x14ac:dyDescent="0.3">
      <c r="A732" t="s">
        <v>2138</v>
      </c>
      <c r="B732" t="s">
        <v>2137</v>
      </c>
      <c r="C732">
        <v>4342</v>
      </c>
    </row>
    <row r="733" spans="1:3" x14ac:dyDescent="0.3">
      <c r="A733" t="s">
        <v>2140</v>
      </c>
      <c r="B733" t="s">
        <v>2139</v>
      </c>
      <c r="C733">
        <v>4344</v>
      </c>
    </row>
    <row r="734" spans="1:3" x14ac:dyDescent="0.3">
      <c r="A734" t="s">
        <v>2142</v>
      </c>
      <c r="B734" t="s">
        <v>2141</v>
      </c>
      <c r="C734">
        <v>4343</v>
      </c>
    </row>
    <row r="735" spans="1:3" x14ac:dyDescent="0.3">
      <c r="A735" t="s">
        <v>2144</v>
      </c>
      <c r="B735" t="s">
        <v>2143</v>
      </c>
      <c r="C735">
        <v>4346</v>
      </c>
    </row>
    <row r="736" spans="1:3" x14ac:dyDescent="0.3">
      <c r="A736" t="s">
        <v>2146</v>
      </c>
      <c r="B736" t="s">
        <v>2145</v>
      </c>
      <c r="C736">
        <v>4350</v>
      </c>
    </row>
    <row r="737" spans="1:3" x14ac:dyDescent="0.3">
      <c r="A737" t="s">
        <v>2148</v>
      </c>
      <c r="B737" t="s">
        <v>2147</v>
      </c>
      <c r="C737">
        <v>4356</v>
      </c>
    </row>
    <row r="738" spans="1:3" x14ac:dyDescent="0.3">
      <c r="A738" t="s">
        <v>2150</v>
      </c>
      <c r="B738" t="s">
        <v>2149</v>
      </c>
      <c r="C738">
        <v>4368</v>
      </c>
    </row>
    <row r="739" spans="1:3" x14ac:dyDescent="0.3">
      <c r="A739" t="s">
        <v>2152</v>
      </c>
      <c r="B739" t="s">
        <v>2151</v>
      </c>
      <c r="C739">
        <v>4374</v>
      </c>
    </row>
    <row r="740" spans="1:3" x14ac:dyDescent="0.3">
      <c r="A740" t="s">
        <v>677</v>
      </c>
      <c r="B740" t="s">
        <v>2153</v>
      </c>
      <c r="C740">
        <v>4406</v>
      </c>
    </row>
    <row r="741" spans="1:3" x14ac:dyDescent="0.3">
      <c r="A741" t="s">
        <v>1353</v>
      </c>
      <c r="B741" t="s">
        <v>2154</v>
      </c>
      <c r="C741">
        <v>4408</v>
      </c>
    </row>
    <row r="742" spans="1:3" x14ac:dyDescent="0.3">
      <c r="A742" t="s">
        <v>864</v>
      </c>
      <c r="B742" t="s">
        <v>2155</v>
      </c>
      <c r="C742">
        <v>4429</v>
      </c>
    </row>
    <row r="743" spans="1:3" x14ac:dyDescent="0.3">
      <c r="A743" t="s">
        <v>72</v>
      </c>
      <c r="B743" t="s">
        <v>2156</v>
      </c>
      <c r="C743">
        <v>4471</v>
      </c>
    </row>
    <row r="744" spans="1:3" x14ac:dyDescent="0.3">
      <c r="A744" t="s">
        <v>2075</v>
      </c>
      <c r="B744" t="s">
        <v>2074</v>
      </c>
      <c r="C744">
        <v>4197</v>
      </c>
    </row>
    <row r="745" spans="1:3" x14ac:dyDescent="0.3">
      <c r="A745" t="s">
        <v>1489</v>
      </c>
      <c r="B745" t="s">
        <v>1488</v>
      </c>
      <c r="C745">
        <v>4551</v>
      </c>
    </row>
    <row r="746" spans="1:3" x14ac:dyDescent="0.3">
      <c r="A746" t="s">
        <v>1481</v>
      </c>
      <c r="B746" t="s">
        <v>1480</v>
      </c>
      <c r="C746">
        <v>4538</v>
      </c>
    </row>
    <row r="747" spans="1:3" x14ac:dyDescent="0.3">
      <c r="A747" t="s">
        <v>1483</v>
      </c>
      <c r="B747" t="s">
        <v>1482</v>
      </c>
      <c r="C747">
        <v>4545</v>
      </c>
    </row>
    <row r="748" spans="1:3" x14ac:dyDescent="0.3">
      <c r="A748" t="s">
        <v>1479</v>
      </c>
      <c r="B748" t="s">
        <v>1478</v>
      </c>
      <c r="C748">
        <v>4548</v>
      </c>
    </row>
    <row r="749" spans="1:3" x14ac:dyDescent="0.3">
      <c r="A749" t="s">
        <v>1485</v>
      </c>
      <c r="B749" t="s">
        <v>1484</v>
      </c>
      <c r="C749">
        <v>4553</v>
      </c>
    </row>
    <row r="750" spans="1:3" x14ac:dyDescent="0.3">
      <c r="A750" t="s">
        <v>1487</v>
      </c>
      <c r="B750" t="s">
        <v>1486</v>
      </c>
      <c r="C750">
        <v>4554</v>
      </c>
    </row>
    <row r="751" spans="1:3" x14ac:dyDescent="0.3">
      <c r="A751" t="s">
        <v>1724</v>
      </c>
      <c r="B751" t="s">
        <v>1723</v>
      </c>
      <c r="C751">
        <v>4561</v>
      </c>
    </row>
    <row r="752" spans="1:3" x14ac:dyDescent="0.3">
      <c r="A752" t="s">
        <v>1491</v>
      </c>
      <c r="B752" t="s">
        <v>1490</v>
      </c>
      <c r="C752">
        <v>4552</v>
      </c>
    </row>
    <row r="753" spans="1:10" x14ac:dyDescent="0.3">
      <c r="A753" t="s">
        <v>2157</v>
      </c>
      <c r="B753" t="s">
        <v>1584</v>
      </c>
      <c r="C753">
        <v>4563</v>
      </c>
    </row>
    <row r="754" spans="1:10" x14ac:dyDescent="0.3">
      <c r="A754" t="s">
        <v>1720</v>
      </c>
      <c r="B754" t="s">
        <v>1719</v>
      </c>
      <c r="C754">
        <v>4564</v>
      </c>
    </row>
    <row r="755" spans="1:10" x14ac:dyDescent="0.3">
      <c r="A755" t="s">
        <v>1304</v>
      </c>
      <c r="B755" t="s">
        <v>1615</v>
      </c>
      <c r="C755">
        <v>3684</v>
      </c>
    </row>
    <row r="756" spans="1:10" x14ac:dyDescent="0.3">
      <c r="A756" t="s">
        <v>1677</v>
      </c>
      <c r="B756" t="s">
        <v>1676</v>
      </c>
      <c r="C756">
        <v>4569</v>
      </c>
    </row>
    <row r="757" spans="1:10" x14ac:dyDescent="0.3">
      <c r="A757" t="s">
        <v>1716</v>
      </c>
      <c r="B757" t="s">
        <v>1715</v>
      </c>
      <c r="C757">
        <v>4571</v>
      </c>
    </row>
    <row r="758" spans="1:10" x14ac:dyDescent="0.3">
      <c r="A758" t="s">
        <v>1713</v>
      </c>
      <c r="B758" t="s">
        <v>1712</v>
      </c>
      <c r="C758">
        <v>3656</v>
      </c>
    </row>
    <row r="759" spans="1:10" x14ac:dyDescent="0.3">
      <c r="A759" t="s">
        <v>1658</v>
      </c>
      <c r="B759" t="s">
        <v>1657</v>
      </c>
      <c r="C759">
        <v>4567</v>
      </c>
    </row>
    <row r="760" spans="1:10" x14ac:dyDescent="0.3">
      <c r="A760" t="s">
        <v>1536</v>
      </c>
      <c r="B760" t="s">
        <v>1535</v>
      </c>
      <c r="C760">
        <v>4579</v>
      </c>
    </row>
    <row r="761" spans="1:10" x14ac:dyDescent="0.3">
      <c r="A761" t="s">
        <v>2158</v>
      </c>
      <c r="B761" t="s">
        <v>1595</v>
      </c>
      <c r="C761">
        <v>4574</v>
      </c>
    </row>
    <row r="762" spans="1:10" x14ac:dyDescent="0.3">
      <c r="A762" t="s">
        <v>1701</v>
      </c>
      <c r="B762" t="s">
        <v>1700</v>
      </c>
      <c r="C762">
        <v>4585</v>
      </c>
    </row>
    <row r="763" spans="1:10" x14ac:dyDescent="0.3">
      <c r="A763" t="s">
        <v>2189</v>
      </c>
      <c r="B763" t="s">
        <v>2726</v>
      </c>
      <c r="C763">
        <v>3254</v>
      </c>
      <c r="G763" t="s">
        <v>1617</v>
      </c>
      <c r="J763" t="s">
        <v>1616</v>
      </c>
    </row>
    <row r="764" spans="1:10" x14ac:dyDescent="0.3">
      <c r="A764" t="s">
        <v>2190</v>
      </c>
      <c r="B764" t="s">
        <v>2727</v>
      </c>
      <c r="C764">
        <v>2734</v>
      </c>
    </row>
    <row r="765" spans="1:10" x14ac:dyDescent="0.3">
      <c r="A765" t="s">
        <v>2191</v>
      </c>
      <c r="B765" t="s">
        <v>2728</v>
      </c>
      <c r="C765">
        <v>2925</v>
      </c>
    </row>
    <row r="766" spans="1:10" x14ac:dyDescent="0.3">
      <c r="A766" t="s">
        <v>2192</v>
      </c>
      <c r="B766" t="s">
        <v>2729</v>
      </c>
      <c r="C766">
        <v>2943</v>
      </c>
    </row>
    <row r="767" spans="1:10" x14ac:dyDescent="0.3">
      <c r="A767" t="s">
        <v>2193</v>
      </c>
      <c r="B767" t="s">
        <v>2730</v>
      </c>
      <c r="C767">
        <v>1132</v>
      </c>
    </row>
    <row r="768" spans="1:10" x14ac:dyDescent="0.3">
      <c r="A768" t="s">
        <v>2194</v>
      </c>
      <c r="B768" t="s">
        <v>2731</v>
      </c>
      <c r="C768">
        <v>2179</v>
      </c>
    </row>
    <row r="769" spans="1:3" x14ac:dyDescent="0.3">
      <c r="A769" t="s">
        <v>2195</v>
      </c>
      <c r="B769" t="s">
        <v>2732</v>
      </c>
      <c r="C769">
        <v>2648</v>
      </c>
    </row>
    <row r="770" spans="1:3" x14ac:dyDescent="0.3">
      <c r="A770" t="s">
        <v>2196</v>
      </c>
      <c r="B770" t="s">
        <v>2733</v>
      </c>
      <c r="C770">
        <v>2674</v>
      </c>
    </row>
    <row r="771" spans="1:3" x14ac:dyDescent="0.3">
      <c r="A771" t="s">
        <v>2197</v>
      </c>
      <c r="B771" t="s">
        <v>2734</v>
      </c>
      <c r="C771">
        <v>1585</v>
      </c>
    </row>
    <row r="772" spans="1:3" x14ac:dyDescent="0.3">
      <c r="A772" t="s">
        <v>2198</v>
      </c>
      <c r="B772" t="s">
        <v>2735</v>
      </c>
      <c r="C772">
        <v>3263</v>
      </c>
    </row>
    <row r="773" spans="1:3" x14ac:dyDescent="0.3">
      <c r="A773" t="s">
        <v>2045</v>
      </c>
      <c r="B773" t="s">
        <v>2736</v>
      </c>
      <c r="C773">
        <v>2659</v>
      </c>
    </row>
    <row r="774" spans="1:3" x14ac:dyDescent="0.3">
      <c r="A774" t="s">
        <v>2199</v>
      </c>
      <c r="B774" t="s">
        <v>2737</v>
      </c>
      <c r="C774">
        <v>3059</v>
      </c>
    </row>
    <row r="775" spans="1:3" x14ac:dyDescent="0.3">
      <c r="A775" t="s">
        <v>2200</v>
      </c>
      <c r="B775" t="s">
        <v>2738</v>
      </c>
      <c r="C775">
        <v>1499</v>
      </c>
    </row>
    <row r="776" spans="1:3" x14ac:dyDescent="0.3">
      <c r="A776" t="s">
        <v>2201</v>
      </c>
      <c r="B776" t="s">
        <v>2739</v>
      </c>
      <c r="C776">
        <v>1950</v>
      </c>
    </row>
    <row r="777" spans="1:3" x14ac:dyDescent="0.3">
      <c r="A777" t="s">
        <v>2202</v>
      </c>
      <c r="B777" t="s">
        <v>2740</v>
      </c>
      <c r="C777">
        <v>2427</v>
      </c>
    </row>
    <row r="778" spans="1:3" x14ac:dyDescent="0.3">
      <c r="A778" t="s">
        <v>2203</v>
      </c>
      <c r="B778" t="s">
        <v>2741</v>
      </c>
      <c r="C778">
        <v>2841</v>
      </c>
    </row>
    <row r="779" spans="1:3" x14ac:dyDescent="0.3">
      <c r="A779" t="s">
        <v>2204</v>
      </c>
      <c r="B779" t="s">
        <v>2742</v>
      </c>
      <c r="C779">
        <v>3049</v>
      </c>
    </row>
    <row r="780" spans="1:3" x14ac:dyDescent="0.3">
      <c r="A780" t="s">
        <v>2205</v>
      </c>
      <c r="B780" t="s">
        <v>2743</v>
      </c>
      <c r="C780">
        <v>3135</v>
      </c>
    </row>
    <row r="781" spans="1:3" x14ac:dyDescent="0.3">
      <c r="A781" t="s">
        <v>2206</v>
      </c>
      <c r="B781" t="s">
        <v>2744</v>
      </c>
      <c r="C781">
        <v>185</v>
      </c>
    </row>
    <row r="782" spans="1:3" x14ac:dyDescent="0.3">
      <c r="A782" t="s">
        <v>2207</v>
      </c>
      <c r="B782" t="s">
        <v>2745</v>
      </c>
      <c r="C782">
        <v>2877</v>
      </c>
    </row>
    <row r="783" spans="1:3" x14ac:dyDescent="0.3">
      <c r="A783" t="s">
        <v>2208</v>
      </c>
      <c r="B783" t="s">
        <v>2746</v>
      </c>
      <c r="C783">
        <v>2005</v>
      </c>
    </row>
    <row r="784" spans="1:3" x14ac:dyDescent="0.3">
      <c r="A784" t="s">
        <v>2209</v>
      </c>
      <c r="B784" t="s">
        <v>2747</v>
      </c>
      <c r="C784">
        <v>3077</v>
      </c>
    </row>
    <row r="785" spans="1:3" x14ac:dyDescent="0.3">
      <c r="A785" t="s">
        <v>2210</v>
      </c>
      <c r="B785" t="s">
        <v>2748</v>
      </c>
      <c r="C785">
        <v>2207</v>
      </c>
    </row>
    <row r="786" spans="1:3" x14ac:dyDescent="0.3">
      <c r="A786" t="s">
        <v>2211</v>
      </c>
      <c r="B786" t="s">
        <v>2749</v>
      </c>
      <c r="C786">
        <v>3345</v>
      </c>
    </row>
    <row r="787" spans="1:3" x14ac:dyDescent="0.3">
      <c r="A787" t="s">
        <v>2212</v>
      </c>
      <c r="B787" t="s">
        <v>2750</v>
      </c>
      <c r="C787">
        <v>657</v>
      </c>
    </row>
    <row r="788" spans="1:3" x14ac:dyDescent="0.3">
      <c r="A788" t="s">
        <v>2213</v>
      </c>
      <c r="B788" t="s">
        <v>2751</v>
      </c>
      <c r="C788">
        <v>3309</v>
      </c>
    </row>
    <row r="789" spans="1:3" x14ac:dyDescent="0.3">
      <c r="A789" t="s">
        <v>2214</v>
      </c>
      <c r="B789" t="s">
        <v>2752</v>
      </c>
      <c r="C789">
        <v>3084</v>
      </c>
    </row>
    <row r="790" spans="1:3" x14ac:dyDescent="0.3">
      <c r="A790" t="s">
        <v>2215</v>
      </c>
      <c r="B790" t="s">
        <v>2753</v>
      </c>
      <c r="C790">
        <v>3067</v>
      </c>
    </row>
    <row r="791" spans="1:3" x14ac:dyDescent="0.3">
      <c r="A791" t="s">
        <v>2216</v>
      </c>
      <c r="B791" t="s">
        <v>2754</v>
      </c>
      <c r="C791">
        <v>561</v>
      </c>
    </row>
    <row r="792" spans="1:3" x14ac:dyDescent="0.3">
      <c r="A792" t="s">
        <v>2217</v>
      </c>
      <c r="B792" t="s">
        <v>2755</v>
      </c>
      <c r="C792">
        <v>3341</v>
      </c>
    </row>
    <row r="793" spans="1:3" x14ac:dyDescent="0.3">
      <c r="A793" t="s">
        <v>2218</v>
      </c>
      <c r="B793" t="s">
        <v>2756</v>
      </c>
      <c r="C793">
        <v>1785</v>
      </c>
    </row>
    <row r="794" spans="1:3" x14ac:dyDescent="0.3">
      <c r="A794" t="s">
        <v>2219</v>
      </c>
      <c r="B794" t="s">
        <v>2757</v>
      </c>
      <c r="C794">
        <v>2666</v>
      </c>
    </row>
    <row r="795" spans="1:3" x14ac:dyDescent="0.3">
      <c r="A795" t="s">
        <v>2220</v>
      </c>
      <c r="B795" t="s">
        <v>2758</v>
      </c>
      <c r="C795">
        <v>2657</v>
      </c>
    </row>
    <row r="796" spans="1:3" x14ac:dyDescent="0.3">
      <c r="A796" t="s">
        <v>2221</v>
      </c>
      <c r="B796" t="s">
        <v>2759</v>
      </c>
      <c r="C796">
        <v>2697</v>
      </c>
    </row>
    <row r="797" spans="1:3" x14ac:dyDescent="0.3">
      <c r="A797" t="s">
        <v>2222</v>
      </c>
      <c r="B797" t="s">
        <v>2760</v>
      </c>
      <c r="C797">
        <v>2506</v>
      </c>
    </row>
    <row r="798" spans="1:3" x14ac:dyDescent="0.3">
      <c r="A798" t="s">
        <v>2223</v>
      </c>
      <c r="B798" t="s">
        <v>2761</v>
      </c>
      <c r="C798">
        <v>2992</v>
      </c>
    </row>
    <row r="799" spans="1:3" x14ac:dyDescent="0.3">
      <c r="A799" t="s">
        <v>2224</v>
      </c>
      <c r="B799" t="s">
        <v>2762</v>
      </c>
      <c r="C799">
        <v>2978</v>
      </c>
    </row>
    <row r="800" spans="1:3" x14ac:dyDescent="0.3">
      <c r="A800" t="s">
        <v>2225</v>
      </c>
      <c r="B800" t="s">
        <v>2763</v>
      </c>
      <c r="C800">
        <v>3068</v>
      </c>
    </row>
    <row r="801" spans="1:3" x14ac:dyDescent="0.3">
      <c r="A801" t="s">
        <v>2226</v>
      </c>
      <c r="B801" t="s">
        <v>2764</v>
      </c>
      <c r="C801">
        <v>629</v>
      </c>
    </row>
    <row r="802" spans="1:3" x14ac:dyDescent="0.3">
      <c r="A802" t="s">
        <v>2227</v>
      </c>
      <c r="B802" t="s">
        <v>2765</v>
      </c>
      <c r="C802">
        <v>2775</v>
      </c>
    </row>
    <row r="803" spans="1:3" x14ac:dyDescent="0.3">
      <c r="A803" t="s">
        <v>2228</v>
      </c>
      <c r="B803" t="s">
        <v>2766</v>
      </c>
      <c r="C803">
        <v>3050</v>
      </c>
    </row>
    <row r="804" spans="1:3" x14ac:dyDescent="0.3">
      <c r="A804" t="s">
        <v>2229</v>
      </c>
      <c r="B804" t="s">
        <v>2767</v>
      </c>
      <c r="C804">
        <v>3452</v>
      </c>
    </row>
    <row r="805" spans="1:3" x14ac:dyDescent="0.3">
      <c r="A805" t="s">
        <v>2230</v>
      </c>
      <c r="B805" t="s">
        <v>2768</v>
      </c>
      <c r="C805">
        <v>1886</v>
      </c>
    </row>
    <row r="806" spans="1:3" x14ac:dyDescent="0.3">
      <c r="A806" t="s">
        <v>2231</v>
      </c>
      <c r="B806" t="s">
        <v>2769</v>
      </c>
      <c r="C806">
        <v>3153</v>
      </c>
    </row>
    <row r="807" spans="1:3" x14ac:dyDescent="0.3">
      <c r="A807" t="s">
        <v>2232</v>
      </c>
      <c r="B807" t="s">
        <v>2770</v>
      </c>
      <c r="C807">
        <v>3001</v>
      </c>
    </row>
    <row r="808" spans="1:3" x14ac:dyDescent="0.3">
      <c r="A808" t="s">
        <v>2233</v>
      </c>
      <c r="B808" t="s">
        <v>2771</v>
      </c>
      <c r="C808">
        <v>1967</v>
      </c>
    </row>
    <row r="809" spans="1:3" x14ac:dyDescent="0.3">
      <c r="A809" t="s">
        <v>2234</v>
      </c>
      <c r="B809" t="s">
        <v>2772</v>
      </c>
      <c r="C809">
        <v>2795</v>
      </c>
    </row>
    <row r="810" spans="1:3" x14ac:dyDescent="0.3">
      <c r="A810" t="s">
        <v>2235</v>
      </c>
      <c r="B810" t="s">
        <v>2773</v>
      </c>
      <c r="C810">
        <v>2016</v>
      </c>
    </row>
    <row r="811" spans="1:3" x14ac:dyDescent="0.3">
      <c r="A811" t="s">
        <v>2236</v>
      </c>
      <c r="B811" t="s">
        <v>2774</v>
      </c>
      <c r="C811">
        <v>3317</v>
      </c>
    </row>
    <row r="812" spans="1:3" x14ac:dyDescent="0.3">
      <c r="A812" t="s">
        <v>2237</v>
      </c>
      <c r="B812" t="s">
        <v>2775</v>
      </c>
      <c r="C812">
        <v>2152</v>
      </c>
    </row>
    <row r="813" spans="1:3" x14ac:dyDescent="0.3">
      <c r="A813" t="s">
        <v>2238</v>
      </c>
      <c r="B813" t="s">
        <v>2776</v>
      </c>
      <c r="C813">
        <v>2748</v>
      </c>
    </row>
    <row r="814" spans="1:3" x14ac:dyDescent="0.3">
      <c r="A814" t="s">
        <v>2239</v>
      </c>
      <c r="B814" t="s">
        <v>2777</v>
      </c>
      <c r="C814">
        <v>3109</v>
      </c>
    </row>
    <row r="815" spans="1:3" x14ac:dyDescent="0.3">
      <c r="A815" t="s">
        <v>2240</v>
      </c>
      <c r="B815" t="s">
        <v>2778</v>
      </c>
      <c r="C815">
        <v>1982</v>
      </c>
    </row>
    <row r="816" spans="1:3" x14ac:dyDescent="0.3">
      <c r="A816" t="s">
        <v>2241</v>
      </c>
      <c r="B816" t="s">
        <v>2779</v>
      </c>
      <c r="C816">
        <v>3277</v>
      </c>
    </row>
    <row r="817" spans="1:3" x14ac:dyDescent="0.3">
      <c r="A817" t="s">
        <v>2242</v>
      </c>
      <c r="B817" t="s">
        <v>2780</v>
      </c>
      <c r="C817">
        <v>2967</v>
      </c>
    </row>
    <row r="818" spans="1:3" x14ac:dyDescent="0.3">
      <c r="A818" t="s">
        <v>2243</v>
      </c>
      <c r="B818" t="s">
        <v>2781</v>
      </c>
      <c r="C818">
        <v>2714</v>
      </c>
    </row>
    <row r="819" spans="1:3" x14ac:dyDescent="0.3">
      <c r="A819" t="s">
        <v>2244</v>
      </c>
      <c r="B819" t="s">
        <v>2782</v>
      </c>
      <c r="C819">
        <v>3134</v>
      </c>
    </row>
    <row r="820" spans="1:3" x14ac:dyDescent="0.3">
      <c r="A820" t="s">
        <v>2184</v>
      </c>
      <c r="B820" t="s">
        <v>2183</v>
      </c>
      <c r="C820">
        <v>2171</v>
      </c>
    </row>
    <row r="821" spans="1:3" x14ac:dyDescent="0.3">
      <c r="A821" t="s">
        <v>2245</v>
      </c>
      <c r="B821" t="s">
        <v>2783</v>
      </c>
      <c r="C821">
        <v>2600</v>
      </c>
    </row>
    <row r="822" spans="1:3" x14ac:dyDescent="0.3">
      <c r="A822" t="s">
        <v>2246</v>
      </c>
      <c r="B822" t="s">
        <v>2784</v>
      </c>
      <c r="C822">
        <v>3444</v>
      </c>
    </row>
    <row r="823" spans="1:3" x14ac:dyDescent="0.3">
      <c r="A823" t="s">
        <v>2247</v>
      </c>
      <c r="B823" t="s">
        <v>2785</v>
      </c>
      <c r="C823">
        <v>2672</v>
      </c>
    </row>
    <row r="824" spans="1:3" x14ac:dyDescent="0.3">
      <c r="A824" t="s">
        <v>2248</v>
      </c>
      <c r="B824" t="s">
        <v>2786</v>
      </c>
      <c r="C824">
        <v>2585</v>
      </c>
    </row>
    <row r="825" spans="1:3" x14ac:dyDescent="0.3">
      <c r="A825" t="s">
        <v>2249</v>
      </c>
      <c r="B825" t="s">
        <v>2787</v>
      </c>
      <c r="C825">
        <v>3107</v>
      </c>
    </row>
    <row r="826" spans="1:3" x14ac:dyDescent="0.3">
      <c r="A826" t="s">
        <v>2250</v>
      </c>
      <c r="B826" t="s">
        <v>2788</v>
      </c>
      <c r="C826">
        <v>2599</v>
      </c>
    </row>
    <row r="827" spans="1:3" x14ac:dyDescent="0.3">
      <c r="A827" t="s">
        <v>2251</v>
      </c>
      <c r="B827" t="s">
        <v>2789</v>
      </c>
      <c r="C827">
        <v>1476</v>
      </c>
    </row>
    <row r="828" spans="1:3" x14ac:dyDescent="0.3">
      <c r="A828" t="s">
        <v>402</v>
      </c>
      <c r="B828" t="s">
        <v>2790</v>
      </c>
      <c r="C828">
        <v>1643</v>
      </c>
    </row>
    <row r="829" spans="1:3" x14ac:dyDescent="0.3">
      <c r="A829" t="s">
        <v>2252</v>
      </c>
      <c r="B829" t="s">
        <v>2791</v>
      </c>
      <c r="C829">
        <v>2664</v>
      </c>
    </row>
    <row r="830" spans="1:3" x14ac:dyDescent="0.3">
      <c r="A830" t="s">
        <v>2253</v>
      </c>
      <c r="B830" t="s">
        <v>2792</v>
      </c>
      <c r="C830">
        <v>2982</v>
      </c>
    </row>
    <row r="831" spans="1:3" x14ac:dyDescent="0.3">
      <c r="A831" t="s">
        <v>2254</v>
      </c>
      <c r="B831" t="s">
        <v>2793</v>
      </c>
      <c r="C831">
        <v>2646</v>
      </c>
    </row>
    <row r="832" spans="1:3" x14ac:dyDescent="0.3">
      <c r="A832" t="s">
        <v>2255</v>
      </c>
      <c r="B832" t="s">
        <v>2794</v>
      </c>
      <c r="C832">
        <v>3033</v>
      </c>
    </row>
    <row r="833" spans="1:3" x14ac:dyDescent="0.3">
      <c r="A833" t="s">
        <v>2256</v>
      </c>
      <c r="B833" t="s">
        <v>2795</v>
      </c>
      <c r="C833">
        <v>3148</v>
      </c>
    </row>
    <row r="834" spans="1:3" x14ac:dyDescent="0.3">
      <c r="A834" t="s">
        <v>2257</v>
      </c>
      <c r="B834" t="s">
        <v>2796</v>
      </c>
      <c r="C834">
        <v>3292</v>
      </c>
    </row>
    <row r="835" spans="1:3" x14ac:dyDescent="0.3">
      <c r="A835" t="s">
        <v>2258</v>
      </c>
      <c r="B835" t="s">
        <v>2797</v>
      </c>
      <c r="C835">
        <v>2765</v>
      </c>
    </row>
    <row r="836" spans="1:3" x14ac:dyDescent="0.3">
      <c r="A836" t="s">
        <v>2259</v>
      </c>
      <c r="B836" t="s">
        <v>2798</v>
      </c>
      <c r="C836">
        <v>3108</v>
      </c>
    </row>
    <row r="837" spans="1:3" x14ac:dyDescent="0.3">
      <c r="A837" t="s">
        <v>2260</v>
      </c>
      <c r="B837" t="s">
        <v>2799</v>
      </c>
      <c r="C837">
        <v>2752</v>
      </c>
    </row>
    <row r="838" spans="1:3" x14ac:dyDescent="0.3">
      <c r="A838" t="s">
        <v>2261</v>
      </c>
      <c r="B838" t="s">
        <v>2800</v>
      </c>
      <c r="C838">
        <v>2819</v>
      </c>
    </row>
    <row r="839" spans="1:3" x14ac:dyDescent="0.3">
      <c r="A839" t="s">
        <v>2262</v>
      </c>
      <c r="B839" t="s">
        <v>2801</v>
      </c>
      <c r="C839">
        <v>3638</v>
      </c>
    </row>
    <row r="840" spans="1:3" x14ac:dyDescent="0.3">
      <c r="A840" t="s">
        <v>2263</v>
      </c>
      <c r="B840" t="s">
        <v>2802</v>
      </c>
      <c r="C840">
        <v>865</v>
      </c>
    </row>
    <row r="841" spans="1:3" x14ac:dyDescent="0.3">
      <c r="A841" t="s">
        <v>2264</v>
      </c>
      <c r="B841" t="s">
        <v>2803</v>
      </c>
      <c r="C841">
        <v>2937</v>
      </c>
    </row>
    <row r="842" spans="1:3" x14ac:dyDescent="0.3">
      <c r="A842" t="s">
        <v>2265</v>
      </c>
      <c r="B842" t="s">
        <v>2804</v>
      </c>
      <c r="C842">
        <v>2854</v>
      </c>
    </row>
    <row r="843" spans="1:3" x14ac:dyDescent="0.3">
      <c r="A843" t="s">
        <v>2266</v>
      </c>
      <c r="B843" t="s">
        <v>2805</v>
      </c>
      <c r="C843">
        <v>2915</v>
      </c>
    </row>
    <row r="844" spans="1:3" x14ac:dyDescent="0.3">
      <c r="A844" t="s">
        <v>2267</v>
      </c>
      <c r="B844" t="s">
        <v>2806</v>
      </c>
      <c r="C844">
        <v>1846</v>
      </c>
    </row>
    <row r="845" spans="1:3" x14ac:dyDescent="0.3">
      <c r="A845" t="s">
        <v>2268</v>
      </c>
      <c r="B845" t="s">
        <v>2807</v>
      </c>
      <c r="C845">
        <v>2669</v>
      </c>
    </row>
    <row r="846" spans="1:3" x14ac:dyDescent="0.3">
      <c r="A846" t="s">
        <v>2269</v>
      </c>
      <c r="B846" t="s">
        <v>2808</v>
      </c>
      <c r="C846">
        <v>173</v>
      </c>
    </row>
    <row r="847" spans="1:3" x14ac:dyDescent="0.3">
      <c r="A847" t="s">
        <v>2270</v>
      </c>
      <c r="B847" t="s">
        <v>2809</v>
      </c>
      <c r="C847">
        <v>2206</v>
      </c>
    </row>
    <row r="848" spans="1:3" x14ac:dyDescent="0.3">
      <c r="A848" t="s">
        <v>2271</v>
      </c>
      <c r="B848" t="s">
        <v>2810</v>
      </c>
      <c r="C848">
        <v>1357</v>
      </c>
    </row>
    <row r="849" spans="1:3" x14ac:dyDescent="0.3">
      <c r="A849" t="s">
        <v>2272</v>
      </c>
      <c r="B849" t="s">
        <v>2811</v>
      </c>
      <c r="C849">
        <v>2226</v>
      </c>
    </row>
    <row r="850" spans="1:3" x14ac:dyDescent="0.3">
      <c r="A850" t="s">
        <v>2273</v>
      </c>
      <c r="B850" t="s">
        <v>2812</v>
      </c>
      <c r="C850">
        <v>3289</v>
      </c>
    </row>
    <row r="851" spans="1:3" x14ac:dyDescent="0.3">
      <c r="A851" t="s">
        <v>2274</v>
      </c>
      <c r="B851" t="s">
        <v>2813</v>
      </c>
      <c r="C851">
        <v>3406</v>
      </c>
    </row>
    <row r="852" spans="1:3" x14ac:dyDescent="0.3">
      <c r="A852" t="s">
        <v>2275</v>
      </c>
      <c r="B852" t="s">
        <v>2814</v>
      </c>
      <c r="C852">
        <v>2773</v>
      </c>
    </row>
    <row r="853" spans="1:3" x14ac:dyDescent="0.3">
      <c r="A853" t="s">
        <v>2276</v>
      </c>
      <c r="B853" t="s">
        <v>2815</v>
      </c>
      <c r="C853">
        <v>2776</v>
      </c>
    </row>
    <row r="854" spans="1:3" x14ac:dyDescent="0.3">
      <c r="A854" t="s">
        <v>2277</v>
      </c>
      <c r="B854" t="s">
        <v>2816</v>
      </c>
      <c r="C854">
        <v>2789</v>
      </c>
    </row>
    <row r="855" spans="1:3" x14ac:dyDescent="0.3">
      <c r="A855" t="s">
        <v>2278</v>
      </c>
      <c r="B855" t="s">
        <v>2817</v>
      </c>
      <c r="C855">
        <v>2724</v>
      </c>
    </row>
    <row r="856" spans="1:3" x14ac:dyDescent="0.3">
      <c r="A856" t="s">
        <v>2279</v>
      </c>
      <c r="B856" t="s">
        <v>2818</v>
      </c>
      <c r="C856">
        <v>3258</v>
      </c>
    </row>
    <row r="857" spans="1:3" x14ac:dyDescent="0.3">
      <c r="A857" t="s">
        <v>2280</v>
      </c>
      <c r="B857" t="s">
        <v>2819</v>
      </c>
      <c r="C857">
        <v>3151</v>
      </c>
    </row>
    <row r="858" spans="1:3" x14ac:dyDescent="0.3">
      <c r="A858" t="s">
        <v>2281</v>
      </c>
      <c r="B858" t="s">
        <v>2820</v>
      </c>
      <c r="C858">
        <v>2521</v>
      </c>
    </row>
    <row r="859" spans="1:3" x14ac:dyDescent="0.3">
      <c r="A859" t="s">
        <v>2282</v>
      </c>
      <c r="B859" t="s">
        <v>2821</v>
      </c>
      <c r="C859">
        <v>3003</v>
      </c>
    </row>
    <row r="860" spans="1:3" x14ac:dyDescent="0.3">
      <c r="A860" t="s">
        <v>2283</v>
      </c>
      <c r="B860" t="s">
        <v>2822</v>
      </c>
      <c r="C860">
        <v>2728</v>
      </c>
    </row>
    <row r="861" spans="1:3" x14ac:dyDescent="0.3">
      <c r="A861" t="s">
        <v>2284</v>
      </c>
      <c r="B861" t="s">
        <v>2823</v>
      </c>
      <c r="C861">
        <v>1963</v>
      </c>
    </row>
    <row r="862" spans="1:3" x14ac:dyDescent="0.3">
      <c r="A862" t="s">
        <v>2285</v>
      </c>
      <c r="B862" t="s">
        <v>2824</v>
      </c>
      <c r="C862">
        <v>2440</v>
      </c>
    </row>
    <row r="863" spans="1:3" x14ac:dyDescent="0.3">
      <c r="A863" t="s">
        <v>2286</v>
      </c>
      <c r="B863" t="s">
        <v>2825</v>
      </c>
      <c r="C863">
        <v>2843</v>
      </c>
    </row>
    <row r="864" spans="1:3" x14ac:dyDescent="0.3">
      <c r="A864" t="s">
        <v>2287</v>
      </c>
      <c r="B864" t="s">
        <v>2826</v>
      </c>
      <c r="C864">
        <v>3008</v>
      </c>
    </row>
    <row r="865" spans="1:3" x14ac:dyDescent="0.3">
      <c r="A865" t="s">
        <v>2288</v>
      </c>
      <c r="B865" t="s">
        <v>2827</v>
      </c>
      <c r="C865">
        <v>3426</v>
      </c>
    </row>
    <row r="866" spans="1:3" x14ac:dyDescent="0.3">
      <c r="A866" t="s">
        <v>2289</v>
      </c>
      <c r="B866" t="s">
        <v>2828</v>
      </c>
      <c r="C866">
        <v>3252</v>
      </c>
    </row>
    <row r="867" spans="1:3" x14ac:dyDescent="0.3">
      <c r="A867" t="s">
        <v>2290</v>
      </c>
      <c r="B867" t="s">
        <v>2829</v>
      </c>
      <c r="C867">
        <v>462</v>
      </c>
    </row>
    <row r="868" spans="1:3" x14ac:dyDescent="0.3">
      <c r="A868" t="s">
        <v>2291</v>
      </c>
      <c r="B868" t="s">
        <v>2830</v>
      </c>
      <c r="C868">
        <v>2744</v>
      </c>
    </row>
    <row r="869" spans="1:3" x14ac:dyDescent="0.3">
      <c r="A869" t="s">
        <v>2292</v>
      </c>
      <c r="B869" t="s">
        <v>2831</v>
      </c>
      <c r="C869">
        <v>2643</v>
      </c>
    </row>
    <row r="870" spans="1:3" x14ac:dyDescent="0.3">
      <c r="A870" t="s">
        <v>2293</v>
      </c>
      <c r="B870" t="s">
        <v>2832</v>
      </c>
      <c r="C870">
        <v>2729</v>
      </c>
    </row>
    <row r="871" spans="1:3" x14ac:dyDescent="0.3">
      <c r="A871" t="s">
        <v>2294</v>
      </c>
      <c r="B871" t="s">
        <v>2833</v>
      </c>
      <c r="C871">
        <v>329</v>
      </c>
    </row>
    <row r="872" spans="1:3" x14ac:dyDescent="0.3">
      <c r="A872" t="s">
        <v>2295</v>
      </c>
      <c r="B872" t="s">
        <v>2834</v>
      </c>
      <c r="C872">
        <v>3253</v>
      </c>
    </row>
    <row r="873" spans="1:3" x14ac:dyDescent="0.3">
      <c r="A873" t="s">
        <v>2296</v>
      </c>
      <c r="B873" t="s">
        <v>2835</v>
      </c>
      <c r="C873">
        <v>3041</v>
      </c>
    </row>
    <row r="874" spans="1:3" x14ac:dyDescent="0.3">
      <c r="A874" t="s">
        <v>2297</v>
      </c>
      <c r="B874" t="s">
        <v>2836</v>
      </c>
      <c r="C874">
        <v>991</v>
      </c>
    </row>
    <row r="875" spans="1:3" x14ac:dyDescent="0.3">
      <c r="A875" t="s">
        <v>2298</v>
      </c>
      <c r="B875" t="s">
        <v>2837</v>
      </c>
      <c r="C875">
        <v>2158</v>
      </c>
    </row>
    <row r="876" spans="1:3" x14ac:dyDescent="0.3">
      <c r="A876" t="s">
        <v>2299</v>
      </c>
      <c r="B876" t="s">
        <v>2838</v>
      </c>
      <c r="C876">
        <v>2831</v>
      </c>
    </row>
    <row r="877" spans="1:3" x14ac:dyDescent="0.3">
      <c r="A877" t="s">
        <v>2300</v>
      </c>
      <c r="B877" t="s">
        <v>2839</v>
      </c>
      <c r="C877">
        <v>2772</v>
      </c>
    </row>
    <row r="878" spans="1:3" x14ac:dyDescent="0.3">
      <c r="A878" t="s">
        <v>2300</v>
      </c>
      <c r="B878" t="s">
        <v>2840</v>
      </c>
      <c r="C878">
        <v>2594</v>
      </c>
    </row>
    <row r="879" spans="1:3" x14ac:dyDescent="0.3">
      <c r="A879" t="s">
        <v>2301</v>
      </c>
      <c r="B879" t="s">
        <v>2841</v>
      </c>
      <c r="C879">
        <v>986</v>
      </c>
    </row>
    <row r="880" spans="1:3" x14ac:dyDescent="0.3">
      <c r="A880" t="s">
        <v>2302</v>
      </c>
      <c r="B880" t="s">
        <v>2842</v>
      </c>
      <c r="C880">
        <v>1216</v>
      </c>
    </row>
    <row r="881" spans="1:3" x14ac:dyDescent="0.3">
      <c r="A881" t="s">
        <v>2303</v>
      </c>
      <c r="B881" t="s">
        <v>2843</v>
      </c>
      <c r="C881">
        <v>2690</v>
      </c>
    </row>
    <row r="882" spans="1:3" x14ac:dyDescent="0.3">
      <c r="A882" t="s">
        <v>2304</v>
      </c>
      <c r="B882" t="s">
        <v>2844</v>
      </c>
      <c r="C882">
        <v>2679</v>
      </c>
    </row>
    <row r="883" spans="1:3" x14ac:dyDescent="0.3">
      <c r="A883" t="s">
        <v>2305</v>
      </c>
      <c r="B883" t="s">
        <v>2845</v>
      </c>
      <c r="C883">
        <v>2592</v>
      </c>
    </row>
    <row r="884" spans="1:3" x14ac:dyDescent="0.3">
      <c r="A884" t="s">
        <v>2306</v>
      </c>
      <c r="B884" t="s">
        <v>2846</v>
      </c>
      <c r="C884">
        <v>1033</v>
      </c>
    </row>
    <row r="885" spans="1:3" x14ac:dyDescent="0.3">
      <c r="A885" t="s">
        <v>2307</v>
      </c>
      <c r="B885" t="s">
        <v>2847</v>
      </c>
      <c r="C885">
        <v>2731</v>
      </c>
    </row>
    <row r="886" spans="1:3" x14ac:dyDescent="0.3">
      <c r="A886" t="s">
        <v>2308</v>
      </c>
      <c r="B886" t="s">
        <v>2848</v>
      </c>
      <c r="C886">
        <v>2969</v>
      </c>
    </row>
    <row r="887" spans="1:3" x14ac:dyDescent="0.3">
      <c r="A887" t="s">
        <v>2309</v>
      </c>
      <c r="B887" t="s">
        <v>2849</v>
      </c>
      <c r="C887">
        <v>2604</v>
      </c>
    </row>
    <row r="888" spans="1:3" x14ac:dyDescent="0.3">
      <c r="A888" t="s">
        <v>2310</v>
      </c>
      <c r="B888" t="s">
        <v>2850</v>
      </c>
      <c r="C888">
        <v>2716</v>
      </c>
    </row>
    <row r="889" spans="1:3" x14ac:dyDescent="0.3">
      <c r="A889" t="s">
        <v>2311</v>
      </c>
      <c r="B889" t="s">
        <v>2851</v>
      </c>
      <c r="C889">
        <v>2740</v>
      </c>
    </row>
    <row r="890" spans="1:3" x14ac:dyDescent="0.3">
      <c r="A890" t="s">
        <v>2312</v>
      </c>
      <c r="B890" t="s">
        <v>2852</v>
      </c>
      <c r="C890">
        <v>3505</v>
      </c>
    </row>
    <row r="891" spans="1:3" x14ac:dyDescent="0.3">
      <c r="A891" t="s">
        <v>2313</v>
      </c>
      <c r="B891" t="s">
        <v>2853</v>
      </c>
      <c r="C891">
        <v>2801</v>
      </c>
    </row>
    <row r="892" spans="1:3" x14ac:dyDescent="0.3">
      <c r="A892" t="s">
        <v>2314</v>
      </c>
      <c r="B892" t="s">
        <v>2854</v>
      </c>
      <c r="C892">
        <v>1388</v>
      </c>
    </row>
    <row r="893" spans="1:3" x14ac:dyDescent="0.3">
      <c r="A893" t="s">
        <v>2315</v>
      </c>
      <c r="B893" t="s">
        <v>2855</v>
      </c>
      <c r="C893">
        <v>3251</v>
      </c>
    </row>
    <row r="894" spans="1:3" x14ac:dyDescent="0.3">
      <c r="A894" t="s">
        <v>2316</v>
      </c>
      <c r="B894" t="s">
        <v>2856</v>
      </c>
      <c r="C894">
        <v>892</v>
      </c>
    </row>
    <row r="895" spans="1:3" x14ac:dyDescent="0.3">
      <c r="A895" t="s">
        <v>2317</v>
      </c>
      <c r="B895" t="s">
        <v>2857</v>
      </c>
      <c r="C895">
        <v>3132</v>
      </c>
    </row>
    <row r="896" spans="1:3" x14ac:dyDescent="0.3">
      <c r="A896" t="s">
        <v>2318</v>
      </c>
      <c r="B896" t="s">
        <v>2858</v>
      </c>
      <c r="C896">
        <v>3039</v>
      </c>
    </row>
    <row r="897" spans="1:3" x14ac:dyDescent="0.3">
      <c r="A897" t="s">
        <v>2319</v>
      </c>
      <c r="B897" t="s">
        <v>2859</v>
      </c>
      <c r="C897">
        <v>3336</v>
      </c>
    </row>
    <row r="898" spans="1:3" x14ac:dyDescent="0.3">
      <c r="A898" t="s">
        <v>2320</v>
      </c>
      <c r="B898" t="s">
        <v>2860</v>
      </c>
      <c r="C898">
        <v>3142</v>
      </c>
    </row>
    <row r="899" spans="1:3" x14ac:dyDescent="0.3">
      <c r="A899" t="s">
        <v>2321</v>
      </c>
      <c r="B899" t="s">
        <v>2861</v>
      </c>
      <c r="C899">
        <v>2689</v>
      </c>
    </row>
    <row r="900" spans="1:3" x14ac:dyDescent="0.3">
      <c r="A900" t="s">
        <v>2322</v>
      </c>
      <c r="B900" t="s">
        <v>2862</v>
      </c>
      <c r="C900">
        <v>3299</v>
      </c>
    </row>
    <row r="901" spans="1:3" x14ac:dyDescent="0.3">
      <c r="A901" t="s">
        <v>2323</v>
      </c>
      <c r="B901" t="s">
        <v>2863</v>
      </c>
      <c r="C901">
        <v>2968</v>
      </c>
    </row>
    <row r="902" spans="1:3" x14ac:dyDescent="0.3">
      <c r="A902" t="s">
        <v>2324</v>
      </c>
      <c r="B902" t="s">
        <v>2864</v>
      </c>
      <c r="C902">
        <v>2568</v>
      </c>
    </row>
    <row r="903" spans="1:3" x14ac:dyDescent="0.3">
      <c r="A903" t="s">
        <v>2325</v>
      </c>
      <c r="B903" t="s">
        <v>2865</v>
      </c>
      <c r="C903">
        <v>1440</v>
      </c>
    </row>
    <row r="904" spans="1:3" x14ac:dyDescent="0.3">
      <c r="A904" t="s">
        <v>2326</v>
      </c>
      <c r="B904" t="s">
        <v>2866</v>
      </c>
      <c r="C904">
        <v>2317</v>
      </c>
    </row>
    <row r="905" spans="1:3" x14ac:dyDescent="0.3">
      <c r="A905" t="s">
        <v>2327</v>
      </c>
      <c r="B905" t="s">
        <v>2867</v>
      </c>
      <c r="C905">
        <v>974</v>
      </c>
    </row>
    <row r="906" spans="1:3" x14ac:dyDescent="0.3">
      <c r="A906" t="s">
        <v>2328</v>
      </c>
      <c r="B906" t="s">
        <v>2868</v>
      </c>
      <c r="C906">
        <v>454</v>
      </c>
    </row>
    <row r="907" spans="1:3" x14ac:dyDescent="0.3">
      <c r="A907" t="s">
        <v>2329</v>
      </c>
      <c r="B907" t="s">
        <v>2869</v>
      </c>
      <c r="C907">
        <v>2537</v>
      </c>
    </row>
    <row r="908" spans="1:3" x14ac:dyDescent="0.3">
      <c r="A908" t="s">
        <v>2330</v>
      </c>
      <c r="B908" t="s">
        <v>2870</v>
      </c>
      <c r="C908">
        <v>2726</v>
      </c>
    </row>
    <row r="909" spans="1:3" x14ac:dyDescent="0.3">
      <c r="A909" t="s">
        <v>2331</v>
      </c>
      <c r="B909" t="s">
        <v>2871</v>
      </c>
      <c r="C909">
        <v>3126</v>
      </c>
    </row>
    <row r="910" spans="1:3" x14ac:dyDescent="0.3">
      <c r="A910" t="s">
        <v>2332</v>
      </c>
      <c r="B910" t="s">
        <v>2872</v>
      </c>
      <c r="C910">
        <v>3066</v>
      </c>
    </row>
    <row r="911" spans="1:3" x14ac:dyDescent="0.3">
      <c r="A911" t="s">
        <v>2333</v>
      </c>
      <c r="B911" t="s">
        <v>2873</v>
      </c>
      <c r="C911">
        <v>2696</v>
      </c>
    </row>
    <row r="912" spans="1:3" x14ac:dyDescent="0.3">
      <c r="A912" t="s">
        <v>2334</v>
      </c>
      <c r="B912" t="s">
        <v>2874</v>
      </c>
      <c r="C912">
        <v>2670</v>
      </c>
    </row>
    <row r="913" spans="1:3" x14ac:dyDescent="0.3">
      <c r="A913" t="s">
        <v>2335</v>
      </c>
      <c r="B913" t="s">
        <v>2875</v>
      </c>
      <c r="C913">
        <v>461</v>
      </c>
    </row>
    <row r="914" spans="1:3" x14ac:dyDescent="0.3">
      <c r="A914" t="s">
        <v>2336</v>
      </c>
      <c r="B914" t="s">
        <v>2876</v>
      </c>
      <c r="C914">
        <v>2738</v>
      </c>
    </row>
    <row r="915" spans="1:3" x14ac:dyDescent="0.3">
      <c r="A915" t="s">
        <v>2337</v>
      </c>
      <c r="B915" t="s">
        <v>2877</v>
      </c>
      <c r="C915">
        <v>3165</v>
      </c>
    </row>
    <row r="916" spans="1:3" x14ac:dyDescent="0.3">
      <c r="A916" t="s">
        <v>2338</v>
      </c>
      <c r="B916" t="s">
        <v>2878</v>
      </c>
      <c r="C916">
        <v>3000</v>
      </c>
    </row>
    <row r="917" spans="1:3" x14ac:dyDescent="0.3">
      <c r="A917" t="s">
        <v>2339</v>
      </c>
      <c r="B917" t="s">
        <v>2879</v>
      </c>
      <c r="C917">
        <v>2647</v>
      </c>
    </row>
    <row r="918" spans="1:3" x14ac:dyDescent="0.3">
      <c r="A918" t="s">
        <v>2340</v>
      </c>
      <c r="B918" t="s">
        <v>2880</v>
      </c>
      <c r="C918">
        <v>2686</v>
      </c>
    </row>
    <row r="919" spans="1:3" x14ac:dyDescent="0.3">
      <c r="A919" t="s">
        <v>2341</v>
      </c>
      <c r="B919" t="s">
        <v>2881</v>
      </c>
      <c r="C919">
        <v>3302</v>
      </c>
    </row>
    <row r="920" spans="1:3" x14ac:dyDescent="0.3">
      <c r="A920" t="s">
        <v>2342</v>
      </c>
      <c r="B920" t="s">
        <v>2882</v>
      </c>
      <c r="C920">
        <v>3323</v>
      </c>
    </row>
    <row r="921" spans="1:3" x14ac:dyDescent="0.3">
      <c r="A921" t="s">
        <v>2343</v>
      </c>
      <c r="B921" t="s">
        <v>2883</v>
      </c>
      <c r="C921">
        <v>1916</v>
      </c>
    </row>
    <row r="922" spans="1:3" x14ac:dyDescent="0.3">
      <c r="A922" t="s">
        <v>2344</v>
      </c>
      <c r="B922" t="s">
        <v>2884</v>
      </c>
      <c r="C922">
        <v>2418</v>
      </c>
    </row>
    <row r="923" spans="1:3" x14ac:dyDescent="0.3">
      <c r="A923" t="s">
        <v>2345</v>
      </c>
      <c r="B923" t="s">
        <v>2885</v>
      </c>
      <c r="C923">
        <v>883</v>
      </c>
    </row>
    <row r="924" spans="1:3" x14ac:dyDescent="0.3">
      <c r="A924" t="s">
        <v>2346</v>
      </c>
      <c r="B924" t="s">
        <v>2886</v>
      </c>
      <c r="C924">
        <v>2057</v>
      </c>
    </row>
    <row r="925" spans="1:3" x14ac:dyDescent="0.3">
      <c r="A925" t="s">
        <v>2347</v>
      </c>
      <c r="B925" t="s">
        <v>2887</v>
      </c>
      <c r="C925">
        <v>3120</v>
      </c>
    </row>
    <row r="926" spans="1:3" x14ac:dyDescent="0.3">
      <c r="A926" t="s">
        <v>2014</v>
      </c>
      <c r="B926" t="s">
        <v>2013</v>
      </c>
    </row>
    <row r="927" spans="1:3" x14ac:dyDescent="0.3">
      <c r="A927" t="s">
        <v>2348</v>
      </c>
      <c r="B927" t="s">
        <v>2888</v>
      </c>
      <c r="C927">
        <v>2727</v>
      </c>
    </row>
    <row r="928" spans="1:3" x14ac:dyDescent="0.3">
      <c r="A928" t="s">
        <v>2349</v>
      </c>
      <c r="B928" t="s">
        <v>2889</v>
      </c>
      <c r="C928">
        <v>2277</v>
      </c>
    </row>
    <row r="929" spans="1:3" x14ac:dyDescent="0.3">
      <c r="A929" t="s">
        <v>2350</v>
      </c>
      <c r="B929" t="s">
        <v>2890</v>
      </c>
      <c r="C929">
        <v>3083</v>
      </c>
    </row>
    <row r="930" spans="1:3" x14ac:dyDescent="0.3">
      <c r="A930" t="s">
        <v>2351</v>
      </c>
      <c r="B930" t="s">
        <v>2891</v>
      </c>
      <c r="C930">
        <v>2119</v>
      </c>
    </row>
    <row r="931" spans="1:3" x14ac:dyDescent="0.3">
      <c r="A931" t="s">
        <v>2352</v>
      </c>
      <c r="B931" t="s">
        <v>2892</v>
      </c>
      <c r="C931">
        <v>2656</v>
      </c>
    </row>
    <row r="932" spans="1:3" x14ac:dyDescent="0.3">
      <c r="A932" t="s">
        <v>2353</v>
      </c>
      <c r="B932" t="s">
        <v>2893</v>
      </c>
      <c r="C932">
        <v>2986</v>
      </c>
    </row>
    <row r="933" spans="1:3" x14ac:dyDescent="0.3">
      <c r="A933" t="s">
        <v>2354</v>
      </c>
      <c r="B933" t="s">
        <v>2894</v>
      </c>
      <c r="C933">
        <v>2308</v>
      </c>
    </row>
    <row r="934" spans="1:3" x14ac:dyDescent="0.3">
      <c r="A934" t="s">
        <v>2355</v>
      </c>
      <c r="B934" t="s">
        <v>2895</v>
      </c>
      <c r="C934">
        <v>3124</v>
      </c>
    </row>
    <row r="935" spans="1:3" x14ac:dyDescent="0.3">
      <c r="A935" t="s">
        <v>2356</v>
      </c>
      <c r="B935" t="s">
        <v>2896</v>
      </c>
      <c r="C935">
        <v>2950</v>
      </c>
    </row>
    <row r="936" spans="1:3" x14ac:dyDescent="0.3">
      <c r="A936" t="s">
        <v>2357</v>
      </c>
      <c r="B936" t="s">
        <v>2897</v>
      </c>
      <c r="C936">
        <v>2692</v>
      </c>
    </row>
    <row r="937" spans="1:3" x14ac:dyDescent="0.3">
      <c r="A937" t="s">
        <v>2358</v>
      </c>
      <c r="B937" t="s">
        <v>2898</v>
      </c>
      <c r="C937">
        <v>3065</v>
      </c>
    </row>
    <row r="938" spans="1:3" x14ac:dyDescent="0.3">
      <c r="A938" t="s">
        <v>2359</v>
      </c>
      <c r="B938" t="s">
        <v>2899</v>
      </c>
      <c r="C938">
        <v>3432</v>
      </c>
    </row>
    <row r="939" spans="1:3" x14ac:dyDescent="0.3">
      <c r="A939" t="s">
        <v>2360</v>
      </c>
      <c r="B939" t="s">
        <v>2900</v>
      </c>
      <c r="C939">
        <v>2115</v>
      </c>
    </row>
    <row r="940" spans="1:3" x14ac:dyDescent="0.3">
      <c r="A940" t="s">
        <v>2361</v>
      </c>
      <c r="B940" t="s">
        <v>2901</v>
      </c>
      <c r="C940">
        <v>2470</v>
      </c>
    </row>
    <row r="941" spans="1:3" x14ac:dyDescent="0.3">
      <c r="A941" t="s">
        <v>2362</v>
      </c>
      <c r="B941" t="s">
        <v>2902</v>
      </c>
      <c r="C941">
        <v>2846</v>
      </c>
    </row>
    <row r="942" spans="1:3" x14ac:dyDescent="0.3">
      <c r="A942" t="s">
        <v>2363</v>
      </c>
      <c r="B942" t="s">
        <v>2903</v>
      </c>
      <c r="C942">
        <v>3130</v>
      </c>
    </row>
    <row r="943" spans="1:3" x14ac:dyDescent="0.3">
      <c r="A943" t="s">
        <v>2364</v>
      </c>
      <c r="B943" t="s">
        <v>2904</v>
      </c>
      <c r="C943">
        <v>2961</v>
      </c>
    </row>
    <row r="944" spans="1:3" x14ac:dyDescent="0.3">
      <c r="A944" t="s">
        <v>2365</v>
      </c>
      <c r="B944" t="s">
        <v>2905</v>
      </c>
      <c r="C944">
        <v>2755</v>
      </c>
    </row>
    <row r="945" spans="1:3" x14ac:dyDescent="0.3">
      <c r="A945" t="s">
        <v>2366</v>
      </c>
      <c r="B945" t="s">
        <v>2906</v>
      </c>
      <c r="C945">
        <v>2595</v>
      </c>
    </row>
    <row r="946" spans="1:3" x14ac:dyDescent="0.3">
      <c r="A946" t="s">
        <v>2367</v>
      </c>
      <c r="B946" t="s">
        <v>2907</v>
      </c>
      <c r="C946">
        <v>3285</v>
      </c>
    </row>
    <row r="947" spans="1:3" x14ac:dyDescent="0.3">
      <c r="A947" t="s">
        <v>2368</v>
      </c>
      <c r="B947" t="s">
        <v>2908</v>
      </c>
      <c r="C947">
        <v>564</v>
      </c>
    </row>
    <row r="948" spans="1:3" x14ac:dyDescent="0.3">
      <c r="A948" t="s">
        <v>2369</v>
      </c>
      <c r="B948" t="s">
        <v>2909</v>
      </c>
      <c r="C948">
        <v>2578</v>
      </c>
    </row>
    <row r="949" spans="1:3" x14ac:dyDescent="0.3">
      <c r="A949" t="s">
        <v>2370</v>
      </c>
      <c r="B949" t="s">
        <v>2910</v>
      </c>
      <c r="C949">
        <v>3405</v>
      </c>
    </row>
    <row r="950" spans="1:3" x14ac:dyDescent="0.3">
      <c r="A950" t="s">
        <v>2371</v>
      </c>
      <c r="B950" t="s">
        <v>2911</v>
      </c>
      <c r="C950">
        <v>3021</v>
      </c>
    </row>
    <row r="951" spans="1:3" x14ac:dyDescent="0.3">
      <c r="A951" t="s">
        <v>593</v>
      </c>
      <c r="B951" t="s">
        <v>592</v>
      </c>
    </row>
    <row r="952" spans="1:3" x14ac:dyDescent="0.3">
      <c r="A952" t="s">
        <v>2372</v>
      </c>
      <c r="B952" t="s">
        <v>2912</v>
      </c>
      <c r="C952">
        <v>2894</v>
      </c>
    </row>
    <row r="953" spans="1:3" x14ac:dyDescent="0.3">
      <c r="A953" t="s">
        <v>2373</v>
      </c>
      <c r="B953" t="s">
        <v>2913</v>
      </c>
      <c r="C953">
        <v>2706</v>
      </c>
    </row>
    <row r="954" spans="1:3" x14ac:dyDescent="0.3">
      <c r="A954" t="s">
        <v>2374</v>
      </c>
      <c r="B954" t="s">
        <v>2914</v>
      </c>
      <c r="C954">
        <v>3476</v>
      </c>
    </row>
    <row r="955" spans="1:3" x14ac:dyDescent="0.3">
      <c r="A955" t="s">
        <v>2375</v>
      </c>
      <c r="B955" t="s">
        <v>2915</v>
      </c>
      <c r="C955">
        <v>445</v>
      </c>
    </row>
    <row r="956" spans="1:3" x14ac:dyDescent="0.3">
      <c r="A956" t="s">
        <v>2376</v>
      </c>
      <c r="B956" t="s">
        <v>2916</v>
      </c>
      <c r="C956">
        <v>2711</v>
      </c>
    </row>
    <row r="957" spans="1:3" x14ac:dyDescent="0.3">
      <c r="A957" t="s">
        <v>2377</v>
      </c>
      <c r="B957" t="s">
        <v>2917</v>
      </c>
      <c r="C957">
        <v>2704</v>
      </c>
    </row>
    <row r="958" spans="1:3" x14ac:dyDescent="0.3">
      <c r="A958" t="s">
        <v>2378</v>
      </c>
      <c r="B958" t="s">
        <v>2918</v>
      </c>
      <c r="C958">
        <v>3014</v>
      </c>
    </row>
    <row r="959" spans="1:3" x14ac:dyDescent="0.3">
      <c r="A959" t="s">
        <v>2379</v>
      </c>
      <c r="B959" t="s">
        <v>2919</v>
      </c>
      <c r="C959">
        <v>579</v>
      </c>
    </row>
    <row r="960" spans="1:3" x14ac:dyDescent="0.3">
      <c r="A960" t="s">
        <v>2380</v>
      </c>
      <c r="B960" t="s">
        <v>2920</v>
      </c>
      <c r="C960">
        <v>1468</v>
      </c>
    </row>
    <row r="961" spans="1:3" x14ac:dyDescent="0.3">
      <c r="A961" t="s">
        <v>2381</v>
      </c>
      <c r="B961" t="s">
        <v>2921</v>
      </c>
      <c r="C961">
        <v>3488</v>
      </c>
    </row>
    <row r="962" spans="1:3" x14ac:dyDescent="0.3">
      <c r="A962" t="s">
        <v>2382</v>
      </c>
      <c r="B962" t="s">
        <v>2922</v>
      </c>
      <c r="C962">
        <v>3264</v>
      </c>
    </row>
    <row r="963" spans="1:3" x14ac:dyDescent="0.3">
      <c r="A963" t="s">
        <v>2383</v>
      </c>
      <c r="B963" t="s">
        <v>2923</v>
      </c>
      <c r="C963">
        <v>2703</v>
      </c>
    </row>
    <row r="964" spans="1:3" x14ac:dyDescent="0.3">
      <c r="A964" t="s">
        <v>2384</v>
      </c>
      <c r="B964" t="s">
        <v>2924</v>
      </c>
      <c r="C964">
        <v>3116</v>
      </c>
    </row>
    <row r="965" spans="1:3" x14ac:dyDescent="0.3">
      <c r="A965" t="s">
        <v>854</v>
      </c>
      <c r="B965" t="s">
        <v>2925</v>
      </c>
      <c r="C965">
        <v>3628</v>
      </c>
    </row>
    <row r="966" spans="1:3" x14ac:dyDescent="0.3">
      <c r="A966" t="s">
        <v>1027</v>
      </c>
      <c r="B966" t="s">
        <v>1026</v>
      </c>
    </row>
    <row r="967" spans="1:3" x14ac:dyDescent="0.3">
      <c r="A967" t="s">
        <v>2385</v>
      </c>
      <c r="B967" t="s">
        <v>2926</v>
      </c>
      <c r="C967">
        <v>2719</v>
      </c>
    </row>
    <row r="968" spans="1:3" x14ac:dyDescent="0.3">
      <c r="A968" t="s">
        <v>2386</v>
      </c>
      <c r="B968" t="s">
        <v>2927</v>
      </c>
      <c r="C968">
        <v>291</v>
      </c>
    </row>
    <row r="969" spans="1:3" x14ac:dyDescent="0.3">
      <c r="A969" t="s">
        <v>2387</v>
      </c>
      <c r="B969" t="s">
        <v>2928</v>
      </c>
      <c r="C969">
        <v>1491</v>
      </c>
    </row>
    <row r="970" spans="1:3" x14ac:dyDescent="0.3">
      <c r="A970" t="s">
        <v>2388</v>
      </c>
      <c r="B970" t="s">
        <v>2929</v>
      </c>
      <c r="C970">
        <v>2911</v>
      </c>
    </row>
    <row r="971" spans="1:3" x14ac:dyDescent="0.3">
      <c r="A971" t="s">
        <v>2389</v>
      </c>
      <c r="B971" t="s">
        <v>2930</v>
      </c>
      <c r="C971">
        <v>2220</v>
      </c>
    </row>
    <row r="972" spans="1:3" x14ac:dyDescent="0.3">
      <c r="A972" t="s">
        <v>2390</v>
      </c>
      <c r="B972" t="s">
        <v>2931</v>
      </c>
      <c r="C972">
        <v>995</v>
      </c>
    </row>
    <row r="973" spans="1:3" x14ac:dyDescent="0.3">
      <c r="A973" t="s">
        <v>2391</v>
      </c>
      <c r="B973" t="s">
        <v>2932</v>
      </c>
      <c r="C973">
        <v>2683</v>
      </c>
    </row>
    <row r="974" spans="1:3" x14ac:dyDescent="0.3">
      <c r="A974" t="s">
        <v>2392</v>
      </c>
      <c r="B974" t="s">
        <v>2933</v>
      </c>
      <c r="C974">
        <v>2582</v>
      </c>
    </row>
    <row r="975" spans="1:3" x14ac:dyDescent="0.3">
      <c r="A975" t="s">
        <v>2393</v>
      </c>
      <c r="B975" t="s">
        <v>2934</v>
      </c>
      <c r="C975">
        <v>2760</v>
      </c>
    </row>
    <row r="976" spans="1:3" x14ac:dyDescent="0.3">
      <c r="A976" t="s">
        <v>2394</v>
      </c>
      <c r="B976" t="s">
        <v>2935</v>
      </c>
      <c r="C976">
        <v>2842</v>
      </c>
    </row>
    <row r="977" spans="1:3" x14ac:dyDescent="0.3">
      <c r="A977" t="s">
        <v>2395</v>
      </c>
      <c r="B977" t="s">
        <v>2936</v>
      </c>
      <c r="C977">
        <v>2655</v>
      </c>
    </row>
    <row r="978" spans="1:3" x14ac:dyDescent="0.3">
      <c r="A978" t="s">
        <v>2396</v>
      </c>
      <c r="B978" t="s">
        <v>2937</v>
      </c>
      <c r="C978">
        <v>2709</v>
      </c>
    </row>
    <row r="979" spans="1:3" x14ac:dyDescent="0.3">
      <c r="A979" t="s">
        <v>2397</v>
      </c>
      <c r="B979" t="s">
        <v>2938</v>
      </c>
      <c r="C979">
        <v>1740</v>
      </c>
    </row>
    <row r="980" spans="1:3" x14ac:dyDescent="0.3">
      <c r="A980" t="s">
        <v>2398</v>
      </c>
      <c r="B980" t="s">
        <v>2939</v>
      </c>
      <c r="C980">
        <v>3463</v>
      </c>
    </row>
    <row r="981" spans="1:3" x14ac:dyDescent="0.3">
      <c r="A981" t="s">
        <v>2399</v>
      </c>
      <c r="B981" t="s">
        <v>2940</v>
      </c>
      <c r="C981">
        <v>3500</v>
      </c>
    </row>
    <row r="982" spans="1:3" x14ac:dyDescent="0.3">
      <c r="A982" t="s">
        <v>2400</v>
      </c>
      <c r="B982" t="s">
        <v>2941</v>
      </c>
      <c r="C982">
        <v>3137</v>
      </c>
    </row>
    <row r="983" spans="1:3" x14ac:dyDescent="0.3">
      <c r="A983" t="s">
        <v>2401</v>
      </c>
      <c r="B983" t="s">
        <v>2942</v>
      </c>
      <c r="C983">
        <v>3303</v>
      </c>
    </row>
    <row r="984" spans="1:3" x14ac:dyDescent="0.3">
      <c r="A984" t="s">
        <v>2402</v>
      </c>
      <c r="B984" t="s">
        <v>2943</v>
      </c>
    </row>
    <row r="985" spans="1:3" x14ac:dyDescent="0.3">
      <c r="A985" t="s">
        <v>2403</v>
      </c>
      <c r="B985" t="s">
        <v>2944</v>
      </c>
      <c r="C985">
        <v>1598</v>
      </c>
    </row>
    <row r="986" spans="1:3" x14ac:dyDescent="0.3">
      <c r="A986" t="s">
        <v>2404</v>
      </c>
      <c r="B986" t="s">
        <v>2945</v>
      </c>
      <c r="C986">
        <v>3261</v>
      </c>
    </row>
    <row r="987" spans="1:3" x14ac:dyDescent="0.3">
      <c r="A987" t="s">
        <v>2405</v>
      </c>
      <c r="B987" t="s">
        <v>2946</v>
      </c>
      <c r="C987">
        <v>666</v>
      </c>
    </row>
    <row r="988" spans="1:3" x14ac:dyDescent="0.3">
      <c r="A988" t="s">
        <v>2406</v>
      </c>
      <c r="B988" t="s">
        <v>2947</v>
      </c>
      <c r="C988">
        <v>2688</v>
      </c>
    </row>
    <row r="989" spans="1:3" x14ac:dyDescent="0.3">
      <c r="A989" t="s">
        <v>2407</v>
      </c>
      <c r="B989" t="s">
        <v>2948</v>
      </c>
      <c r="C989">
        <v>368</v>
      </c>
    </row>
    <row r="990" spans="1:3" x14ac:dyDescent="0.3">
      <c r="A990" t="s">
        <v>2408</v>
      </c>
      <c r="B990" t="s">
        <v>2949</v>
      </c>
      <c r="C990">
        <v>3061</v>
      </c>
    </row>
    <row r="991" spans="1:3" x14ac:dyDescent="0.3">
      <c r="A991" t="s">
        <v>2409</v>
      </c>
      <c r="B991" t="s">
        <v>2950</v>
      </c>
      <c r="C991">
        <v>2684</v>
      </c>
    </row>
    <row r="992" spans="1:3" x14ac:dyDescent="0.3">
      <c r="A992" t="s">
        <v>2410</v>
      </c>
      <c r="B992" t="s">
        <v>2951</v>
      </c>
      <c r="C992">
        <v>2803</v>
      </c>
    </row>
    <row r="993" spans="1:3" x14ac:dyDescent="0.3">
      <c r="A993" t="s">
        <v>2411</v>
      </c>
      <c r="B993" t="s">
        <v>2952</v>
      </c>
      <c r="C993">
        <v>3233</v>
      </c>
    </row>
    <row r="994" spans="1:3" x14ac:dyDescent="0.3">
      <c r="A994" t="s">
        <v>2412</v>
      </c>
      <c r="B994" t="s">
        <v>2953</v>
      </c>
      <c r="C994">
        <v>3427</v>
      </c>
    </row>
    <row r="995" spans="1:3" x14ac:dyDescent="0.3">
      <c r="A995" t="s">
        <v>2413</v>
      </c>
      <c r="B995" t="s">
        <v>2954</v>
      </c>
      <c r="C995">
        <v>886</v>
      </c>
    </row>
    <row r="996" spans="1:3" x14ac:dyDescent="0.3">
      <c r="A996" t="s">
        <v>2414</v>
      </c>
      <c r="B996" t="s">
        <v>2955</v>
      </c>
      <c r="C996">
        <v>2747</v>
      </c>
    </row>
    <row r="997" spans="1:3" x14ac:dyDescent="0.3">
      <c r="A997" t="s">
        <v>2415</v>
      </c>
      <c r="B997" t="s">
        <v>2956</v>
      </c>
      <c r="C997">
        <v>3315</v>
      </c>
    </row>
    <row r="998" spans="1:3" x14ac:dyDescent="0.3">
      <c r="A998" t="s">
        <v>2416</v>
      </c>
      <c r="B998" t="s">
        <v>2957</v>
      </c>
      <c r="C998">
        <v>2821</v>
      </c>
    </row>
    <row r="999" spans="1:3" x14ac:dyDescent="0.3">
      <c r="A999" t="s">
        <v>2417</v>
      </c>
      <c r="B999" t="s">
        <v>2958</v>
      </c>
      <c r="C999">
        <v>1148</v>
      </c>
    </row>
    <row r="1000" spans="1:3" x14ac:dyDescent="0.3">
      <c r="A1000" t="s">
        <v>2418</v>
      </c>
      <c r="B1000" t="s">
        <v>2959</v>
      </c>
      <c r="C1000">
        <v>3013</v>
      </c>
    </row>
    <row r="1001" spans="1:3" x14ac:dyDescent="0.3">
      <c r="A1001" t="s">
        <v>2419</v>
      </c>
      <c r="B1001" t="s">
        <v>2960</v>
      </c>
      <c r="C1001">
        <v>3328</v>
      </c>
    </row>
    <row r="1002" spans="1:3" x14ac:dyDescent="0.3">
      <c r="A1002" t="s">
        <v>2420</v>
      </c>
      <c r="B1002" t="s">
        <v>2961</v>
      </c>
      <c r="C1002">
        <v>3343</v>
      </c>
    </row>
    <row r="1003" spans="1:3" x14ac:dyDescent="0.3">
      <c r="A1003" t="s">
        <v>1351</v>
      </c>
      <c r="B1003" t="s">
        <v>1352</v>
      </c>
      <c r="C1003">
        <v>3312</v>
      </c>
    </row>
    <row r="1004" spans="1:3" x14ac:dyDescent="0.3">
      <c r="A1004" t="s">
        <v>2421</v>
      </c>
      <c r="B1004" t="s">
        <v>2962</v>
      </c>
      <c r="C1004">
        <v>3078</v>
      </c>
    </row>
    <row r="1005" spans="1:3" x14ac:dyDescent="0.3">
      <c r="A1005" t="s">
        <v>2422</v>
      </c>
      <c r="B1005" t="s">
        <v>2963</v>
      </c>
      <c r="C1005">
        <v>2742</v>
      </c>
    </row>
    <row r="1006" spans="1:3" x14ac:dyDescent="0.3">
      <c r="A1006" t="s">
        <v>2423</v>
      </c>
      <c r="B1006" t="s">
        <v>2964</v>
      </c>
      <c r="C1006">
        <v>749</v>
      </c>
    </row>
    <row r="1007" spans="1:3" x14ac:dyDescent="0.3">
      <c r="A1007" t="s">
        <v>2424</v>
      </c>
      <c r="B1007" t="s">
        <v>2965</v>
      </c>
      <c r="C1007">
        <v>2783</v>
      </c>
    </row>
    <row r="1008" spans="1:3" x14ac:dyDescent="0.3">
      <c r="A1008" t="s">
        <v>2425</v>
      </c>
      <c r="B1008" t="s">
        <v>2966</v>
      </c>
      <c r="C1008">
        <v>3321</v>
      </c>
    </row>
    <row r="1009" spans="1:3" x14ac:dyDescent="0.3">
      <c r="A1009" t="s">
        <v>2426</v>
      </c>
      <c r="B1009" t="s">
        <v>2967</v>
      </c>
      <c r="C1009">
        <v>2699</v>
      </c>
    </row>
    <row r="1010" spans="1:3" x14ac:dyDescent="0.3">
      <c r="A1010" t="s">
        <v>2427</v>
      </c>
      <c r="B1010" t="s">
        <v>2968</v>
      </c>
    </row>
    <row r="1011" spans="1:3" x14ac:dyDescent="0.3">
      <c r="A1011" t="s">
        <v>2059</v>
      </c>
      <c r="B1011" t="s">
        <v>2969</v>
      </c>
      <c r="C1011">
        <v>3164</v>
      </c>
    </row>
    <row r="1012" spans="1:3" x14ac:dyDescent="0.3">
      <c r="A1012" t="s">
        <v>2428</v>
      </c>
      <c r="B1012" t="s">
        <v>2970</v>
      </c>
      <c r="C1012">
        <v>50001</v>
      </c>
    </row>
    <row r="1013" spans="1:3" x14ac:dyDescent="0.3">
      <c r="A1013" t="s">
        <v>2429</v>
      </c>
      <c r="B1013" t="s">
        <v>2971</v>
      </c>
    </row>
    <row r="1014" spans="1:3" x14ac:dyDescent="0.3">
      <c r="A1014" t="s">
        <v>2430</v>
      </c>
      <c r="B1014" t="s">
        <v>2972</v>
      </c>
      <c r="C1014">
        <v>1914</v>
      </c>
    </row>
    <row r="1015" spans="1:3" x14ac:dyDescent="0.3">
      <c r="A1015" t="s">
        <v>2431</v>
      </c>
      <c r="B1015" t="s">
        <v>2973</v>
      </c>
      <c r="C1015">
        <v>2588</v>
      </c>
    </row>
    <row r="1016" spans="1:3" x14ac:dyDescent="0.3">
      <c r="A1016" t="s">
        <v>2432</v>
      </c>
      <c r="B1016" t="s">
        <v>2974</v>
      </c>
      <c r="C1016">
        <v>2891</v>
      </c>
    </row>
    <row r="1017" spans="1:3" x14ac:dyDescent="0.3">
      <c r="A1017" t="s">
        <v>2433</v>
      </c>
      <c r="B1017" t="s">
        <v>2975</v>
      </c>
      <c r="C1017">
        <v>827</v>
      </c>
    </row>
    <row r="1018" spans="1:3" x14ac:dyDescent="0.3">
      <c r="A1018" t="s">
        <v>2434</v>
      </c>
      <c r="B1018" t="s">
        <v>2976</v>
      </c>
      <c r="C1018">
        <v>3063</v>
      </c>
    </row>
    <row r="1019" spans="1:3" x14ac:dyDescent="0.3">
      <c r="A1019" t="s">
        <v>2435</v>
      </c>
      <c r="B1019" t="s">
        <v>2977</v>
      </c>
      <c r="C1019">
        <v>3244</v>
      </c>
    </row>
    <row r="1020" spans="1:3" x14ac:dyDescent="0.3">
      <c r="A1020" t="s">
        <v>2436</v>
      </c>
      <c r="B1020" t="s">
        <v>2977</v>
      </c>
      <c r="C1020">
        <v>3260</v>
      </c>
    </row>
    <row r="1021" spans="1:3" x14ac:dyDescent="0.3">
      <c r="A1021" t="s">
        <v>2437</v>
      </c>
      <c r="B1021" t="s">
        <v>2978</v>
      </c>
      <c r="C1021">
        <v>2834</v>
      </c>
    </row>
    <row r="1022" spans="1:3" x14ac:dyDescent="0.3">
      <c r="A1022" t="s">
        <v>2438</v>
      </c>
      <c r="B1022" t="s">
        <v>2979</v>
      </c>
      <c r="C1022">
        <v>3377</v>
      </c>
    </row>
    <row r="1023" spans="1:3" x14ac:dyDescent="0.3">
      <c r="A1023" t="s">
        <v>2439</v>
      </c>
      <c r="B1023" t="s">
        <v>2980</v>
      </c>
      <c r="C1023">
        <v>2835</v>
      </c>
    </row>
    <row r="1024" spans="1:3" x14ac:dyDescent="0.3">
      <c r="A1024" t="s">
        <v>2440</v>
      </c>
      <c r="B1024" t="s">
        <v>2981</v>
      </c>
      <c r="C1024">
        <v>2614</v>
      </c>
    </row>
    <row r="1025" spans="1:3" x14ac:dyDescent="0.3">
      <c r="A1025" t="s">
        <v>2441</v>
      </c>
      <c r="B1025" t="s">
        <v>2982</v>
      </c>
      <c r="C1025">
        <v>1822</v>
      </c>
    </row>
    <row r="1026" spans="1:3" x14ac:dyDescent="0.3">
      <c r="A1026" t="s">
        <v>2442</v>
      </c>
      <c r="B1026" t="s">
        <v>2983</v>
      </c>
      <c r="C1026">
        <v>2935</v>
      </c>
    </row>
    <row r="1027" spans="1:3" x14ac:dyDescent="0.3">
      <c r="A1027" t="s">
        <v>2443</v>
      </c>
      <c r="B1027" t="s">
        <v>2984</v>
      </c>
      <c r="C1027">
        <v>2988</v>
      </c>
    </row>
    <row r="1028" spans="1:3" x14ac:dyDescent="0.3">
      <c r="A1028" t="s">
        <v>2444</v>
      </c>
      <c r="B1028" t="s">
        <v>2985</v>
      </c>
      <c r="C1028">
        <v>3354</v>
      </c>
    </row>
    <row r="1029" spans="1:3" x14ac:dyDescent="0.3">
      <c r="A1029" t="s">
        <v>2445</v>
      </c>
      <c r="B1029" t="s">
        <v>2986</v>
      </c>
      <c r="C1029">
        <v>1541</v>
      </c>
    </row>
    <row r="1030" spans="1:3" x14ac:dyDescent="0.3">
      <c r="A1030" t="s">
        <v>2446</v>
      </c>
      <c r="B1030" t="s">
        <v>2987</v>
      </c>
      <c r="C1030">
        <v>416</v>
      </c>
    </row>
    <row r="1031" spans="1:3" x14ac:dyDescent="0.3">
      <c r="A1031" t="s">
        <v>2447</v>
      </c>
      <c r="B1031" t="s">
        <v>2988</v>
      </c>
      <c r="C1031">
        <v>3275</v>
      </c>
    </row>
    <row r="1032" spans="1:3" x14ac:dyDescent="0.3">
      <c r="A1032" t="s">
        <v>2448</v>
      </c>
      <c r="B1032" t="s">
        <v>2989</v>
      </c>
      <c r="C1032">
        <v>2667</v>
      </c>
    </row>
    <row r="1033" spans="1:3" x14ac:dyDescent="0.3">
      <c r="A1033" t="s">
        <v>2449</v>
      </c>
      <c r="B1033" t="s">
        <v>2990</v>
      </c>
      <c r="C1033">
        <v>435</v>
      </c>
    </row>
    <row r="1034" spans="1:3" x14ac:dyDescent="0.3">
      <c r="A1034" t="s">
        <v>2450</v>
      </c>
      <c r="B1034" t="s">
        <v>1914</v>
      </c>
      <c r="C1034">
        <v>1792</v>
      </c>
    </row>
    <row r="1035" spans="1:3" x14ac:dyDescent="0.3">
      <c r="A1035" t="s">
        <v>2451</v>
      </c>
      <c r="B1035" t="s">
        <v>2991</v>
      </c>
      <c r="C1035">
        <v>1855</v>
      </c>
    </row>
    <row r="1036" spans="1:3" x14ac:dyDescent="0.3">
      <c r="A1036" t="s">
        <v>2452</v>
      </c>
      <c r="B1036" t="s">
        <v>2992</v>
      </c>
      <c r="C1036">
        <v>39</v>
      </c>
    </row>
    <row r="1037" spans="1:3" x14ac:dyDescent="0.3">
      <c r="A1037" t="s">
        <v>2453</v>
      </c>
      <c r="B1037" t="s">
        <v>2993</v>
      </c>
      <c r="C1037">
        <v>610</v>
      </c>
    </row>
    <row r="1038" spans="1:3" x14ac:dyDescent="0.3">
      <c r="A1038" t="s">
        <v>2454</v>
      </c>
      <c r="B1038" t="s">
        <v>2994</v>
      </c>
      <c r="C1038">
        <v>2737</v>
      </c>
    </row>
    <row r="1039" spans="1:3" x14ac:dyDescent="0.3">
      <c r="A1039" t="s">
        <v>2455</v>
      </c>
      <c r="B1039" t="s">
        <v>2995</v>
      </c>
      <c r="C1039">
        <v>486</v>
      </c>
    </row>
    <row r="1040" spans="1:3" x14ac:dyDescent="0.3">
      <c r="A1040" t="s">
        <v>2456</v>
      </c>
      <c r="B1040" t="s">
        <v>2996</v>
      </c>
      <c r="C1040">
        <v>2850</v>
      </c>
    </row>
    <row r="1041" spans="1:3" x14ac:dyDescent="0.3">
      <c r="A1041" t="s">
        <v>2457</v>
      </c>
      <c r="B1041" t="s">
        <v>2997</v>
      </c>
      <c r="C1041">
        <v>2970</v>
      </c>
    </row>
    <row r="1042" spans="1:3" x14ac:dyDescent="0.3">
      <c r="A1042" t="s">
        <v>2458</v>
      </c>
      <c r="B1042" t="s">
        <v>2998</v>
      </c>
      <c r="C1042">
        <v>1219</v>
      </c>
    </row>
    <row r="1043" spans="1:3" x14ac:dyDescent="0.3">
      <c r="A1043" t="s">
        <v>2459</v>
      </c>
      <c r="B1043" t="s">
        <v>2999</v>
      </c>
      <c r="C1043">
        <v>2593</v>
      </c>
    </row>
    <row r="1044" spans="1:3" x14ac:dyDescent="0.3">
      <c r="A1044" t="s">
        <v>1679</v>
      </c>
      <c r="B1044" t="s">
        <v>1678</v>
      </c>
      <c r="C1044">
        <v>1750</v>
      </c>
    </row>
    <row r="1045" spans="1:3" x14ac:dyDescent="0.3">
      <c r="A1045" t="s">
        <v>2460</v>
      </c>
      <c r="B1045" t="s">
        <v>3000</v>
      </c>
      <c r="C1045">
        <v>1779</v>
      </c>
    </row>
    <row r="1046" spans="1:3" x14ac:dyDescent="0.3">
      <c r="A1046" t="s">
        <v>2461</v>
      </c>
      <c r="B1046" t="s">
        <v>3001</v>
      </c>
      <c r="C1046">
        <v>3437</v>
      </c>
    </row>
    <row r="1047" spans="1:3" x14ac:dyDescent="0.3">
      <c r="A1047" t="s">
        <v>2462</v>
      </c>
      <c r="B1047" t="s">
        <v>3002</v>
      </c>
      <c r="C1047">
        <v>2668</v>
      </c>
    </row>
    <row r="1048" spans="1:3" x14ac:dyDescent="0.3">
      <c r="A1048" t="s">
        <v>2463</v>
      </c>
      <c r="B1048" t="s">
        <v>3003</v>
      </c>
      <c r="C1048">
        <v>2887</v>
      </c>
    </row>
    <row r="1049" spans="1:3" x14ac:dyDescent="0.3">
      <c r="A1049" t="s">
        <v>2464</v>
      </c>
      <c r="B1049" t="s">
        <v>3004</v>
      </c>
      <c r="C1049">
        <v>795</v>
      </c>
    </row>
    <row r="1050" spans="1:3" x14ac:dyDescent="0.3">
      <c r="A1050" t="s">
        <v>2465</v>
      </c>
      <c r="B1050" t="s">
        <v>3005</v>
      </c>
      <c r="C1050">
        <v>2413</v>
      </c>
    </row>
    <row r="1051" spans="1:3" x14ac:dyDescent="0.3">
      <c r="A1051" t="s">
        <v>2466</v>
      </c>
      <c r="B1051" t="s">
        <v>3006</v>
      </c>
      <c r="C1051">
        <v>1517</v>
      </c>
    </row>
    <row r="1052" spans="1:3" x14ac:dyDescent="0.3">
      <c r="A1052" t="s">
        <v>2467</v>
      </c>
      <c r="B1052" t="s">
        <v>3007</v>
      </c>
      <c r="C1052">
        <v>2916</v>
      </c>
    </row>
    <row r="1053" spans="1:3" x14ac:dyDescent="0.3">
      <c r="A1053" t="s">
        <v>2468</v>
      </c>
      <c r="B1053" t="s">
        <v>3008</v>
      </c>
      <c r="C1053">
        <v>2140</v>
      </c>
    </row>
    <row r="1054" spans="1:3" x14ac:dyDescent="0.3">
      <c r="A1054" t="s">
        <v>2469</v>
      </c>
      <c r="B1054" t="s">
        <v>3009</v>
      </c>
      <c r="C1054">
        <v>545</v>
      </c>
    </row>
    <row r="1055" spans="1:3" x14ac:dyDescent="0.3">
      <c r="A1055" t="s">
        <v>2470</v>
      </c>
      <c r="B1055" t="s">
        <v>3010</v>
      </c>
      <c r="C1055">
        <v>3269</v>
      </c>
    </row>
    <row r="1056" spans="1:3" x14ac:dyDescent="0.3">
      <c r="A1056" t="s">
        <v>2471</v>
      </c>
      <c r="B1056" t="s">
        <v>3011</v>
      </c>
      <c r="C1056">
        <v>2543</v>
      </c>
    </row>
    <row r="1057" spans="1:3" x14ac:dyDescent="0.3">
      <c r="A1057" t="s">
        <v>2472</v>
      </c>
      <c r="B1057" t="s">
        <v>3012</v>
      </c>
      <c r="C1057">
        <v>2238</v>
      </c>
    </row>
    <row r="1058" spans="1:3" x14ac:dyDescent="0.3">
      <c r="A1058" t="s">
        <v>2473</v>
      </c>
      <c r="B1058" t="s">
        <v>3013</v>
      </c>
      <c r="C1058">
        <v>2836</v>
      </c>
    </row>
    <row r="1059" spans="1:3" x14ac:dyDescent="0.3">
      <c r="A1059" t="s">
        <v>2474</v>
      </c>
      <c r="B1059" t="s">
        <v>3014</v>
      </c>
      <c r="C1059">
        <v>3047</v>
      </c>
    </row>
    <row r="1060" spans="1:3" x14ac:dyDescent="0.3">
      <c r="A1060" t="s">
        <v>2475</v>
      </c>
      <c r="B1060" t="s">
        <v>3015</v>
      </c>
      <c r="C1060">
        <v>2241</v>
      </c>
    </row>
    <row r="1061" spans="1:3" x14ac:dyDescent="0.3">
      <c r="A1061" t="s">
        <v>2476</v>
      </c>
      <c r="B1061" t="s">
        <v>3016</v>
      </c>
      <c r="C1061">
        <v>458</v>
      </c>
    </row>
    <row r="1062" spans="1:3" x14ac:dyDescent="0.3">
      <c r="A1062" t="s">
        <v>2477</v>
      </c>
      <c r="B1062" t="s">
        <v>3017</v>
      </c>
      <c r="C1062">
        <v>617</v>
      </c>
    </row>
    <row r="1063" spans="1:3" x14ac:dyDescent="0.3">
      <c r="A1063" t="s">
        <v>2478</v>
      </c>
      <c r="B1063" t="s">
        <v>3018</v>
      </c>
      <c r="C1063">
        <v>2778</v>
      </c>
    </row>
    <row r="1064" spans="1:3" x14ac:dyDescent="0.3">
      <c r="A1064" t="s">
        <v>2479</v>
      </c>
      <c r="B1064" t="s">
        <v>3019</v>
      </c>
      <c r="C1064">
        <v>2753</v>
      </c>
    </row>
    <row r="1065" spans="1:3" x14ac:dyDescent="0.3">
      <c r="A1065" t="s">
        <v>2480</v>
      </c>
      <c r="B1065" t="s">
        <v>3020</v>
      </c>
      <c r="C1065">
        <v>2754</v>
      </c>
    </row>
    <row r="1066" spans="1:3" x14ac:dyDescent="0.3">
      <c r="A1066" t="s">
        <v>2481</v>
      </c>
      <c r="B1066" t="s">
        <v>3021</v>
      </c>
      <c r="C1066">
        <v>2550</v>
      </c>
    </row>
    <row r="1067" spans="1:3" x14ac:dyDescent="0.3">
      <c r="A1067" t="s">
        <v>2482</v>
      </c>
      <c r="B1067" t="s">
        <v>3022</v>
      </c>
      <c r="C1067">
        <v>3363</v>
      </c>
    </row>
    <row r="1068" spans="1:3" x14ac:dyDescent="0.3">
      <c r="A1068" t="s">
        <v>2483</v>
      </c>
      <c r="B1068" t="s">
        <v>3023</v>
      </c>
      <c r="C1068">
        <v>2554</v>
      </c>
    </row>
    <row r="1069" spans="1:3" x14ac:dyDescent="0.3">
      <c r="A1069" t="s">
        <v>2484</v>
      </c>
      <c r="B1069" t="s">
        <v>3024</v>
      </c>
      <c r="C1069">
        <v>1259</v>
      </c>
    </row>
    <row r="1070" spans="1:3" x14ac:dyDescent="0.3">
      <c r="A1070" t="s">
        <v>2485</v>
      </c>
      <c r="B1070" t="s">
        <v>3025</v>
      </c>
      <c r="C1070">
        <v>2665</v>
      </c>
    </row>
    <row r="1071" spans="1:3" x14ac:dyDescent="0.3">
      <c r="A1071" t="s">
        <v>2486</v>
      </c>
      <c r="B1071" t="s">
        <v>3026</v>
      </c>
      <c r="C1071">
        <v>2913</v>
      </c>
    </row>
    <row r="1072" spans="1:3" x14ac:dyDescent="0.3">
      <c r="A1072" t="s">
        <v>2487</v>
      </c>
      <c r="B1072" t="s">
        <v>3027</v>
      </c>
      <c r="C1072">
        <v>3284</v>
      </c>
    </row>
    <row r="1073" spans="1:3" x14ac:dyDescent="0.3">
      <c r="A1073" t="s">
        <v>2488</v>
      </c>
      <c r="B1073" t="s">
        <v>3028</v>
      </c>
      <c r="C1073">
        <v>2660</v>
      </c>
    </row>
    <row r="1074" spans="1:3" x14ac:dyDescent="0.3">
      <c r="A1074" t="s">
        <v>2489</v>
      </c>
      <c r="B1074" t="s">
        <v>3029</v>
      </c>
      <c r="C1074">
        <v>2793</v>
      </c>
    </row>
    <row r="1075" spans="1:3" x14ac:dyDescent="0.3">
      <c r="A1075" t="s">
        <v>2490</v>
      </c>
      <c r="B1075" t="s">
        <v>3030</v>
      </c>
      <c r="C1075">
        <v>581</v>
      </c>
    </row>
    <row r="1076" spans="1:3" x14ac:dyDescent="0.3">
      <c r="A1076" t="s">
        <v>2491</v>
      </c>
      <c r="B1076" t="s">
        <v>3031</v>
      </c>
      <c r="C1076">
        <v>2769</v>
      </c>
    </row>
    <row r="1077" spans="1:3" x14ac:dyDescent="0.3">
      <c r="A1077" t="s">
        <v>2492</v>
      </c>
      <c r="B1077" t="s">
        <v>3032</v>
      </c>
      <c r="C1077">
        <v>734</v>
      </c>
    </row>
    <row r="1078" spans="1:3" x14ac:dyDescent="0.3">
      <c r="A1078" t="s">
        <v>2493</v>
      </c>
      <c r="B1078" t="s">
        <v>3033</v>
      </c>
      <c r="C1078">
        <v>580</v>
      </c>
    </row>
    <row r="1079" spans="1:3" x14ac:dyDescent="0.3">
      <c r="A1079" t="s">
        <v>2494</v>
      </c>
      <c r="B1079" t="s">
        <v>3034</v>
      </c>
      <c r="C1079">
        <v>2779</v>
      </c>
    </row>
    <row r="1080" spans="1:3" x14ac:dyDescent="0.3">
      <c r="A1080" t="s">
        <v>2495</v>
      </c>
      <c r="B1080" t="s">
        <v>3035</v>
      </c>
      <c r="C1080">
        <v>2832</v>
      </c>
    </row>
    <row r="1081" spans="1:3" x14ac:dyDescent="0.3">
      <c r="A1081" t="s">
        <v>2496</v>
      </c>
      <c r="B1081" t="s">
        <v>3036</v>
      </c>
      <c r="C1081">
        <v>1973</v>
      </c>
    </row>
    <row r="1082" spans="1:3" x14ac:dyDescent="0.3">
      <c r="A1082" t="s">
        <v>2497</v>
      </c>
      <c r="B1082" t="s">
        <v>3037</v>
      </c>
      <c r="C1082">
        <v>3118</v>
      </c>
    </row>
    <row r="1083" spans="1:3" x14ac:dyDescent="0.3">
      <c r="A1083" t="s">
        <v>2498</v>
      </c>
      <c r="B1083" t="s">
        <v>3038</v>
      </c>
      <c r="C1083">
        <v>1169</v>
      </c>
    </row>
    <row r="1084" spans="1:3" x14ac:dyDescent="0.3">
      <c r="A1084" t="s">
        <v>2499</v>
      </c>
      <c r="B1084" t="s">
        <v>3039</v>
      </c>
      <c r="C1084">
        <v>2314</v>
      </c>
    </row>
    <row r="1085" spans="1:3" x14ac:dyDescent="0.3">
      <c r="A1085" t="s">
        <v>2500</v>
      </c>
      <c r="B1085" t="s">
        <v>3040</v>
      </c>
      <c r="C1085">
        <v>1570</v>
      </c>
    </row>
    <row r="1086" spans="1:3" x14ac:dyDescent="0.3">
      <c r="A1086" t="s">
        <v>2501</v>
      </c>
      <c r="B1086" t="s">
        <v>3041</v>
      </c>
      <c r="C1086">
        <v>1965</v>
      </c>
    </row>
    <row r="1087" spans="1:3" x14ac:dyDescent="0.3">
      <c r="A1087" t="s">
        <v>2502</v>
      </c>
      <c r="B1087" t="s">
        <v>3042</v>
      </c>
      <c r="C1087">
        <v>979</v>
      </c>
    </row>
    <row r="1088" spans="1:3" x14ac:dyDescent="0.3">
      <c r="A1088" t="s">
        <v>2503</v>
      </c>
      <c r="B1088" t="s">
        <v>3043</v>
      </c>
      <c r="C1088">
        <v>2707</v>
      </c>
    </row>
    <row r="1089" spans="1:3" x14ac:dyDescent="0.3">
      <c r="A1089" t="s">
        <v>2504</v>
      </c>
      <c r="B1089" t="s">
        <v>3044</v>
      </c>
      <c r="C1089">
        <v>2758</v>
      </c>
    </row>
    <row r="1090" spans="1:3" x14ac:dyDescent="0.3">
      <c r="A1090" t="s">
        <v>2505</v>
      </c>
      <c r="B1090" t="s">
        <v>3045</v>
      </c>
      <c r="C1090">
        <v>2027</v>
      </c>
    </row>
    <row r="1091" spans="1:3" x14ac:dyDescent="0.3">
      <c r="A1091" t="s">
        <v>2506</v>
      </c>
      <c r="B1091" t="s">
        <v>3046</v>
      </c>
      <c r="C1091">
        <v>3190</v>
      </c>
    </row>
    <row r="1092" spans="1:3" x14ac:dyDescent="0.3">
      <c r="A1092" t="s">
        <v>2507</v>
      </c>
      <c r="B1092" t="s">
        <v>3047</v>
      </c>
      <c r="C1092">
        <v>586</v>
      </c>
    </row>
    <row r="1093" spans="1:3" x14ac:dyDescent="0.3">
      <c r="A1093" t="s">
        <v>2508</v>
      </c>
      <c r="B1093" t="s">
        <v>3048</v>
      </c>
      <c r="C1093">
        <v>2591</v>
      </c>
    </row>
    <row r="1094" spans="1:3" x14ac:dyDescent="0.3">
      <c r="A1094" t="s">
        <v>1987</v>
      </c>
      <c r="B1094" t="s">
        <v>1986</v>
      </c>
      <c r="C1094">
        <v>2914</v>
      </c>
    </row>
    <row r="1095" spans="1:3" x14ac:dyDescent="0.3">
      <c r="A1095" t="s">
        <v>2509</v>
      </c>
      <c r="B1095" t="s">
        <v>3049</v>
      </c>
      <c r="C1095">
        <v>3016</v>
      </c>
    </row>
    <row r="1096" spans="1:3" x14ac:dyDescent="0.3">
      <c r="A1096" t="s">
        <v>2510</v>
      </c>
      <c r="B1096" t="s">
        <v>3050</v>
      </c>
      <c r="C1096">
        <v>1559</v>
      </c>
    </row>
    <row r="1097" spans="1:3" x14ac:dyDescent="0.3">
      <c r="A1097" t="s">
        <v>2511</v>
      </c>
      <c r="B1097" t="s">
        <v>3051</v>
      </c>
      <c r="C1097">
        <v>2014</v>
      </c>
    </row>
    <row r="1098" spans="1:3" x14ac:dyDescent="0.3">
      <c r="A1098" t="s">
        <v>2512</v>
      </c>
      <c r="B1098" t="s">
        <v>3052</v>
      </c>
      <c r="C1098">
        <v>2029</v>
      </c>
    </row>
    <row r="1099" spans="1:3" x14ac:dyDescent="0.3">
      <c r="A1099" t="s">
        <v>2513</v>
      </c>
      <c r="B1099" t="s">
        <v>3053</v>
      </c>
      <c r="C1099">
        <v>898</v>
      </c>
    </row>
    <row r="1100" spans="1:3" x14ac:dyDescent="0.3">
      <c r="A1100" t="s">
        <v>2514</v>
      </c>
      <c r="B1100" t="s">
        <v>3054</v>
      </c>
      <c r="C1100">
        <v>2012</v>
      </c>
    </row>
    <row r="1101" spans="1:3" x14ac:dyDescent="0.3">
      <c r="A1101" t="s">
        <v>2515</v>
      </c>
      <c r="B1101" t="s">
        <v>3055</v>
      </c>
      <c r="C1101">
        <v>736</v>
      </c>
    </row>
    <row r="1102" spans="1:3" x14ac:dyDescent="0.3">
      <c r="A1102" t="s">
        <v>2516</v>
      </c>
      <c r="B1102" t="s">
        <v>365</v>
      </c>
      <c r="C1102">
        <v>3229</v>
      </c>
    </row>
    <row r="1103" spans="1:3" x14ac:dyDescent="0.3">
      <c r="A1103" t="s">
        <v>2517</v>
      </c>
      <c r="B1103" t="s">
        <v>3056</v>
      </c>
      <c r="C1103">
        <v>2892</v>
      </c>
    </row>
    <row r="1104" spans="1:3" x14ac:dyDescent="0.3">
      <c r="A1104" t="s">
        <v>2518</v>
      </c>
      <c r="B1104" t="s">
        <v>3057</v>
      </c>
      <c r="C1104">
        <v>2995</v>
      </c>
    </row>
    <row r="1105" spans="1:3" x14ac:dyDescent="0.3">
      <c r="A1105" t="s">
        <v>2519</v>
      </c>
      <c r="B1105" t="s">
        <v>3058</v>
      </c>
      <c r="C1105">
        <v>1452</v>
      </c>
    </row>
    <row r="1106" spans="1:3" x14ac:dyDescent="0.3">
      <c r="A1106" t="s">
        <v>2520</v>
      </c>
      <c r="B1106" t="s">
        <v>3059</v>
      </c>
      <c r="C1106">
        <v>2898</v>
      </c>
    </row>
    <row r="1107" spans="1:3" x14ac:dyDescent="0.3">
      <c r="A1107" t="s">
        <v>2521</v>
      </c>
      <c r="B1107" t="s">
        <v>3060</v>
      </c>
      <c r="C1107">
        <v>3146</v>
      </c>
    </row>
    <row r="1108" spans="1:3" x14ac:dyDescent="0.3">
      <c r="A1108" t="s">
        <v>2522</v>
      </c>
      <c r="B1108" t="s">
        <v>3061</v>
      </c>
      <c r="C1108">
        <v>3087</v>
      </c>
    </row>
    <row r="1109" spans="1:3" x14ac:dyDescent="0.3">
      <c r="A1109" t="s">
        <v>2523</v>
      </c>
      <c r="B1109" t="s">
        <v>3062</v>
      </c>
      <c r="C1109">
        <v>2830</v>
      </c>
    </row>
    <row r="1110" spans="1:3" x14ac:dyDescent="0.3">
      <c r="A1110" t="s">
        <v>2524</v>
      </c>
      <c r="B1110" t="s">
        <v>3063</v>
      </c>
      <c r="C1110">
        <v>2596</v>
      </c>
    </row>
    <row r="1111" spans="1:3" x14ac:dyDescent="0.3">
      <c r="A1111" t="s">
        <v>2525</v>
      </c>
      <c r="B1111" t="s">
        <v>3064</v>
      </c>
      <c r="C1111">
        <v>2853</v>
      </c>
    </row>
    <row r="1112" spans="1:3" x14ac:dyDescent="0.3">
      <c r="A1112" t="s">
        <v>2041</v>
      </c>
      <c r="B1112" t="s">
        <v>2040</v>
      </c>
      <c r="C1112">
        <v>1421</v>
      </c>
    </row>
    <row r="1113" spans="1:3" x14ac:dyDescent="0.3">
      <c r="A1113" t="s">
        <v>2526</v>
      </c>
      <c r="B1113" t="s">
        <v>3065</v>
      </c>
      <c r="C1113">
        <v>3104</v>
      </c>
    </row>
    <row r="1114" spans="1:3" x14ac:dyDescent="0.3">
      <c r="A1114" t="s">
        <v>2527</v>
      </c>
      <c r="B1114" t="s">
        <v>3066</v>
      </c>
      <c r="C1114">
        <v>1275</v>
      </c>
    </row>
    <row r="1115" spans="1:3" x14ac:dyDescent="0.3">
      <c r="A1115" t="s">
        <v>2528</v>
      </c>
      <c r="B1115" t="s">
        <v>3067</v>
      </c>
      <c r="C1115">
        <v>583</v>
      </c>
    </row>
    <row r="1116" spans="1:3" x14ac:dyDescent="0.3">
      <c r="A1116" t="s">
        <v>2529</v>
      </c>
      <c r="B1116" t="s">
        <v>3068</v>
      </c>
      <c r="C1116">
        <v>3340</v>
      </c>
    </row>
    <row r="1117" spans="1:3" x14ac:dyDescent="0.3">
      <c r="A1117" t="s">
        <v>2530</v>
      </c>
      <c r="B1117" t="s">
        <v>3069</v>
      </c>
      <c r="C1117">
        <v>2717</v>
      </c>
    </row>
    <row r="1118" spans="1:3" x14ac:dyDescent="0.3">
      <c r="A1118" t="s">
        <v>2531</v>
      </c>
      <c r="B1118" t="s">
        <v>3070</v>
      </c>
      <c r="C1118">
        <v>2607</v>
      </c>
    </row>
    <row r="1119" spans="1:3" x14ac:dyDescent="0.3">
      <c r="A1119" t="s">
        <v>2532</v>
      </c>
      <c r="B1119" t="s">
        <v>3071</v>
      </c>
      <c r="C1119">
        <v>1754</v>
      </c>
    </row>
    <row r="1120" spans="1:3" x14ac:dyDescent="0.3">
      <c r="A1120" t="s">
        <v>2533</v>
      </c>
      <c r="B1120" t="s">
        <v>3072</v>
      </c>
      <c r="C1120">
        <v>1371</v>
      </c>
    </row>
    <row r="1121" spans="1:3" x14ac:dyDescent="0.3">
      <c r="A1121" t="s">
        <v>2534</v>
      </c>
      <c r="B1121" t="s">
        <v>3073</v>
      </c>
      <c r="C1121">
        <v>2796</v>
      </c>
    </row>
    <row r="1122" spans="1:3" x14ac:dyDescent="0.3">
      <c r="A1122" t="s">
        <v>2535</v>
      </c>
      <c r="B1122" t="s">
        <v>3074</v>
      </c>
      <c r="C1122">
        <v>2725</v>
      </c>
    </row>
    <row r="1123" spans="1:3" x14ac:dyDescent="0.3">
      <c r="A1123" t="s">
        <v>2536</v>
      </c>
      <c r="B1123" t="s">
        <v>3075</v>
      </c>
      <c r="C1123">
        <v>2577</v>
      </c>
    </row>
    <row r="1124" spans="1:3" x14ac:dyDescent="0.3">
      <c r="A1124" t="s">
        <v>2537</v>
      </c>
      <c r="B1124" t="s">
        <v>3076</v>
      </c>
      <c r="C1124">
        <v>3286</v>
      </c>
    </row>
    <row r="1125" spans="1:3" x14ac:dyDescent="0.3">
      <c r="A1125" t="s">
        <v>2538</v>
      </c>
      <c r="B1125" t="s">
        <v>3077</v>
      </c>
      <c r="C1125">
        <v>468</v>
      </c>
    </row>
    <row r="1126" spans="1:3" x14ac:dyDescent="0.3">
      <c r="A1126" t="s">
        <v>2539</v>
      </c>
      <c r="B1126" t="s">
        <v>3078</v>
      </c>
      <c r="C1126">
        <v>3415</v>
      </c>
    </row>
    <row r="1127" spans="1:3" x14ac:dyDescent="0.3">
      <c r="A1127" t="s">
        <v>2540</v>
      </c>
      <c r="B1127" t="s">
        <v>3079</v>
      </c>
      <c r="C1127">
        <v>2560</v>
      </c>
    </row>
    <row r="1128" spans="1:3" x14ac:dyDescent="0.3">
      <c r="A1128" t="s">
        <v>2541</v>
      </c>
      <c r="B1128" t="s">
        <v>3080</v>
      </c>
      <c r="C1128">
        <v>1929</v>
      </c>
    </row>
    <row r="1129" spans="1:3" x14ac:dyDescent="0.3">
      <c r="A1129" t="s">
        <v>2542</v>
      </c>
      <c r="B1129" t="s">
        <v>3081</v>
      </c>
      <c r="C1129">
        <v>2942</v>
      </c>
    </row>
    <row r="1130" spans="1:3" x14ac:dyDescent="0.3">
      <c r="A1130" t="s">
        <v>2543</v>
      </c>
      <c r="B1130" t="s">
        <v>3082</v>
      </c>
      <c r="C1130">
        <v>3245</v>
      </c>
    </row>
    <row r="1131" spans="1:3" x14ac:dyDescent="0.3">
      <c r="A1131" t="s">
        <v>2544</v>
      </c>
      <c r="B1131" t="s">
        <v>3083</v>
      </c>
      <c r="C1131">
        <v>2827</v>
      </c>
    </row>
    <row r="1132" spans="1:3" x14ac:dyDescent="0.3">
      <c r="A1132" t="s">
        <v>2545</v>
      </c>
      <c r="B1132" t="s">
        <v>3084</v>
      </c>
      <c r="C1132">
        <v>495</v>
      </c>
    </row>
    <row r="1133" spans="1:3" x14ac:dyDescent="0.3">
      <c r="A1133" t="s">
        <v>2546</v>
      </c>
      <c r="B1133" t="s">
        <v>3085</v>
      </c>
      <c r="C1133">
        <v>3451</v>
      </c>
    </row>
    <row r="1134" spans="1:3" x14ac:dyDescent="0.3">
      <c r="A1134" t="s">
        <v>2547</v>
      </c>
      <c r="B1134" t="s">
        <v>3086</v>
      </c>
      <c r="C1134">
        <v>3159</v>
      </c>
    </row>
    <row r="1135" spans="1:3" x14ac:dyDescent="0.3">
      <c r="A1135" t="s">
        <v>2548</v>
      </c>
      <c r="B1135" t="s">
        <v>3087</v>
      </c>
      <c r="C1135">
        <v>2949</v>
      </c>
    </row>
    <row r="1136" spans="1:3" x14ac:dyDescent="0.3">
      <c r="A1136" t="s">
        <v>2549</v>
      </c>
      <c r="B1136" t="s">
        <v>3088</v>
      </c>
      <c r="C1136">
        <v>1532</v>
      </c>
    </row>
    <row r="1137" spans="1:3" x14ac:dyDescent="0.3">
      <c r="A1137" t="s">
        <v>2550</v>
      </c>
      <c r="B1137" t="s">
        <v>3089</v>
      </c>
      <c r="C1137">
        <v>3017</v>
      </c>
    </row>
    <row r="1138" spans="1:3" x14ac:dyDescent="0.3">
      <c r="A1138" t="s">
        <v>2551</v>
      </c>
      <c r="B1138" t="s">
        <v>3090</v>
      </c>
      <c r="C1138">
        <v>3045</v>
      </c>
    </row>
    <row r="1139" spans="1:3" x14ac:dyDescent="0.3">
      <c r="A1139" t="s">
        <v>2552</v>
      </c>
      <c r="B1139" t="s">
        <v>3091</v>
      </c>
      <c r="C1139">
        <v>1366</v>
      </c>
    </row>
    <row r="1140" spans="1:3" x14ac:dyDescent="0.3">
      <c r="A1140" t="s">
        <v>2553</v>
      </c>
      <c r="B1140" t="s">
        <v>3092</v>
      </c>
      <c r="C1140">
        <v>1935</v>
      </c>
    </row>
    <row r="1141" spans="1:3" x14ac:dyDescent="0.3">
      <c r="A1141" t="s">
        <v>2554</v>
      </c>
      <c r="B1141" t="s">
        <v>3093</v>
      </c>
      <c r="C1141">
        <v>2654</v>
      </c>
    </row>
    <row r="1142" spans="1:3" x14ac:dyDescent="0.3">
      <c r="A1142" t="s">
        <v>2555</v>
      </c>
      <c r="B1142" t="s">
        <v>3094</v>
      </c>
      <c r="C1142">
        <v>2307</v>
      </c>
    </row>
    <row r="1143" spans="1:3" x14ac:dyDescent="0.3">
      <c r="A1143" t="s">
        <v>2556</v>
      </c>
      <c r="B1143" t="s">
        <v>3095</v>
      </c>
      <c r="C1143">
        <v>3278</v>
      </c>
    </row>
    <row r="1144" spans="1:3" x14ac:dyDescent="0.3">
      <c r="A1144" t="s">
        <v>2557</v>
      </c>
      <c r="B1144" t="s">
        <v>3095</v>
      </c>
      <c r="C1144">
        <v>3262</v>
      </c>
    </row>
    <row r="1145" spans="1:3" x14ac:dyDescent="0.3">
      <c r="A1145" t="s">
        <v>2558</v>
      </c>
      <c r="B1145" t="s">
        <v>3096</v>
      </c>
      <c r="C1145">
        <v>3114</v>
      </c>
    </row>
    <row r="1146" spans="1:3" x14ac:dyDescent="0.3">
      <c r="A1146" t="s">
        <v>2559</v>
      </c>
      <c r="B1146" t="s">
        <v>3097</v>
      </c>
      <c r="C1146">
        <v>3232</v>
      </c>
    </row>
    <row r="1147" spans="1:3" x14ac:dyDescent="0.3">
      <c r="A1147" t="s">
        <v>2560</v>
      </c>
      <c r="B1147" t="s">
        <v>3098</v>
      </c>
      <c r="C1147">
        <v>3115</v>
      </c>
    </row>
    <row r="1148" spans="1:3" x14ac:dyDescent="0.3">
      <c r="A1148" t="s">
        <v>2561</v>
      </c>
      <c r="B1148" t="s">
        <v>3099</v>
      </c>
      <c r="C1148">
        <v>225</v>
      </c>
    </row>
    <row r="1149" spans="1:3" x14ac:dyDescent="0.3">
      <c r="A1149" t="s">
        <v>2562</v>
      </c>
      <c r="B1149" t="s">
        <v>3100</v>
      </c>
      <c r="C1149">
        <v>2890</v>
      </c>
    </row>
    <row r="1150" spans="1:3" x14ac:dyDescent="0.3">
      <c r="A1150" t="s">
        <v>2563</v>
      </c>
      <c r="B1150" t="s">
        <v>3101</v>
      </c>
      <c r="C1150">
        <v>3222</v>
      </c>
    </row>
    <row r="1151" spans="1:3" x14ac:dyDescent="0.3">
      <c r="A1151" t="s">
        <v>2564</v>
      </c>
      <c r="B1151" t="s">
        <v>3102</v>
      </c>
      <c r="C1151">
        <v>2498</v>
      </c>
    </row>
    <row r="1152" spans="1:3" x14ac:dyDescent="0.3">
      <c r="A1152" t="s">
        <v>2565</v>
      </c>
      <c r="B1152" t="s">
        <v>3103</v>
      </c>
      <c r="C1152">
        <v>3259</v>
      </c>
    </row>
    <row r="1153" spans="1:3" x14ac:dyDescent="0.3">
      <c r="A1153" t="s">
        <v>2566</v>
      </c>
      <c r="B1153" t="s">
        <v>3104</v>
      </c>
      <c r="C1153">
        <v>1227</v>
      </c>
    </row>
    <row r="1154" spans="1:3" x14ac:dyDescent="0.3">
      <c r="A1154" t="s">
        <v>2567</v>
      </c>
      <c r="B1154" t="s">
        <v>3105</v>
      </c>
      <c r="C1154">
        <v>2956</v>
      </c>
    </row>
    <row r="1155" spans="1:3" x14ac:dyDescent="0.3">
      <c r="A1155" t="s">
        <v>2568</v>
      </c>
      <c r="B1155" t="s">
        <v>3106</v>
      </c>
      <c r="C1155">
        <v>2774</v>
      </c>
    </row>
    <row r="1156" spans="1:3" x14ac:dyDescent="0.3">
      <c r="A1156" t="s">
        <v>2569</v>
      </c>
      <c r="B1156" t="s">
        <v>3107</v>
      </c>
      <c r="C1156">
        <v>3004</v>
      </c>
    </row>
    <row r="1157" spans="1:3" x14ac:dyDescent="0.3">
      <c r="A1157" t="s">
        <v>2570</v>
      </c>
      <c r="B1157" t="s">
        <v>3108</v>
      </c>
      <c r="C1157">
        <v>3036</v>
      </c>
    </row>
    <row r="1158" spans="1:3" x14ac:dyDescent="0.3">
      <c r="A1158" t="s">
        <v>2571</v>
      </c>
      <c r="B1158" t="s">
        <v>3109</v>
      </c>
      <c r="C1158">
        <v>3079</v>
      </c>
    </row>
    <row r="1159" spans="1:3" x14ac:dyDescent="0.3">
      <c r="A1159" t="s">
        <v>2572</v>
      </c>
      <c r="B1159" t="s">
        <v>3110</v>
      </c>
      <c r="C1159">
        <v>3012</v>
      </c>
    </row>
    <row r="1160" spans="1:3" x14ac:dyDescent="0.3">
      <c r="A1160" t="s">
        <v>2573</v>
      </c>
      <c r="B1160" t="s">
        <v>3111</v>
      </c>
      <c r="C1160">
        <v>3237</v>
      </c>
    </row>
    <row r="1161" spans="1:3" x14ac:dyDescent="0.3">
      <c r="A1161" t="s">
        <v>2574</v>
      </c>
      <c r="B1161" t="s">
        <v>3112</v>
      </c>
      <c r="C1161">
        <v>2026</v>
      </c>
    </row>
    <row r="1162" spans="1:3" x14ac:dyDescent="0.3">
      <c r="A1162" t="s">
        <v>2575</v>
      </c>
      <c r="B1162" t="s">
        <v>3113</v>
      </c>
      <c r="C1162">
        <v>1924</v>
      </c>
    </row>
    <row r="1163" spans="1:3" x14ac:dyDescent="0.3">
      <c r="A1163" t="s">
        <v>2576</v>
      </c>
      <c r="B1163" t="s">
        <v>3114</v>
      </c>
      <c r="C1163">
        <v>2299</v>
      </c>
    </row>
    <row r="1164" spans="1:3" x14ac:dyDescent="0.3">
      <c r="A1164" t="s">
        <v>2577</v>
      </c>
      <c r="B1164" t="s">
        <v>3115</v>
      </c>
      <c r="C1164">
        <v>1976</v>
      </c>
    </row>
    <row r="1165" spans="1:3" x14ac:dyDescent="0.3">
      <c r="A1165" t="s">
        <v>2578</v>
      </c>
      <c r="B1165" t="s">
        <v>3116</v>
      </c>
      <c r="C1165">
        <v>2817</v>
      </c>
    </row>
    <row r="1166" spans="1:3" x14ac:dyDescent="0.3">
      <c r="A1166" t="s">
        <v>2579</v>
      </c>
      <c r="B1166" t="s">
        <v>3117</v>
      </c>
      <c r="C1166">
        <v>2957</v>
      </c>
    </row>
    <row r="1167" spans="1:3" x14ac:dyDescent="0.3">
      <c r="A1167" t="s">
        <v>2580</v>
      </c>
      <c r="B1167" t="s">
        <v>3118</v>
      </c>
      <c r="C1167">
        <v>2597</v>
      </c>
    </row>
    <row r="1168" spans="1:3" x14ac:dyDescent="0.3">
      <c r="A1168" t="s">
        <v>2581</v>
      </c>
      <c r="B1168" t="s">
        <v>3119</v>
      </c>
      <c r="C1168">
        <v>3475</v>
      </c>
    </row>
    <row r="1169" spans="1:3" x14ac:dyDescent="0.3">
      <c r="A1169" t="s">
        <v>2582</v>
      </c>
      <c r="B1169" t="s">
        <v>3120</v>
      </c>
      <c r="C1169">
        <v>2939</v>
      </c>
    </row>
    <row r="1170" spans="1:3" x14ac:dyDescent="0.3">
      <c r="A1170" t="s">
        <v>2583</v>
      </c>
      <c r="B1170" t="s">
        <v>3121</v>
      </c>
      <c r="C1170">
        <v>3306</v>
      </c>
    </row>
    <row r="1171" spans="1:3" x14ac:dyDescent="0.3">
      <c r="A1171" t="s">
        <v>2584</v>
      </c>
      <c r="B1171" t="s">
        <v>3122</v>
      </c>
      <c r="C1171">
        <v>2798</v>
      </c>
    </row>
    <row r="1172" spans="1:3" x14ac:dyDescent="0.3">
      <c r="A1172" t="s">
        <v>2585</v>
      </c>
      <c r="B1172" t="s">
        <v>3123</v>
      </c>
      <c r="C1172">
        <v>183</v>
      </c>
    </row>
    <row r="1173" spans="1:3" x14ac:dyDescent="0.3">
      <c r="A1173" t="s">
        <v>2586</v>
      </c>
      <c r="B1173" t="s">
        <v>3124</v>
      </c>
      <c r="C1173">
        <v>2671</v>
      </c>
    </row>
    <row r="1174" spans="1:3" x14ac:dyDescent="0.3">
      <c r="A1174" t="s">
        <v>2587</v>
      </c>
      <c r="B1174" t="s">
        <v>3125</v>
      </c>
      <c r="C1174">
        <v>1022</v>
      </c>
    </row>
    <row r="1175" spans="1:3" x14ac:dyDescent="0.3">
      <c r="A1175" t="s">
        <v>2588</v>
      </c>
      <c r="B1175" t="s">
        <v>3126</v>
      </c>
      <c r="C1175">
        <v>3011</v>
      </c>
    </row>
    <row r="1176" spans="1:3" x14ac:dyDescent="0.3">
      <c r="A1176" t="s">
        <v>2589</v>
      </c>
      <c r="B1176" t="s">
        <v>3127</v>
      </c>
      <c r="C1176">
        <v>3211</v>
      </c>
    </row>
    <row r="1177" spans="1:3" x14ac:dyDescent="0.3">
      <c r="A1177" t="s">
        <v>2590</v>
      </c>
      <c r="B1177" t="s">
        <v>3128</v>
      </c>
    </row>
    <row r="1178" spans="1:3" x14ac:dyDescent="0.3">
      <c r="A1178" t="s">
        <v>2591</v>
      </c>
      <c r="B1178" t="s">
        <v>3129</v>
      </c>
      <c r="C1178">
        <v>2708</v>
      </c>
    </row>
    <row r="1179" spans="1:3" x14ac:dyDescent="0.3">
      <c r="A1179" t="s">
        <v>2592</v>
      </c>
      <c r="B1179" t="s">
        <v>3130</v>
      </c>
      <c r="C1179">
        <v>1545</v>
      </c>
    </row>
    <row r="1180" spans="1:3" x14ac:dyDescent="0.3">
      <c r="A1180" t="s">
        <v>2593</v>
      </c>
      <c r="B1180" t="s">
        <v>3131</v>
      </c>
      <c r="C1180">
        <v>470</v>
      </c>
    </row>
    <row r="1181" spans="1:3" x14ac:dyDescent="0.3">
      <c r="A1181" t="s">
        <v>2594</v>
      </c>
      <c r="B1181" t="s">
        <v>3132</v>
      </c>
      <c r="C1181">
        <v>2930</v>
      </c>
    </row>
    <row r="1182" spans="1:3" x14ac:dyDescent="0.3">
      <c r="A1182" t="s">
        <v>2595</v>
      </c>
      <c r="B1182" t="s">
        <v>3133</v>
      </c>
      <c r="C1182">
        <v>1843</v>
      </c>
    </row>
    <row r="1183" spans="1:3" x14ac:dyDescent="0.3">
      <c r="A1183" t="s">
        <v>2596</v>
      </c>
      <c r="B1183" t="s">
        <v>3134</v>
      </c>
      <c r="C1183">
        <v>1484</v>
      </c>
    </row>
    <row r="1184" spans="1:3" x14ac:dyDescent="0.3">
      <c r="A1184" t="s">
        <v>2597</v>
      </c>
      <c r="B1184" t="s">
        <v>3135</v>
      </c>
      <c r="C1184">
        <v>2899</v>
      </c>
    </row>
    <row r="1185" spans="1:3" x14ac:dyDescent="0.3">
      <c r="A1185" t="s">
        <v>2598</v>
      </c>
      <c r="B1185" t="s">
        <v>3136</v>
      </c>
      <c r="C1185">
        <v>3726</v>
      </c>
    </row>
    <row r="1186" spans="1:3" x14ac:dyDescent="0.3">
      <c r="A1186" t="s">
        <v>2599</v>
      </c>
      <c r="B1186" t="s">
        <v>3137</v>
      </c>
      <c r="C1186">
        <v>2851</v>
      </c>
    </row>
    <row r="1187" spans="1:3" x14ac:dyDescent="0.3">
      <c r="A1187" t="s">
        <v>2600</v>
      </c>
      <c r="B1187" t="s">
        <v>3138</v>
      </c>
      <c r="C1187">
        <v>3239</v>
      </c>
    </row>
    <row r="1188" spans="1:3" x14ac:dyDescent="0.3">
      <c r="A1188" t="s">
        <v>2601</v>
      </c>
      <c r="B1188" t="s">
        <v>3139</v>
      </c>
      <c r="C1188">
        <v>2749</v>
      </c>
    </row>
    <row r="1189" spans="1:3" x14ac:dyDescent="0.3">
      <c r="A1189" t="s">
        <v>2602</v>
      </c>
      <c r="B1189" t="s">
        <v>3140</v>
      </c>
      <c r="C1189">
        <v>3048</v>
      </c>
    </row>
    <row r="1190" spans="1:3" x14ac:dyDescent="0.3">
      <c r="A1190" t="s">
        <v>2603</v>
      </c>
      <c r="B1190" t="s">
        <v>3141</v>
      </c>
      <c r="C1190">
        <v>1957</v>
      </c>
    </row>
    <row r="1191" spans="1:3" x14ac:dyDescent="0.3">
      <c r="A1191" t="s">
        <v>2604</v>
      </c>
      <c r="B1191" t="s">
        <v>3142</v>
      </c>
      <c r="C1191">
        <v>2865</v>
      </c>
    </row>
    <row r="1192" spans="1:3" x14ac:dyDescent="0.3">
      <c r="A1192" t="s">
        <v>2605</v>
      </c>
      <c r="B1192" t="s">
        <v>3143</v>
      </c>
      <c r="C1192">
        <v>3075</v>
      </c>
    </row>
    <row r="1193" spans="1:3" x14ac:dyDescent="0.3">
      <c r="A1193" t="s">
        <v>2606</v>
      </c>
      <c r="B1193" t="s">
        <v>3144</v>
      </c>
      <c r="C1193">
        <v>3149</v>
      </c>
    </row>
    <row r="1194" spans="1:3" x14ac:dyDescent="0.3">
      <c r="A1194" t="s">
        <v>1902</v>
      </c>
      <c r="B1194" t="s">
        <v>3145</v>
      </c>
      <c r="C1194">
        <v>2730</v>
      </c>
    </row>
    <row r="1195" spans="1:3" x14ac:dyDescent="0.3">
      <c r="A1195" t="s">
        <v>2607</v>
      </c>
      <c r="B1195" t="s">
        <v>3146</v>
      </c>
      <c r="C1195">
        <v>2575</v>
      </c>
    </row>
    <row r="1196" spans="1:3" x14ac:dyDescent="0.3">
      <c r="A1196" t="s">
        <v>2608</v>
      </c>
      <c r="B1196" t="s">
        <v>3147</v>
      </c>
      <c r="C1196">
        <v>210</v>
      </c>
    </row>
    <row r="1197" spans="1:3" x14ac:dyDescent="0.3">
      <c r="A1197" t="s">
        <v>2609</v>
      </c>
      <c r="B1197" t="s">
        <v>3148</v>
      </c>
      <c r="C1197">
        <v>2750</v>
      </c>
    </row>
    <row r="1198" spans="1:3" x14ac:dyDescent="0.3">
      <c r="A1198" t="s">
        <v>2610</v>
      </c>
      <c r="B1198" t="s">
        <v>3149</v>
      </c>
      <c r="C1198">
        <v>2556</v>
      </c>
    </row>
    <row r="1199" spans="1:3" x14ac:dyDescent="0.3">
      <c r="A1199" t="s">
        <v>2611</v>
      </c>
      <c r="B1199" t="s">
        <v>3150</v>
      </c>
      <c r="C1199">
        <v>2820</v>
      </c>
    </row>
    <row r="1200" spans="1:3" x14ac:dyDescent="0.3">
      <c r="A1200" t="s">
        <v>1127</v>
      </c>
      <c r="B1200" t="s">
        <v>1126</v>
      </c>
      <c r="C1200">
        <v>3301</v>
      </c>
    </row>
    <row r="1201" spans="1:3" x14ac:dyDescent="0.3">
      <c r="A1201" t="s">
        <v>2612</v>
      </c>
      <c r="B1201" t="s">
        <v>3151</v>
      </c>
      <c r="C1201">
        <v>433</v>
      </c>
    </row>
    <row r="1202" spans="1:3" x14ac:dyDescent="0.3">
      <c r="A1202" t="s">
        <v>2613</v>
      </c>
      <c r="B1202" t="s">
        <v>3152</v>
      </c>
      <c r="C1202">
        <v>2929</v>
      </c>
    </row>
    <row r="1203" spans="1:3" x14ac:dyDescent="0.3">
      <c r="A1203" t="s">
        <v>2614</v>
      </c>
      <c r="B1203" t="s">
        <v>3153</v>
      </c>
      <c r="C1203">
        <v>3042</v>
      </c>
    </row>
    <row r="1204" spans="1:3" x14ac:dyDescent="0.3">
      <c r="A1204" t="s">
        <v>2615</v>
      </c>
      <c r="B1204" t="s">
        <v>3154</v>
      </c>
      <c r="C1204">
        <v>2746</v>
      </c>
    </row>
    <row r="1205" spans="1:3" x14ac:dyDescent="0.3">
      <c r="A1205" t="s">
        <v>2616</v>
      </c>
      <c r="B1205" t="s">
        <v>3155</v>
      </c>
      <c r="C1205">
        <v>2182</v>
      </c>
    </row>
    <row r="1206" spans="1:3" x14ac:dyDescent="0.3">
      <c r="A1206" t="s">
        <v>2617</v>
      </c>
      <c r="B1206" t="s">
        <v>3156</v>
      </c>
      <c r="C1206">
        <v>2732</v>
      </c>
    </row>
    <row r="1207" spans="1:3" x14ac:dyDescent="0.3">
      <c r="A1207" t="s">
        <v>2618</v>
      </c>
      <c r="B1207" t="s">
        <v>3157</v>
      </c>
      <c r="C1207">
        <v>2762</v>
      </c>
    </row>
    <row r="1208" spans="1:3" x14ac:dyDescent="0.3">
      <c r="A1208" t="s">
        <v>2619</v>
      </c>
      <c r="B1208" t="s">
        <v>3158</v>
      </c>
      <c r="C1208">
        <v>2705</v>
      </c>
    </row>
    <row r="1209" spans="1:3" x14ac:dyDescent="0.3">
      <c r="A1209" t="s">
        <v>2620</v>
      </c>
      <c r="B1209" t="s">
        <v>3159</v>
      </c>
      <c r="C1209">
        <v>2280</v>
      </c>
    </row>
    <row r="1210" spans="1:3" x14ac:dyDescent="0.3">
      <c r="A1210" t="s">
        <v>2621</v>
      </c>
      <c r="B1210" t="s">
        <v>3160</v>
      </c>
      <c r="C1210">
        <v>2553</v>
      </c>
    </row>
    <row r="1211" spans="1:3" x14ac:dyDescent="0.3">
      <c r="A1211" t="s">
        <v>2622</v>
      </c>
      <c r="B1211" t="s">
        <v>3161</v>
      </c>
      <c r="C1211">
        <v>2805</v>
      </c>
    </row>
    <row r="1212" spans="1:3" x14ac:dyDescent="0.3">
      <c r="A1212" t="s">
        <v>2623</v>
      </c>
      <c r="B1212" t="s">
        <v>3162</v>
      </c>
      <c r="C1212">
        <v>589</v>
      </c>
    </row>
    <row r="1213" spans="1:3" x14ac:dyDescent="0.3">
      <c r="A1213" t="s">
        <v>2624</v>
      </c>
      <c r="B1213" t="s">
        <v>3163</v>
      </c>
      <c r="C1213">
        <v>3300</v>
      </c>
    </row>
    <row r="1214" spans="1:3" x14ac:dyDescent="0.3">
      <c r="A1214" t="s">
        <v>2625</v>
      </c>
      <c r="B1214" t="s">
        <v>3164</v>
      </c>
      <c r="C1214">
        <v>2989</v>
      </c>
    </row>
    <row r="1215" spans="1:3" x14ac:dyDescent="0.3">
      <c r="A1215" t="s">
        <v>2626</v>
      </c>
      <c r="B1215" t="s">
        <v>3165</v>
      </c>
      <c r="C1215">
        <v>2940</v>
      </c>
    </row>
    <row r="1216" spans="1:3" x14ac:dyDescent="0.3">
      <c r="A1216" t="s">
        <v>2627</v>
      </c>
      <c r="B1216" t="s">
        <v>3166</v>
      </c>
      <c r="C1216">
        <v>2214</v>
      </c>
    </row>
    <row r="1217" spans="1:3" x14ac:dyDescent="0.3">
      <c r="A1217" t="s">
        <v>2628</v>
      </c>
      <c r="B1217" t="s">
        <v>3167</v>
      </c>
      <c r="C1217">
        <v>2872</v>
      </c>
    </row>
    <row r="1218" spans="1:3" x14ac:dyDescent="0.3">
      <c r="A1218" t="s">
        <v>2629</v>
      </c>
      <c r="B1218" t="s">
        <v>3168</v>
      </c>
      <c r="C1218">
        <v>2255</v>
      </c>
    </row>
    <row r="1219" spans="1:3" x14ac:dyDescent="0.3">
      <c r="A1219" t="s">
        <v>2630</v>
      </c>
      <c r="B1219" t="s">
        <v>3169</v>
      </c>
      <c r="C1219">
        <v>2806</v>
      </c>
    </row>
    <row r="1220" spans="1:3" x14ac:dyDescent="0.3">
      <c r="A1220" t="s">
        <v>2631</v>
      </c>
      <c r="B1220" t="s">
        <v>3170</v>
      </c>
      <c r="C1220">
        <v>2381</v>
      </c>
    </row>
    <row r="1221" spans="1:3" x14ac:dyDescent="0.3">
      <c r="A1221" t="s">
        <v>2632</v>
      </c>
      <c r="B1221" t="s">
        <v>3171</v>
      </c>
      <c r="C1221">
        <v>3018</v>
      </c>
    </row>
    <row r="1222" spans="1:3" x14ac:dyDescent="0.3">
      <c r="A1222" t="s">
        <v>2633</v>
      </c>
      <c r="B1222" t="s">
        <v>3172</v>
      </c>
      <c r="C1222">
        <v>568</v>
      </c>
    </row>
    <row r="1223" spans="1:3" x14ac:dyDescent="0.3">
      <c r="A1223" t="s">
        <v>2634</v>
      </c>
      <c r="B1223" t="s">
        <v>3173</v>
      </c>
      <c r="C1223">
        <v>2602</v>
      </c>
    </row>
    <row r="1224" spans="1:3" x14ac:dyDescent="0.3">
      <c r="A1224" t="s">
        <v>2635</v>
      </c>
      <c r="B1224" t="s">
        <v>3174</v>
      </c>
      <c r="C1224">
        <v>2680</v>
      </c>
    </row>
    <row r="1225" spans="1:3" x14ac:dyDescent="0.3">
      <c r="A1225" t="s">
        <v>2636</v>
      </c>
      <c r="B1225" t="s">
        <v>3175</v>
      </c>
      <c r="C1225">
        <v>2938</v>
      </c>
    </row>
    <row r="1226" spans="1:3" x14ac:dyDescent="0.3">
      <c r="A1226" t="s">
        <v>2637</v>
      </c>
      <c r="B1226" t="s">
        <v>3176</v>
      </c>
      <c r="C1226">
        <v>3034</v>
      </c>
    </row>
    <row r="1227" spans="1:3" x14ac:dyDescent="0.3">
      <c r="A1227" t="s">
        <v>2638</v>
      </c>
      <c r="B1227" t="s">
        <v>3177</v>
      </c>
      <c r="C1227">
        <v>1968</v>
      </c>
    </row>
    <row r="1228" spans="1:3" x14ac:dyDescent="0.3">
      <c r="A1228" t="s">
        <v>2639</v>
      </c>
      <c r="B1228" t="s">
        <v>3178</v>
      </c>
      <c r="C1228">
        <v>2979</v>
      </c>
    </row>
    <row r="1229" spans="1:3" x14ac:dyDescent="0.3">
      <c r="A1229" t="s">
        <v>2640</v>
      </c>
      <c r="B1229" t="s">
        <v>3179</v>
      </c>
      <c r="C1229">
        <v>2713</v>
      </c>
    </row>
    <row r="1230" spans="1:3" x14ac:dyDescent="0.3">
      <c r="A1230" t="s">
        <v>2641</v>
      </c>
      <c r="B1230" t="s">
        <v>3180</v>
      </c>
      <c r="C1230">
        <v>818</v>
      </c>
    </row>
    <row r="1231" spans="1:3" x14ac:dyDescent="0.3">
      <c r="A1231" t="s">
        <v>2642</v>
      </c>
      <c r="B1231" t="s">
        <v>3181</v>
      </c>
      <c r="C1231">
        <v>1804</v>
      </c>
    </row>
    <row r="1232" spans="1:3" x14ac:dyDescent="0.3">
      <c r="A1232" t="s">
        <v>2643</v>
      </c>
      <c r="B1232" t="s">
        <v>3182</v>
      </c>
      <c r="C1232">
        <v>3365</v>
      </c>
    </row>
    <row r="1233" spans="1:3" x14ac:dyDescent="0.3">
      <c r="A1233" t="s">
        <v>2644</v>
      </c>
      <c r="B1233" t="s">
        <v>3183</v>
      </c>
      <c r="C1233">
        <v>3005</v>
      </c>
    </row>
    <row r="1234" spans="1:3" x14ac:dyDescent="0.3">
      <c r="A1234" t="s">
        <v>2645</v>
      </c>
      <c r="B1234" t="s">
        <v>3184</v>
      </c>
      <c r="C1234">
        <v>2651</v>
      </c>
    </row>
    <row r="1235" spans="1:3" x14ac:dyDescent="0.3">
      <c r="A1235" t="s">
        <v>2646</v>
      </c>
      <c r="B1235" t="s">
        <v>3185</v>
      </c>
      <c r="C1235">
        <v>3055</v>
      </c>
    </row>
    <row r="1236" spans="1:3" x14ac:dyDescent="0.3">
      <c r="A1236" t="s">
        <v>2647</v>
      </c>
      <c r="B1236" t="s">
        <v>3186</v>
      </c>
      <c r="C1236">
        <v>2923</v>
      </c>
    </row>
    <row r="1237" spans="1:3" x14ac:dyDescent="0.3">
      <c r="A1237" t="s">
        <v>2648</v>
      </c>
      <c r="B1237" t="s">
        <v>3187</v>
      </c>
      <c r="C1237">
        <v>1840</v>
      </c>
    </row>
    <row r="1238" spans="1:3" x14ac:dyDescent="0.3">
      <c r="A1238" t="s">
        <v>2649</v>
      </c>
      <c r="B1238" t="s">
        <v>3188</v>
      </c>
      <c r="C1238">
        <v>3314</v>
      </c>
    </row>
    <row r="1239" spans="1:3" x14ac:dyDescent="0.3">
      <c r="A1239" t="s">
        <v>2650</v>
      </c>
      <c r="B1239" t="s">
        <v>3189</v>
      </c>
      <c r="C1239">
        <v>3329</v>
      </c>
    </row>
    <row r="1240" spans="1:3" x14ac:dyDescent="0.3">
      <c r="A1240" t="s">
        <v>2651</v>
      </c>
      <c r="B1240" t="s">
        <v>3190</v>
      </c>
      <c r="C1240">
        <v>477</v>
      </c>
    </row>
    <row r="1241" spans="1:3" x14ac:dyDescent="0.3">
      <c r="A1241" t="s">
        <v>2652</v>
      </c>
      <c r="B1241" t="s">
        <v>3191</v>
      </c>
      <c r="C1241">
        <v>2868</v>
      </c>
    </row>
    <row r="1242" spans="1:3" x14ac:dyDescent="0.3">
      <c r="A1242" t="s">
        <v>2653</v>
      </c>
      <c r="B1242" t="s">
        <v>3192</v>
      </c>
      <c r="C1242">
        <v>2676</v>
      </c>
    </row>
    <row r="1243" spans="1:3" x14ac:dyDescent="0.3">
      <c r="A1243" t="s">
        <v>2654</v>
      </c>
      <c r="B1243" t="s">
        <v>3193</v>
      </c>
      <c r="C1243">
        <v>2741</v>
      </c>
    </row>
    <row r="1244" spans="1:3" x14ac:dyDescent="0.3">
      <c r="A1244" t="s">
        <v>2655</v>
      </c>
      <c r="B1244" t="s">
        <v>3194</v>
      </c>
      <c r="C1244">
        <v>3216</v>
      </c>
    </row>
    <row r="1245" spans="1:3" x14ac:dyDescent="0.3">
      <c r="A1245" t="s">
        <v>2656</v>
      </c>
      <c r="B1245" t="s">
        <v>3195</v>
      </c>
      <c r="C1245">
        <v>3101</v>
      </c>
    </row>
    <row r="1246" spans="1:3" x14ac:dyDescent="0.3">
      <c r="A1246" t="s">
        <v>2657</v>
      </c>
      <c r="B1246" t="s">
        <v>3196</v>
      </c>
      <c r="C1246">
        <v>2565</v>
      </c>
    </row>
    <row r="1247" spans="1:3" x14ac:dyDescent="0.3">
      <c r="A1247" t="s">
        <v>2658</v>
      </c>
      <c r="B1247" t="s">
        <v>3197</v>
      </c>
      <c r="C1247">
        <v>3459</v>
      </c>
    </row>
    <row r="1248" spans="1:3" x14ac:dyDescent="0.3">
      <c r="A1248" t="s">
        <v>2659</v>
      </c>
      <c r="B1248" t="s">
        <v>3198</v>
      </c>
      <c r="C1248">
        <v>969</v>
      </c>
    </row>
    <row r="1249" spans="1:3" x14ac:dyDescent="0.3">
      <c r="A1249" t="s">
        <v>2660</v>
      </c>
      <c r="B1249" t="s">
        <v>3199</v>
      </c>
      <c r="C1249">
        <v>3093</v>
      </c>
    </row>
    <row r="1250" spans="1:3" x14ac:dyDescent="0.3">
      <c r="A1250" t="s">
        <v>2661</v>
      </c>
      <c r="B1250" t="s">
        <v>3200</v>
      </c>
      <c r="C1250">
        <v>2867</v>
      </c>
    </row>
    <row r="1251" spans="1:3" x14ac:dyDescent="0.3">
      <c r="A1251" t="s">
        <v>2662</v>
      </c>
      <c r="B1251" t="s">
        <v>3201</v>
      </c>
      <c r="C1251">
        <v>2723</v>
      </c>
    </row>
    <row r="1252" spans="1:3" x14ac:dyDescent="0.3">
      <c r="A1252" t="s">
        <v>2663</v>
      </c>
      <c r="B1252" t="s">
        <v>3202</v>
      </c>
      <c r="C1252">
        <v>2678</v>
      </c>
    </row>
    <row r="1253" spans="1:3" x14ac:dyDescent="0.3">
      <c r="A1253" t="s">
        <v>2664</v>
      </c>
      <c r="B1253" t="s">
        <v>3203</v>
      </c>
      <c r="C1253">
        <v>2180</v>
      </c>
    </row>
    <row r="1254" spans="1:3" x14ac:dyDescent="0.3">
      <c r="A1254" t="s">
        <v>2665</v>
      </c>
      <c r="B1254" t="s">
        <v>3204</v>
      </c>
      <c r="C1254">
        <v>3140</v>
      </c>
    </row>
    <row r="1255" spans="1:3" x14ac:dyDescent="0.3">
      <c r="A1255" t="s">
        <v>2666</v>
      </c>
      <c r="B1255" t="s">
        <v>3205</v>
      </c>
      <c r="C1255">
        <v>2927</v>
      </c>
    </row>
    <row r="1256" spans="1:3" x14ac:dyDescent="0.3">
      <c r="A1256" t="s">
        <v>2667</v>
      </c>
      <c r="B1256" t="s">
        <v>3206</v>
      </c>
      <c r="C1256">
        <v>2650</v>
      </c>
    </row>
    <row r="1257" spans="1:3" x14ac:dyDescent="0.3">
      <c r="A1257" t="s">
        <v>2668</v>
      </c>
      <c r="B1257" t="s">
        <v>3207</v>
      </c>
      <c r="C1257">
        <v>2948</v>
      </c>
    </row>
    <row r="1258" spans="1:3" x14ac:dyDescent="0.3">
      <c r="A1258" t="s">
        <v>2669</v>
      </c>
      <c r="B1258" t="s">
        <v>3208</v>
      </c>
      <c r="C1258">
        <v>1268</v>
      </c>
    </row>
    <row r="1259" spans="1:3" x14ac:dyDescent="0.3">
      <c r="A1259" t="s">
        <v>2670</v>
      </c>
      <c r="B1259" t="s">
        <v>3209</v>
      </c>
      <c r="C1259">
        <v>1436</v>
      </c>
    </row>
    <row r="1260" spans="1:3" x14ac:dyDescent="0.3">
      <c r="A1260" t="s">
        <v>2671</v>
      </c>
      <c r="B1260" t="s">
        <v>3210</v>
      </c>
      <c r="C1260">
        <v>434</v>
      </c>
    </row>
    <row r="1261" spans="1:3" x14ac:dyDescent="0.3">
      <c r="A1261" t="s">
        <v>2672</v>
      </c>
      <c r="B1261" t="s">
        <v>3211</v>
      </c>
      <c r="C1261">
        <v>1396</v>
      </c>
    </row>
    <row r="1262" spans="1:3" x14ac:dyDescent="0.3">
      <c r="A1262" t="s">
        <v>2673</v>
      </c>
      <c r="B1262" t="s">
        <v>3212</v>
      </c>
      <c r="C1262">
        <v>3129</v>
      </c>
    </row>
    <row r="1263" spans="1:3" x14ac:dyDescent="0.3">
      <c r="A1263" t="s">
        <v>2674</v>
      </c>
      <c r="B1263" t="s">
        <v>3213</v>
      </c>
      <c r="C1263">
        <v>533</v>
      </c>
    </row>
    <row r="1264" spans="1:3" x14ac:dyDescent="0.3">
      <c r="A1264" t="s">
        <v>2675</v>
      </c>
      <c r="B1264" t="s">
        <v>3214</v>
      </c>
      <c r="C1264">
        <v>2049</v>
      </c>
    </row>
    <row r="1265" spans="1:3" x14ac:dyDescent="0.3">
      <c r="A1265" t="s">
        <v>2676</v>
      </c>
      <c r="B1265" t="s">
        <v>3215</v>
      </c>
      <c r="C1265">
        <v>792</v>
      </c>
    </row>
    <row r="1266" spans="1:3" x14ac:dyDescent="0.3">
      <c r="A1266" t="s">
        <v>2677</v>
      </c>
      <c r="B1266" t="s">
        <v>3216</v>
      </c>
      <c r="C1266">
        <v>2833</v>
      </c>
    </row>
    <row r="1267" spans="1:3" x14ac:dyDescent="0.3">
      <c r="A1267" t="s">
        <v>2678</v>
      </c>
      <c r="B1267" t="s">
        <v>3217</v>
      </c>
      <c r="C1267">
        <v>2036</v>
      </c>
    </row>
    <row r="1268" spans="1:3" x14ac:dyDescent="0.3">
      <c r="A1268" t="s">
        <v>2679</v>
      </c>
      <c r="B1268" t="s">
        <v>3218</v>
      </c>
      <c r="C1268">
        <v>2739</v>
      </c>
    </row>
    <row r="1269" spans="1:3" x14ac:dyDescent="0.3">
      <c r="A1269" t="s">
        <v>2680</v>
      </c>
      <c r="B1269" t="s">
        <v>3219</v>
      </c>
      <c r="C1269">
        <v>2763</v>
      </c>
    </row>
    <row r="1270" spans="1:3" x14ac:dyDescent="0.3">
      <c r="A1270" t="s">
        <v>2681</v>
      </c>
      <c r="B1270" t="s">
        <v>3220</v>
      </c>
      <c r="C1270">
        <v>2736</v>
      </c>
    </row>
    <row r="1271" spans="1:3" x14ac:dyDescent="0.3">
      <c r="A1271" t="s">
        <v>2682</v>
      </c>
      <c r="B1271" t="s">
        <v>3221</v>
      </c>
      <c r="C1271">
        <v>2641</v>
      </c>
    </row>
    <row r="1272" spans="1:3" x14ac:dyDescent="0.3">
      <c r="A1272" t="s">
        <v>2683</v>
      </c>
      <c r="B1272" t="s">
        <v>3222</v>
      </c>
      <c r="C1272">
        <v>2855</v>
      </c>
    </row>
    <row r="1273" spans="1:3" x14ac:dyDescent="0.3">
      <c r="A1273" t="s">
        <v>2684</v>
      </c>
      <c r="B1273" t="s">
        <v>3223</v>
      </c>
      <c r="C1273">
        <v>2712</v>
      </c>
    </row>
    <row r="1274" spans="1:3" x14ac:dyDescent="0.3">
      <c r="A1274" t="s">
        <v>2685</v>
      </c>
      <c r="B1274" t="s">
        <v>3224</v>
      </c>
      <c r="C1274">
        <v>2613</v>
      </c>
    </row>
    <row r="1275" spans="1:3" x14ac:dyDescent="0.3">
      <c r="A1275" t="s">
        <v>2686</v>
      </c>
      <c r="B1275" t="s">
        <v>3225</v>
      </c>
      <c r="C1275">
        <v>557</v>
      </c>
    </row>
    <row r="1276" spans="1:3" x14ac:dyDescent="0.3">
      <c r="A1276" t="s">
        <v>1938</v>
      </c>
      <c r="B1276" t="s">
        <v>3226</v>
      </c>
      <c r="C1276">
        <v>3223</v>
      </c>
    </row>
    <row r="1277" spans="1:3" x14ac:dyDescent="0.3">
      <c r="A1277" t="s">
        <v>2687</v>
      </c>
      <c r="B1277" t="s">
        <v>3227</v>
      </c>
      <c r="C1277">
        <v>2645</v>
      </c>
    </row>
    <row r="1278" spans="1:3" x14ac:dyDescent="0.3">
      <c r="A1278" t="s">
        <v>2688</v>
      </c>
      <c r="B1278" t="s">
        <v>3228</v>
      </c>
      <c r="C1278">
        <v>2459</v>
      </c>
    </row>
    <row r="1279" spans="1:3" x14ac:dyDescent="0.3">
      <c r="A1279" t="s">
        <v>2689</v>
      </c>
      <c r="B1279" t="s">
        <v>3229</v>
      </c>
      <c r="C1279">
        <v>2511</v>
      </c>
    </row>
    <row r="1280" spans="1:3" x14ac:dyDescent="0.3">
      <c r="A1280" t="s">
        <v>2690</v>
      </c>
      <c r="B1280" t="s">
        <v>3230</v>
      </c>
      <c r="C1280">
        <v>2996</v>
      </c>
    </row>
    <row r="1281" spans="1:3" x14ac:dyDescent="0.3">
      <c r="A1281" t="s">
        <v>2691</v>
      </c>
      <c r="B1281" t="s">
        <v>3231</v>
      </c>
      <c r="C1281">
        <v>2421</v>
      </c>
    </row>
    <row r="1282" spans="1:3" x14ac:dyDescent="0.3">
      <c r="A1282" t="s">
        <v>2692</v>
      </c>
      <c r="B1282" t="s">
        <v>3232</v>
      </c>
      <c r="C1282">
        <v>2325</v>
      </c>
    </row>
    <row r="1283" spans="1:3" x14ac:dyDescent="0.3">
      <c r="A1283" t="s">
        <v>2693</v>
      </c>
      <c r="B1283" t="s">
        <v>3233</v>
      </c>
      <c r="C1283">
        <v>2615</v>
      </c>
    </row>
    <row r="1284" spans="1:3" x14ac:dyDescent="0.3">
      <c r="A1284" t="s">
        <v>2694</v>
      </c>
      <c r="B1284" t="s">
        <v>3234</v>
      </c>
      <c r="C1284">
        <v>2945</v>
      </c>
    </row>
    <row r="1285" spans="1:3" x14ac:dyDescent="0.3">
      <c r="A1285" t="s">
        <v>1857</v>
      </c>
      <c r="B1285" t="s">
        <v>1856</v>
      </c>
      <c r="C1285">
        <v>3562</v>
      </c>
    </row>
    <row r="1286" spans="1:3" x14ac:dyDescent="0.3">
      <c r="A1286" t="s">
        <v>2695</v>
      </c>
      <c r="B1286" t="s">
        <v>3235</v>
      </c>
      <c r="C1286">
        <v>3271</v>
      </c>
    </row>
    <row r="1287" spans="1:3" x14ac:dyDescent="0.3">
      <c r="A1287" t="s">
        <v>2695</v>
      </c>
      <c r="B1287" t="s">
        <v>3235</v>
      </c>
      <c r="C1287">
        <v>3249</v>
      </c>
    </row>
    <row r="1288" spans="1:3" x14ac:dyDescent="0.3">
      <c r="A1288" t="s">
        <v>2696</v>
      </c>
      <c r="B1288" t="s">
        <v>3236</v>
      </c>
      <c r="C1288">
        <v>1566</v>
      </c>
    </row>
    <row r="1289" spans="1:3" x14ac:dyDescent="0.3">
      <c r="A1289" t="s">
        <v>2697</v>
      </c>
      <c r="B1289" t="s">
        <v>3237</v>
      </c>
      <c r="C1289">
        <v>3038</v>
      </c>
    </row>
    <row r="1290" spans="1:3" x14ac:dyDescent="0.3">
      <c r="A1290" t="s">
        <v>2698</v>
      </c>
      <c r="B1290" t="s">
        <v>3238</v>
      </c>
      <c r="C1290">
        <v>2516</v>
      </c>
    </row>
    <row r="1291" spans="1:3" x14ac:dyDescent="0.3">
      <c r="A1291" t="s">
        <v>2699</v>
      </c>
      <c r="B1291" t="s">
        <v>3239</v>
      </c>
      <c r="C1291">
        <v>2771</v>
      </c>
    </row>
    <row r="1292" spans="1:3" x14ac:dyDescent="0.3">
      <c r="A1292" t="s">
        <v>2700</v>
      </c>
      <c r="B1292" t="s">
        <v>3240</v>
      </c>
      <c r="C1292">
        <v>2572</v>
      </c>
    </row>
    <row r="1293" spans="1:3" x14ac:dyDescent="0.3">
      <c r="A1293" t="s">
        <v>2701</v>
      </c>
      <c r="B1293" t="s">
        <v>3241</v>
      </c>
      <c r="C1293">
        <v>1801</v>
      </c>
    </row>
    <row r="1294" spans="1:3" x14ac:dyDescent="0.3">
      <c r="A1294" t="s">
        <v>2702</v>
      </c>
      <c r="B1294" t="s">
        <v>3242</v>
      </c>
      <c r="C1294">
        <v>3138</v>
      </c>
    </row>
    <row r="1295" spans="1:3" x14ac:dyDescent="0.3">
      <c r="A1295" t="s">
        <v>2703</v>
      </c>
      <c r="B1295" t="s">
        <v>3243</v>
      </c>
    </row>
    <row r="1296" spans="1:3" x14ac:dyDescent="0.3">
      <c r="A1296" t="s">
        <v>2704</v>
      </c>
      <c r="B1296" t="s">
        <v>3244</v>
      </c>
      <c r="C1296">
        <v>980</v>
      </c>
    </row>
    <row r="1297" spans="1:3" x14ac:dyDescent="0.3">
      <c r="A1297" t="s">
        <v>2705</v>
      </c>
      <c r="B1297" t="s">
        <v>3245</v>
      </c>
      <c r="C1297">
        <v>2767</v>
      </c>
    </row>
    <row r="1298" spans="1:3" x14ac:dyDescent="0.3">
      <c r="A1298" t="s">
        <v>2706</v>
      </c>
      <c r="B1298" t="s">
        <v>3246</v>
      </c>
      <c r="C1298">
        <v>2571</v>
      </c>
    </row>
    <row r="1299" spans="1:3" x14ac:dyDescent="0.3">
      <c r="A1299" t="s">
        <v>2707</v>
      </c>
      <c r="B1299" t="s">
        <v>3247</v>
      </c>
      <c r="C1299">
        <v>2844</v>
      </c>
    </row>
    <row r="1300" spans="1:3" x14ac:dyDescent="0.3">
      <c r="A1300" t="s">
        <v>2708</v>
      </c>
      <c r="B1300" t="s">
        <v>3248</v>
      </c>
      <c r="C1300">
        <v>723</v>
      </c>
    </row>
    <row r="1301" spans="1:3" x14ac:dyDescent="0.3">
      <c r="A1301" t="s">
        <v>2709</v>
      </c>
      <c r="B1301" t="s">
        <v>3249</v>
      </c>
      <c r="C1301">
        <v>2590</v>
      </c>
    </row>
    <row r="1302" spans="1:3" x14ac:dyDescent="0.3">
      <c r="A1302" t="s">
        <v>2710</v>
      </c>
      <c r="B1302" t="s">
        <v>3250</v>
      </c>
      <c r="C1302">
        <v>2825</v>
      </c>
    </row>
    <row r="1303" spans="1:3" x14ac:dyDescent="0.3">
      <c r="A1303" t="s">
        <v>2711</v>
      </c>
      <c r="B1303" t="s">
        <v>3251</v>
      </c>
      <c r="C1303">
        <v>550</v>
      </c>
    </row>
    <row r="1304" spans="1:3" x14ac:dyDescent="0.3">
      <c r="A1304" t="s">
        <v>2712</v>
      </c>
      <c r="B1304" t="s">
        <v>3252</v>
      </c>
      <c r="C1304">
        <v>2743</v>
      </c>
    </row>
    <row r="1305" spans="1:3" x14ac:dyDescent="0.3">
      <c r="A1305" t="s">
        <v>2713</v>
      </c>
      <c r="B1305" t="s">
        <v>3253</v>
      </c>
      <c r="C1305">
        <v>2828</v>
      </c>
    </row>
    <row r="1306" spans="1:3" x14ac:dyDescent="0.3">
      <c r="A1306" t="s">
        <v>2714</v>
      </c>
      <c r="B1306" t="s">
        <v>3254</v>
      </c>
      <c r="C1306">
        <v>3798</v>
      </c>
    </row>
    <row r="1307" spans="1:3" x14ac:dyDescent="0.3">
      <c r="A1307" t="s">
        <v>2715</v>
      </c>
      <c r="B1307" t="s">
        <v>3255</v>
      </c>
      <c r="C1307">
        <v>3818</v>
      </c>
    </row>
    <row r="1308" spans="1:3" x14ac:dyDescent="0.3">
      <c r="A1308" t="s">
        <v>1899</v>
      </c>
      <c r="B1308" t="s">
        <v>3256</v>
      </c>
      <c r="C1308">
        <v>3871</v>
      </c>
    </row>
    <row r="1309" spans="1:3" x14ac:dyDescent="0.3">
      <c r="A1309" t="s">
        <v>1902</v>
      </c>
      <c r="B1309" t="s">
        <v>1901</v>
      </c>
      <c r="C1309">
        <v>3730</v>
      </c>
    </row>
    <row r="1310" spans="1:3" x14ac:dyDescent="0.3">
      <c r="A1310" t="s">
        <v>2716</v>
      </c>
      <c r="B1310" t="s">
        <v>3257</v>
      </c>
      <c r="C1310">
        <v>3925</v>
      </c>
    </row>
    <row r="1311" spans="1:3" x14ac:dyDescent="0.3">
      <c r="A1311" t="s">
        <v>680</v>
      </c>
      <c r="B1311" t="s">
        <v>3258</v>
      </c>
      <c r="C1311">
        <v>3982</v>
      </c>
    </row>
    <row r="1312" spans="1:3" x14ac:dyDescent="0.3">
      <c r="A1312" t="s">
        <v>2717</v>
      </c>
      <c r="B1312" t="s">
        <v>3259</v>
      </c>
      <c r="C1312">
        <v>3994</v>
      </c>
    </row>
    <row r="1313" spans="1:3" x14ac:dyDescent="0.3">
      <c r="A1313" t="s">
        <v>2718</v>
      </c>
      <c r="B1313" t="s">
        <v>3260</v>
      </c>
      <c r="C1313">
        <v>4015</v>
      </c>
    </row>
    <row r="1314" spans="1:3" x14ac:dyDescent="0.3">
      <c r="A1314" t="s">
        <v>2719</v>
      </c>
      <c r="B1314" t="s">
        <v>3261</v>
      </c>
      <c r="C1314">
        <v>4021</v>
      </c>
    </row>
    <row r="1315" spans="1:3" x14ac:dyDescent="0.3">
      <c r="A1315" t="s">
        <v>672</v>
      </c>
      <c r="B1315" t="s">
        <v>3262</v>
      </c>
      <c r="C1315">
        <v>4024</v>
      </c>
    </row>
    <row r="1316" spans="1:3" x14ac:dyDescent="0.3">
      <c r="A1316" t="s">
        <v>2720</v>
      </c>
      <c r="B1316" t="s">
        <v>3263</v>
      </c>
      <c r="C1316">
        <v>4047</v>
      </c>
    </row>
    <row r="1317" spans="1:3" x14ac:dyDescent="0.3">
      <c r="A1317" t="s">
        <v>866</v>
      </c>
      <c r="B1317" t="s">
        <v>3264</v>
      </c>
      <c r="C1317">
        <v>4102</v>
      </c>
    </row>
    <row r="1318" spans="1:3" x14ac:dyDescent="0.3">
      <c r="A1318" t="s">
        <v>936</v>
      </c>
      <c r="B1318" t="s">
        <v>3265</v>
      </c>
      <c r="C1318">
        <v>2837</v>
      </c>
    </row>
    <row r="1319" spans="1:3" x14ac:dyDescent="0.3">
      <c r="A1319" t="s">
        <v>2721</v>
      </c>
      <c r="B1319" t="s">
        <v>3266</v>
      </c>
      <c r="C1319">
        <v>4142</v>
      </c>
    </row>
    <row r="1320" spans="1:3" x14ac:dyDescent="0.3">
      <c r="A1320" t="s">
        <v>2327</v>
      </c>
      <c r="B1320" t="s">
        <v>1214</v>
      </c>
      <c r="C1320">
        <v>974</v>
      </c>
    </row>
    <row r="1321" spans="1:3" x14ac:dyDescent="0.3">
      <c r="A1321" t="s">
        <v>2722</v>
      </c>
      <c r="B1321" t="s">
        <v>3267</v>
      </c>
      <c r="C1321">
        <v>4174</v>
      </c>
    </row>
    <row r="1322" spans="1:3" x14ac:dyDescent="0.3">
      <c r="A1322" t="s">
        <v>2077</v>
      </c>
      <c r="B1322" t="s">
        <v>3268</v>
      </c>
      <c r="C1322">
        <v>4194</v>
      </c>
    </row>
    <row r="1323" spans="1:3" x14ac:dyDescent="0.3">
      <c r="A1323" t="s">
        <v>1109</v>
      </c>
      <c r="B1323" t="s">
        <v>3269</v>
      </c>
      <c r="C1323">
        <v>4242</v>
      </c>
    </row>
    <row r="1324" spans="1:3" x14ac:dyDescent="0.3">
      <c r="A1324" t="s">
        <v>1053</v>
      </c>
      <c r="B1324" t="s">
        <v>1052</v>
      </c>
      <c r="C1324">
        <v>4228</v>
      </c>
    </row>
    <row r="1325" spans="1:3" x14ac:dyDescent="0.3">
      <c r="A1325" t="s">
        <v>1435</v>
      </c>
      <c r="B1325" t="s">
        <v>3270</v>
      </c>
      <c r="C1325">
        <v>4255</v>
      </c>
    </row>
    <row r="1326" spans="1:3" x14ac:dyDescent="0.3">
      <c r="A1326" t="s">
        <v>870</v>
      </c>
      <c r="B1326" t="s">
        <v>3271</v>
      </c>
      <c r="C1326">
        <v>4256</v>
      </c>
    </row>
    <row r="1327" spans="1:3" x14ac:dyDescent="0.3">
      <c r="A1327" t="s">
        <v>2122</v>
      </c>
      <c r="B1327" t="s">
        <v>3272</v>
      </c>
      <c r="C1327">
        <v>978</v>
      </c>
    </row>
    <row r="1328" spans="1:3" x14ac:dyDescent="0.3">
      <c r="A1328" t="s">
        <v>576</v>
      </c>
      <c r="B1328" t="s">
        <v>3273</v>
      </c>
      <c r="C1328">
        <v>3334</v>
      </c>
    </row>
    <row r="1329" spans="1:3" x14ac:dyDescent="0.3">
      <c r="A1329" t="s">
        <v>2723</v>
      </c>
      <c r="B1329" t="s">
        <v>3274</v>
      </c>
      <c r="C1329">
        <v>4341</v>
      </c>
    </row>
    <row r="1330" spans="1:3" x14ac:dyDescent="0.3">
      <c r="A1330" t="s">
        <v>946</v>
      </c>
      <c r="B1330" t="s">
        <v>3275</v>
      </c>
      <c r="C1330">
        <v>4435</v>
      </c>
    </row>
    <row r="1331" spans="1:3" x14ac:dyDescent="0.3">
      <c r="A1331" t="s">
        <v>2724</v>
      </c>
      <c r="B1331" t="s">
        <v>3276</v>
      </c>
      <c r="C1331">
        <v>4434</v>
      </c>
    </row>
    <row r="1332" spans="1:3" x14ac:dyDescent="0.3">
      <c r="A1332" t="s">
        <v>96</v>
      </c>
      <c r="B1332" t="s">
        <v>3277</v>
      </c>
      <c r="C1332">
        <v>4447</v>
      </c>
    </row>
    <row r="1333" spans="1:3" x14ac:dyDescent="0.3">
      <c r="A1333" t="s">
        <v>2725</v>
      </c>
      <c r="B1333" t="s">
        <v>3278</v>
      </c>
      <c r="C1333">
        <v>4474</v>
      </c>
    </row>
    <row r="1334" spans="1:3" x14ac:dyDescent="0.3">
      <c r="A1334" t="s">
        <v>1520</v>
      </c>
      <c r="B1334" t="s">
        <v>1519</v>
      </c>
      <c r="C1334">
        <v>4597</v>
      </c>
    </row>
    <row r="1335" spans="1:3" x14ac:dyDescent="0.3">
      <c r="A1335" t="s">
        <v>3281</v>
      </c>
      <c r="B1335" t="s">
        <v>2180</v>
      </c>
      <c r="C1335">
        <v>4605</v>
      </c>
    </row>
    <row r="1336" spans="1:3" x14ac:dyDescent="0.3">
      <c r="A1336" t="s">
        <v>1617</v>
      </c>
      <c r="B1336" t="s">
        <v>1616</v>
      </c>
      <c r="C1336">
        <v>4591</v>
      </c>
    </row>
    <row r="1337" spans="1:3" x14ac:dyDescent="0.3">
      <c r="A1337" t="s">
        <v>2182</v>
      </c>
      <c r="B1337" t="s">
        <v>2181</v>
      </c>
      <c r="C1337">
        <v>4595</v>
      </c>
    </row>
    <row r="1338" spans="1:3" x14ac:dyDescent="0.3">
      <c r="A1338" t="s">
        <v>2179</v>
      </c>
      <c r="B1338" t="s">
        <v>2178</v>
      </c>
      <c r="C1338">
        <v>4596</v>
      </c>
    </row>
    <row r="1339" spans="1:3" x14ac:dyDescent="0.3">
      <c r="A1339" t="s">
        <v>3282</v>
      </c>
      <c r="B1339" t="s">
        <v>3279</v>
      </c>
      <c r="C1339">
        <v>4604</v>
      </c>
    </row>
    <row r="1340" spans="1:3" x14ac:dyDescent="0.3">
      <c r="A1340" t="s">
        <v>1682</v>
      </c>
      <c r="B1340" t="s">
        <v>1681</v>
      </c>
      <c r="C1340">
        <v>4590</v>
      </c>
    </row>
    <row r="1341" spans="1:3" x14ac:dyDescent="0.3">
      <c r="A1341" t="s">
        <v>2186</v>
      </c>
      <c r="B1341" t="s">
        <v>2185</v>
      </c>
      <c r="C1341">
        <v>4606</v>
      </c>
    </row>
    <row r="1342" spans="1:3" x14ac:dyDescent="0.3">
      <c r="A1342" t="s">
        <v>1703</v>
      </c>
      <c r="B1342" t="s">
        <v>1702</v>
      </c>
      <c r="C1342">
        <v>4583</v>
      </c>
    </row>
    <row r="1343" spans="1:3" x14ac:dyDescent="0.3">
      <c r="A1343" t="s">
        <v>1934</v>
      </c>
      <c r="B1343" t="s">
        <v>3280</v>
      </c>
      <c r="C1343">
        <v>2861</v>
      </c>
    </row>
    <row r="1344" spans="1:3" x14ac:dyDescent="0.3">
      <c r="A1344" t="s">
        <v>2188</v>
      </c>
      <c r="B1344" t="s">
        <v>2187</v>
      </c>
      <c r="C1344">
        <v>4599</v>
      </c>
    </row>
    <row r="1345" spans="1:3" x14ac:dyDescent="0.3">
      <c r="A1345" t="s">
        <v>1736</v>
      </c>
      <c r="B1345" t="s">
        <v>1735</v>
      </c>
      <c r="C1345">
        <v>4570</v>
      </c>
    </row>
    <row r="1346" spans="1:3" x14ac:dyDescent="0.3">
      <c r="A1346" t="s">
        <v>3285</v>
      </c>
      <c r="B1346" t="s">
        <v>3284</v>
      </c>
      <c r="C1346">
        <v>4607</v>
      </c>
    </row>
    <row r="1347" spans="1:3" x14ac:dyDescent="0.3">
      <c r="A1347" t="s">
        <v>3287</v>
      </c>
      <c r="B1347" t="s">
        <v>3286</v>
      </c>
      <c r="C1347">
        <v>4608</v>
      </c>
    </row>
    <row r="1348" spans="1:3" x14ac:dyDescent="0.3">
      <c r="A1348" t="s">
        <v>3289</v>
      </c>
      <c r="B1348" t="s">
        <v>3288</v>
      </c>
      <c r="C1348">
        <v>4609</v>
      </c>
    </row>
    <row r="1349" spans="1:3" x14ac:dyDescent="0.3">
      <c r="A1349" t="s">
        <v>3292</v>
      </c>
      <c r="B1349" t="s">
        <v>3291</v>
      </c>
      <c r="C1349">
        <v>4611</v>
      </c>
    </row>
    <row r="1350" spans="1:3" x14ac:dyDescent="0.3">
      <c r="A1350" t="s">
        <v>3294</v>
      </c>
      <c r="B1350" t="s">
        <v>3293</v>
      </c>
      <c r="C1350">
        <v>4616</v>
      </c>
    </row>
    <row r="1351" spans="1:3" x14ac:dyDescent="0.3">
      <c r="A1351" t="s">
        <v>3296</v>
      </c>
      <c r="B1351" t="s">
        <v>3295</v>
      </c>
      <c r="C1351">
        <v>4613</v>
      </c>
    </row>
    <row r="1352" spans="1:3" x14ac:dyDescent="0.3">
      <c r="A1352" t="s">
        <v>3289</v>
      </c>
      <c r="B1352" t="s">
        <v>3307</v>
      </c>
      <c r="C1352">
        <v>4609</v>
      </c>
    </row>
    <row r="1353" spans="1:3" x14ac:dyDescent="0.3">
      <c r="A1353" t="s">
        <v>440</v>
      </c>
      <c r="B1353" t="s">
        <v>3308</v>
      </c>
      <c r="C1353">
        <v>1821</v>
      </c>
    </row>
    <row r="1354" spans="1:3" x14ac:dyDescent="0.3">
      <c r="A1354" t="s">
        <v>413</v>
      </c>
      <c r="B1354" t="s">
        <v>3309</v>
      </c>
      <c r="C1354">
        <v>1500</v>
      </c>
    </row>
    <row r="1355" spans="1:3" x14ac:dyDescent="0.3">
      <c r="A1355" t="s">
        <v>425</v>
      </c>
      <c r="B1355" t="s">
        <v>3310</v>
      </c>
      <c r="C1355">
        <v>1751</v>
      </c>
    </row>
    <row r="1356" spans="1:3" x14ac:dyDescent="0.3">
      <c r="A1356" t="s">
        <v>1213</v>
      </c>
      <c r="B1356" t="s">
        <v>3311</v>
      </c>
      <c r="C1356">
        <v>1495</v>
      </c>
    </row>
    <row r="1357" spans="1:3" x14ac:dyDescent="0.3">
      <c r="A1357" t="s">
        <v>3313</v>
      </c>
      <c r="B1357" t="s">
        <v>3312</v>
      </c>
      <c r="C1357">
        <v>1438</v>
      </c>
    </row>
    <row r="1358" spans="1:3" x14ac:dyDescent="0.3">
      <c r="A1358" t="s">
        <v>3315</v>
      </c>
      <c r="B1358" t="s">
        <v>3314</v>
      </c>
      <c r="C1358">
        <v>1283</v>
      </c>
    </row>
    <row r="1359" spans="1:3" x14ac:dyDescent="0.3">
      <c r="A1359" t="s">
        <v>3317</v>
      </c>
      <c r="B1359" t="s">
        <v>3316</v>
      </c>
      <c r="C1359">
        <v>2257</v>
      </c>
    </row>
    <row r="1360" spans="1:3" x14ac:dyDescent="0.3">
      <c r="A1360" t="s">
        <v>3319</v>
      </c>
      <c r="B1360" t="s">
        <v>3318</v>
      </c>
      <c r="C1360">
        <v>1953</v>
      </c>
    </row>
    <row r="1361" spans="1:3" x14ac:dyDescent="0.3">
      <c r="A1361" t="s">
        <v>3321</v>
      </c>
      <c r="B1361" t="s">
        <v>3320</v>
      </c>
      <c r="C1361">
        <v>1999</v>
      </c>
    </row>
    <row r="1362" spans="1:3" x14ac:dyDescent="0.3">
      <c r="A1362" t="s">
        <v>3323</v>
      </c>
      <c r="B1362" t="s">
        <v>3322</v>
      </c>
      <c r="C1362">
        <v>2209</v>
      </c>
    </row>
    <row r="1363" spans="1:3" x14ac:dyDescent="0.3">
      <c r="A1363" t="s">
        <v>587</v>
      </c>
      <c r="B1363" t="s">
        <v>3324</v>
      </c>
      <c r="C1363">
        <v>2263</v>
      </c>
    </row>
    <row r="1364" spans="1:3" x14ac:dyDescent="0.3">
      <c r="A1364" t="s">
        <v>3326</v>
      </c>
      <c r="B1364" t="s">
        <v>3325</v>
      </c>
      <c r="C1364">
        <v>2044</v>
      </c>
    </row>
    <row r="1365" spans="1:3" x14ac:dyDescent="0.3">
      <c r="A1365" t="s">
        <v>2212</v>
      </c>
      <c r="B1365" t="s">
        <v>3327</v>
      </c>
      <c r="C1365">
        <v>657</v>
      </c>
    </row>
    <row r="1366" spans="1:3" x14ac:dyDescent="0.3">
      <c r="A1366" t="s">
        <v>3329</v>
      </c>
      <c r="B1366" t="s">
        <v>3328</v>
      </c>
      <c r="C1366">
        <v>2038</v>
      </c>
    </row>
    <row r="1367" spans="1:3" x14ac:dyDescent="0.3">
      <c r="A1367" t="s">
        <v>3331</v>
      </c>
      <c r="B1367" t="s">
        <v>3330</v>
      </c>
      <c r="C1367">
        <v>1482</v>
      </c>
    </row>
    <row r="1368" spans="1:3" x14ac:dyDescent="0.3">
      <c r="A1368" t="s">
        <v>3333</v>
      </c>
      <c r="B1368" t="s">
        <v>3332</v>
      </c>
      <c r="C1368">
        <v>72</v>
      </c>
    </row>
    <row r="1369" spans="1:3" x14ac:dyDescent="0.3">
      <c r="A1369" t="s">
        <v>3335</v>
      </c>
      <c r="B1369" t="s">
        <v>3334</v>
      </c>
      <c r="C1369">
        <v>1909</v>
      </c>
    </row>
    <row r="1370" spans="1:3" x14ac:dyDescent="0.3">
      <c r="A1370" t="s">
        <v>3337</v>
      </c>
      <c r="B1370" t="s">
        <v>3336</v>
      </c>
      <c r="C1370">
        <v>2182</v>
      </c>
    </row>
    <row r="1371" spans="1:3" x14ac:dyDescent="0.3">
      <c r="A1371" t="s">
        <v>2240</v>
      </c>
      <c r="B1371" t="s">
        <v>3338</v>
      </c>
      <c r="C1371">
        <v>1982</v>
      </c>
    </row>
    <row r="1372" spans="1:3" x14ac:dyDescent="0.3">
      <c r="A1372" t="s">
        <v>3340</v>
      </c>
      <c r="B1372" t="s">
        <v>3339</v>
      </c>
      <c r="C1372">
        <v>2062</v>
      </c>
    </row>
    <row r="1373" spans="1:3" x14ac:dyDescent="0.3">
      <c r="A1373" t="s">
        <v>2122</v>
      </c>
      <c r="B1373" t="s">
        <v>3341</v>
      </c>
      <c r="C1373">
        <v>978</v>
      </c>
    </row>
    <row r="1374" spans="1:3" x14ac:dyDescent="0.3">
      <c r="A1374" t="s">
        <v>3343</v>
      </c>
      <c r="B1374" t="s">
        <v>3342</v>
      </c>
      <c r="C1374">
        <v>2011</v>
      </c>
    </row>
    <row r="1375" spans="1:3" x14ac:dyDescent="0.3">
      <c r="A1375" t="s">
        <v>1300</v>
      </c>
      <c r="B1375" t="s">
        <v>3344</v>
      </c>
      <c r="C1375">
        <v>1489</v>
      </c>
    </row>
    <row r="1376" spans="1:3" x14ac:dyDescent="0.3">
      <c r="A1376" t="s">
        <v>3346</v>
      </c>
      <c r="B1376" t="s">
        <v>3345</v>
      </c>
      <c r="C1376">
        <v>2289</v>
      </c>
    </row>
    <row r="1377" spans="1:3" x14ac:dyDescent="0.3">
      <c r="A1377" t="s">
        <v>489</v>
      </c>
      <c r="B1377" t="s">
        <v>3347</v>
      </c>
      <c r="C1377">
        <v>880</v>
      </c>
    </row>
    <row r="1378" spans="1:3" x14ac:dyDescent="0.3">
      <c r="A1378" t="s">
        <v>3349</v>
      </c>
      <c r="B1378" t="s">
        <v>3348</v>
      </c>
      <c r="C1378">
        <v>1888</v>
      </c>
    </row>
    <row r="1379" spans="1:3" x14ac:dyDescent="0.3">
      <c r="A1379" t="s">
        <v>2270</v>
      </c>
      <c r="B1379" t="s">
        <v>3350</v>
      </c>
      <c r="C1379">
        <v>2206</v>
      </c>
    </row>
    <row r="1380" spans="1:3" x14ac:dyDescent="0.3">
      <c r="A1380" t="s">
        <v>3352</v>
      </c>
      <c r="B1380" t="s">
        <v>3351</v>
      </c>
      <c r="C1380">
        <v>968</v>
      </c>
    </row>
    <row r="1381" spans="1:3" x14ac:dyDescent="0.3">
      <c r="A1381" t="s">
        <v>3354</v>
      </c>
      <c r="B1381" t="s">
        <v>3353</v>
      </c>
      <c r="C1381">
        <v>2072</v>
      </c>
    </row>
    <row r="1382" spans="1:3" x14ac:dyDescent="0.3">
      <c r="A1382" t="s">
        <v>3356</v>
      </c>
      <c r="B1382" t="s">
        <v>3355</v>
      </c>
      <c r="C1382">
        <v>1181</v>
      </c>
    </row>
    <row r="1383" spans="1:3" x14ac:dyDescent="0.3">
      <c r="A1383" t="s">
        <v>3358</v>
      </c>
      <c r="B1383" t="s">
        <v>3357</v>
      </c>
      <c r="C1383">
        <v>1451</v>
      </c>
    </row>
    <row r="1384" spans="1:3" x14ac:dyDescent="0.3">
      <c r="A1384" t="s">
        <v>3360</v>
      </c>
      <c r="B1384" t="s">
        <v>3359</v>
      </c>
      <c r="C1384">
        <v>2158</v>
      </c>
    </row>
    <row r="1385" spans="1:3" x14ac:dyDescent="0.3">
      <c r="A1385" t="s">
        <v>3362</v>
      </c>
      <c r="B1385" t="s">
        <v>3361</v>
      </c>
      <c r="C1385">
        <v>1429</v>
      </c>
    </row>
    <row r="1386" spans="1:3" x14ac:dyDescent="0.3">
      <c r="A1386" t="s">
        <v>3364</v>
      </c>
      <c r="B1386" t="s">
        <v>3363</v>
      </c>
      <c r="C1386">
        <v>551</v>
      </c>
    </row>
    <row r="1387" spans="1:3" x14ac:dyDescent="0.3">
      <c r="A1387" t="s">
        <v>3366</v>
      </c>
      <c r="B1387" t="s">
        <v>3365</v>
      </c>
      <c r="C1387">
        <v>2231</v>
      </c>
    </row>
    <row r="1388" spans="1:3" x14ac:dyDescent="0.3">
      <c r="A1388" t="s">
        <v>927</v>
      </c>
      <c r="B1388" t="s">
        <v>3367</v>
      </c>
      <c r="C1388">
        <v>2391</v>
      </c>
    </row>
    <row r="1389" spans="1:3" x14ac:dyDescent="0.3">
      <c r="A1389" t="s">
        <v>3369</v>
      </c>
      <c r="B1389" t="s">
        <v>3368</v>
      </c>
      <c r="C1389">
        <v>1938</v>
      </c>
    </row>
    <row r="1390" spans="1:3" x14ac:dyDescent="0.3">
      <c r="A1390" t="s">
        <v>3371</v>
      </c>
      <c r="B1390" t="s">
        <v>3370</v>
      </c>
      <c r="C1390">
        <v>596</v>
      </c>
    </row>
    <row r="1391" spans="1:3" x14ac:dyDescent="0.3">
      <c r="A1391" t="s">
        <v>2314</v>
      </c>
      <c r="B1391" t="s">
        <v>3372</v>
      </c>
      <c r="C1391">
        <v>1388</v>
      </c>
    </row>
    <row r="1392" spans="1:3" x14ac:dyDescent="0.3">
      <c r="A1392" t="s">
        <v>2328</v>
      </c>
      <c r="B1392" t="s">
        <v>3373</v>
      </c>
      <c r="C1392">
        <v>454</v>
      </c>
    </row>
    <row r="1393" spans="1:3" x14ac:dyDescent="0.3">
      <c r="A1393" t="s">
        <v>2119</v>
      </c>
      <c r="B1393" t="s">
        <v>3374</v>
      </c>
      <c r="C1393">
        <v>1922</v>
      </c>
    </row>
    <row r="1394" spans="1:3" x14ac:dyDescent="0.3">
      <c r="A1394" t="s">
        <v>3376</v>
      </c>
      <c r="B1394" t="s">
        <v>3375</v>
      </c>
      <c r="C1394">
        <v>455</v>
      </c>
    </row>
    <row r="1395" spans="1:3" x14ac:dyDescent="0.3">
      <c r="A1395" t="s">
        <v>3378</v>
      </c>
      <c r="B1395" t="s">
        <v>3377</v>
      </c>
      <c r="C1395">
        <v>517</v>
      </c>
    </row>
    <row r="1396" spans="1:3" x14ac:dyDescent="0.3">
      <c r="A1396" t="s">
        <v>2335</v>
      </c>
      <c r="B1396" t="s">
        <v>3379</v>
      </c>
      <c r="C1396">
        <v>461</v>
      </c>
    </row>
    <row r="1397" spans="1:3" x14ac:dyDescent="0.3">
      <c r="A1397" t="s">
        <v>3381</v>
      </c>
      <c r="B1397" t="s">
        <v>3380</v>
      </c>
      <c r="C1397">
        <v>2518</v>
      </c>
    </row>
    <row r="1398" spans="1:3" x14ac:dyDescent="0.3">
      <c r="A1398" t="s">
        <v>3383</v>
      </c>
      <c r="B1398" t="s">
        <v>3382</v>
      </c>
      <c r="C1398">
        <v>1325</v>
      </c>
    </row>
    <row r="1399" spans="1:3" x14ac:dyDescent="0.3">
      <c r="A1399" t="s">
        <v>3385</v>
      </c>
      <c r="B1399" t="s">
        <v>3384</v>
      </c>
      <c r="C1399">
        <v>2134</v>
      </c>
    </row>
    <row r="1400" spans="1:3" x14ac:dyDescent="0.3">
      <c r="A1400" t="s">
        <v>3387</v>
      </c>
      <c r="B1400" t="s">
        <v>3386</v>
      </c>
      <c r="C1400">
        <v>1906</v>
      </c>
    </row>
    <row r="1401" spans="1:3" x14ac:dyDescent="0.3">
      <c r="A1401" t="s">
        <v>3389</v>
      </c>
      <c r="B1401" t="s">
        <v>3388</v>
      </c>
      <c r="C1401">
        <v>733</v>
      </c>
    </row>
    <row r="1402" spans="1:3" x14ac:dyDescent="0.3">
      <c r="A1402" t="s">
        <v>3391</v>
      </c>
      <c r="B1402" t="s">
        <v>3390</v>
      </c>
      <c r="C1402">
        <v>1671</v>
      </c>
    </row>
    <row r="1403" spans="1:3" x14ac:dyDescent="0.3">
      <c r="A1403" t="s">
        <v>3393</v>
      </c>
      <c r="B1403" t="s">
        <v>3392</v>
      </c>
      <c r="C1403">
        <v>1198</v>
      </c>
    </row>
    <row r="1404" spans="1:3" x14ac:dyDescent="0.3">
      <c r="A1404" t="s">
        <v>3395</v>
      </c>
      <c r="B1404" t="s">
        <v>3394</v>
      </c>
      <c r="C1404">
        <v>1385</v>
      </c>
    </row>
    <row r="1405" spans="1:3" x14ac:dyDescent="0.3">
      <c r="A1405" t="s">
        <v>1198</v>
      </c>
      <c r="B1405" t="s">
        <v>3396</v>
      </c>
      <c r="C1405">
        <v>1518</v>
      </c>
    </row>
    <row r="1406" spans="1:3" x14ac:dyDescent="0.3">
      <c r="A1406" t="s">
        <v>78</v>
      </c>
      <c r="B1406" t="s">
        <v>3397</v>
      </c>
      <c r="C1406">
        <v>2021</v>
      </c>
    </row>
    <row r="1407" spans="1:3" x14ac:dyDescent="0.3">
      <c r="A1407" t="s">
        <v>78</v>
      </c>
      <c r="B1407" t="s">
        <v>3398</v>
      </c>
      <c r="C1407">
        <v>2021</v>
      </c>
    </row>
    <row r="1408" spans="1:3" x14ac:dyDescent="0.3">
      <c r="A1408" t="s">
        <v>3400</v>
      </c>
      <c r="B1408" t="s">
        <v>3399</v>
      </c>
      <c r="C1408">
        <v>2400</v>
      </c>
    </row>
    <row r="1409" spans="1:3" x14ac:dyDescent="0.3">
      <c r="A1409" t="s">
        <v>3402</v>
      </c>
      <c r="B1409" t="s">
        <v>3401</v>
      </c>
      <c r="C1409">
        <v>963</v>
      </c>
    </row>
    <row r="1410" spans="1:3" x14ac:dyDescent="0.3">
      <c r="A1410" t="s">
        <v>2403</v>
      </c>
      <c r="B1410" t="s">
        <v>3403</v>
      </c>
      <c r="C1410">
        <v>1598</v>
      </c>
    </row>
    <row r="1411" spans="1:3" x14ac:dyDescent="0.3">
      <c r="A1411" t="s">
        <v>3405</v>
      </c>
      <c r="B1411" t="s">
        <v>3404</v>
      </c>
      <c r="C1411">
        <v>1797</v>
      </c>
    </row>
    <row r="1412" spans="1:3" x14ac:dyDescent="0.3">
      <c r="A1412" t="s">
        <v>3407</v>
      </c>
      <c r="B1412" t="s">
        <v>3406</v>
      </c>
      <c r="C1412">
        <v>2446</v>
      </c>
    </row>
    <row r="1413" spans="1:3" x14ac:dyDescent="0.3">
      <c r="A1413" t="s">
        <v>3409</v>
      </c>
      <c r="B1413" t="s">
        <v>3408</v>
      </c>
      <c r="C1413">
        <v>1650</v>
      </c>
    </row>
    <row r="1414" spans="1:3" x14ac:dyDescent="0.3">
      <c r="A1414" t="s">
        <v>3411</v>
      </c>
      <c r="B1414" t="s">
        <v>3410</v>
      </c>
      <c r="C1414">
        <v>403</v>
      </c>
    </row>
    <row r="1415" spans="1:3" x14ac:dyDescent="0.3">
      <c r="A1415" t="s">
        <v>3413</v>
      </c>
      <c r="B1415" t="s">
        <v>3412</v>
      </c>
      <c r="C1415">
        <v>690</v>
      </c>
    </row>
    <row r="1416" spans="1:3" x14ac:dyDescent="0.3">
      <c r="A1416" t="s">
        <v>3415</v>
      </c>
      <c r="B1416" t="s">
        <v>3414</v>
      </c>
      <c r="C1416">
        <v>520</v>
      </c>
    </row>
    <row r="1417" spans="1:3" x14ac:dyDescent="0.3">
      <c r="A1417" t="s">
        <v>3417</v>
      </c>
      <c r="B1417" t="s">
        <v>3416</v>
      </c>
      <c r="C1417">
        <v>777</v>
      </c>
    </row>
    <row r="1418" spans="1:3" x14ac:dyDescent="0.3">
      <c r="A1418" t="s">
        <v>2423</v>
      </c>
      <c r="B1418" t="s">
        <v>3418</v>
      </c>
      <c r="C1418">
        <v>749</v>
      </c>
    </row>
    <row r="1419" spans="1:3" x14ac:dyDescent="0.3">
      <c r="A1419" t="s">
        <v>2240</v>
      </c>
      <c r="B1419" t="s">
        <v>3419</v>
      </c>
      <c r="C1419">
        <v>1982</v>
      </c>
    </row>
    <row r="1420" spans="1:3" x14ac:dyDescent="0.3">
      <c r="A1420" t="s">
        <v>3421</v>
      </c>
      <c r="B1420" t="s">
        <v>3420</v>
      </c>
      <c r="C1420">
        <v>2416</v>
      </c>
    </row>
    <row r="1421" spans="1:3" x14ac:dyDescent="0.3">
      <c r="A1421" t="s">
        <v>3423</v>
      </c>
      <c r="B1421" t="s">
        <v>3422</v>
      </c>
      <c r="C1421">
        <v>556</v>
      </c>
    </row>
    <row r="1422" spans="1:3" x14ac:dyDescent="0.3">
      <c r="A1422" t="s">
        <v>3425</v>
      </c>
      <c r="B1422" t="s">
        <v>3424</v>
      </c>
      <c r="C1422">
        <v>785</v>
      </c>
    </row>
    <row r="1423" spans="1:3" x14ac:dyDescent="0.3">
      <c r="A1423" t="s">
        <v>2430</v>
      </c>
      <c r="B1423" t="s">
        <v>3426</v>
      </c>
      <c r="C1423">
        <v>1914</v>
      </c>
    </row>
    <row r="1424" spans="1:3" x14ac:dyDescent="0.3">
      <c r="A1424" t="s">
        <v>3428</v>
      </c>
      <c r="B1424" t="s">
        <v>3427</v>
      </c>
      <c r="C1424">
        <v>2125</v>
      </c>
    </row>
    <row r="1425" spans="1:3" x14ac:dyDescent="0.3">
      <c r="A1425" t="s">
        <v>3430</v>
      </c>
      <c r="B1425" t="s">
        <v>3429</v>
      </c>
      <c r="C1425">
        <v>1891</v>
      </c>
    </row>
    <row r="1426" spans="1:3" x14ac:dyDescent="0.3">
      <c r="A1426" t="s">
        <v>3432</v>
      </c>
      <c r="B1426" t="s">
        <v>3431</v>
      </c>
      <c r="C1426">
        <v>1975</v>
      </c>
    </row>
    <row r="1427" spans="1:3" x14ac:dyDescent="0.3">
      <c r="A1427" t="s">
        <v>3434</v>
      </c>
      <c r="B1427" t="s">
        <v>3433</v>
      </c>
      <c r="C1427">
        <v>1422</v>
      </c>
    </row>
    <row r="1428" spans="1:3" x14ac:dyDescent="0.3">
      <c r="A1428" t="s">
        <v>3436</v>
      </c>
      <c r="B1428" t="s">
        <v>3435</v>
      </c>
      <c r="C1428">
        <v>684</v>
      </c>
    </row>
    <row r="1429" spans="1:3" x14ac:dyDescent="0.3">
      <c r="A1429" t="s">
        <v>2441</v>
      </c>
      <c r="B1429" t="s">
        <v>3437</v>
      </c>
      <c r="C1429">
        <v>1822</v>
      </c>
    </row>
    <row r="1430" spans="1:3" x14ac:dyDescent="0.3">
      <c r="A1430" t="s">
        <v>3439</v>
      </c>
      <c r="B1430" t="s">
        <v>3438</v>
      </c>
      <c r="C1430">
        <v>1714</v>
      </c>
    </row>
    <row r="1431" spans="1:3" x14ac:dyDescent="0.3">
      <c r="A1431" t="s">
        <v>3441</v>
      </c>
      <c r="B1431" t="s">
        <v>3440</v>
      </c>
      <c r="C1431">
        <v>1977</v>
      </c>
    </row>
    <row r="1432" spans="1:3" x14ac:dyDescent="0.3">
      <c r="A1432" t="s">
        <v>3443</v>
      </c>
      <c r="B1432" t="s">
        <v>3442</v>
      </c>
      <c r="C1432">
        <v>1153</v>
      </c>
    </row>
    <row r="1433" spans="1:3" x14ac:dyDescent="0.3">
      <c r="A1433" t="s">
        <v>3445</v>
      </c>
      <c r="B1433" t="s">
        <v>3444</v>
      </c>
      <c r="C1433">
        <v>819</v>
      </c>
    </row>
    <row r="1434" spans="1:3" x14ac:dyDescent="0.3">
      <c r="A1434" t="s">
        <v>2458</v>
      </c>
      <c r="B1434" t="s">
        <v>3446</v>
      </c>
      <c r="C1434">
        <v>1219</v>
      </c>
    </row>
    <row r="1435" spans="1:3" x14ac:dyDescent="0.3">
      <c r="A1435" t="s">
        <v>3448</v>
      </c>
      <c r="B1435" t="s">
        <v>3447</v>
      </c>
      <c r="C1435">
        <v>972</v>
      </c>
    </row>
    <row r="1436" spans="1:3" x14ac:dyDescent="0.3">
      <c r="A1436" t="s">
        <v>3450</v>
      </c>
      <c r="B1436" t="s">
        <v>3449</v>
      </c>
      <c r="C1436">
        <v>2407</v>
      </c>
    </row>
    <row r="1437" spans="1:3" x14ac:dyDescent="0.3">
      <c r="A1437" t="s">
        <v>2460</v>
      </c>
      <c r="B1437" t="s">
        <v>3451</v>
      </c>
      <c r="C1437">
        <v>1779</v>
      </c>
    </row>
    <row r="1438" spans="1:3" x14ac:dyDescent="0.3">
      <c r="A1438" t="s">
        <v>2460</v>
      </c>
      <c r="B1438" t="s">
        <v>3452</v>
      </c>
      <c r="C1438">
        <v>1779</v>
      </c>
    </row>
    <row r="1439" spans="1:3" x14ac:dyDescent="0.3">
      <c r="A1439" t="s">
        <v>3454</v>
      </c>
      <c r="B1439" t="s">
        <v>3453</v>
      </c>
      <c r="C1439">
        <v>1992</v>
      </c>
    </row>
    <row r="1440" spans="1:3" x14ac:dyDescent="0.3">
      <c r="A1440" t="s">
        <v>3456</v>
      </c>
      <c r="B1440" t="s">
        <v>3455</v>
      </c>
      <c r="C1440">
        <v>489</v>
      </c>
    </row>
    <row r="1441" spans="1:3" x14ac:dyDescent="0.3">
      <c r="A1441" t="s">
        <v>3458</v>
      </c>
      <c r="B1441" t="s">
        <v>3457</v>
      </c>
      <c r="C1441">
        <v>1736</v>
      </c>
    </row>
    <row r="1442" spans="1:3" x14ac:dyDescent="0.3">
      <c r="A1442" t="s">
        <v>2472</v>
      </c>
      <c r="B1442" t="s">
        <v>3459</v>
      </c>
      <c r="C1442">
        <v>2238</v>
      </c>
    </row>
    <row r="1443" spans="1:3" x14ac:dyDescent="0.3">
      <c r="A1443" t="s">
        <v>3461</v>
      </c>
      <c r="B1443" t="s">
        <v>3460</v>
      </c>
      <c r="C1443">
        <v>836</v>
      </c>
    </row>
    <row r="1444" spans="1:3" x14ac:dyDescent="0.3">
      <c r="A1444" t="s">
        <v>3463</v>
      </c>
      <c r="B1444" t="s">
        <v>3462</v>
      </c>
      <c r="C1444">
        <v>2246</v>
      </c>
    </row>
    <row r="1445" spans="1:3" x14ac:dyDescent="0.3">
      <c r="A1445" t="s">
        <v>3465</v>
      </c>
      <c r="B1445" t="s">
        <v>3464</v>
      </c>
      <c r="C1445">
        <v>1994</v>
      </c>
    </row>
    <row r="1446" spans="1:3" x14ac:dyDescent="0.3">
      <c r="A1446" t="s">
        <v>2477</v>
      </c>
      <c r="B1446" t="s">
        <v>3466</v>
      </c>
      <c r="C1446">
        <v>617</v>
      </c>
    </row>
    <row r="1447" spans="1:3" x14ac:dyDescent="0.3">
      <c r="A1447" t="s">
        <v>3468</v>
      </c>
      <c r="B1447" t="s">
        <v>3467</v>
      </c>
      <c r="C1447">
        <v>2541</v>
      </c>
    </row>
    <row r="1448" spans="1:3" x14ac:dyDescent="0.3">
      <c r="A1448" t="s">
        <v>3470</v>
      </c>
      <c r="B1448" t="s">
        <v>3469</v>
      </c>
      <c r="C1448">
        <v>909</v>
      </c>
    </row>
    <row r="1449" spans="1:3" x14ac:dyDescent="0.3">
      <c r="A1449" t="s">
        <v>3472</v>
      </c>
      <c r="B1449" t="s">
        <v>3471</v>
      </c>
      <c r="C1449">
        <v>599</v>
      </c>
    </row>
    <row r="1450" spans="1:3" x14ac:dyDescent="0.3">
      <c r="A1450" t="s">
        <v>3474</v>
      </c>
      <c r="B1450" t="s">
        <v>3473</v>
      </c>
      <c r="C1450">
        <v>1954</v>
      </c>
    </row>
    <row r="1451" spans="1:3" x14ac:dyDescent="0.3">
      <c r="A1451" t="s">
        <v>2484</v>
      </c>
      <c r="B1451" t="s">
        <v>3475</v>
      </c>
      <c r="C1451">
        <v>1259</v>
      </c>
    </row>
    <row r="1452" spans="1:3" x14ac:dyDescent="0.3">
      <c r="A1452" t="s">
        <v>3477</v>
      </c>
      <c r="B1452" t="s">
        <v>3476</v>
      </c>
      <c r="C1452">
        <v>1895</v>
      </c>
    </row>
    <row r="1453" spans="1:3" x14ac:dyDescent="0.3">
      <c r="A1453" t="s">
        <v>3479</v>
      </c>
      <c r="B1453" t="s">
        <v>3478</v>
      </c>
      <c r="C1453">
        <v>1925</v>
      </c>
    </row>
    <row r="1454" spans="1:3" x14ac:dyDescent="0.3">
      <c r="A1454" t="s">
        <v>3481</v>
      </c>
      <c r="B1454" t="s">
        <v>3480</v>
      </c>
      <c r="C1454">
        <v>1231</v>
      </c>
    </row>
    <row r="1455" spans="1:3" x14ac:dyDescent="0.3">
      <c r="A1455" t="s">
        <v>3483</v>
      </c>
      <c r="B1455" t="s">
        <v>3482</v>
      </c>
      <c r="C1455">
        <v>1898</v>
      </c>
    </row>
    <row r="1456" spans="1:3" x14ac:dyDescent="0.3">
      <c r="A1456" t="s">
        <v>3485</v>
      </c>
      <c r="B1456" t="s">
        <v>3484</v>
      </c>
      <c r="C1456">
        <v>1102</v>
      </c>
    </row>
    <row r="1457" spans="1:3" x14ac:dyDescent="0.3">
      <c r="A1457" t="s">
        <v>3487</v>
      </c>
      <c r="B1457" t="s">
        <v>3486</v>
      </c>
      <c r="C1457">
        <v>1793</v>
      </c>
    </row>
    <row r="1458" spans="1:3" x14ac:dyDescent="0.3">
      <c r="A1458" t="s">
        <v>3489</v>
      </c>
      <c r="B1458" t="s">
        <v>3488</v>
      </c>
      <c r="C1458">
        <v>1342</v>
      </c>
    </row>
    <row r="1459" spans="1:3" x14ac:dyDescent="0.3">
      <c r="A1459" t="s">
        <v>3491</v>
      </c>
      <c r="B1459" t="s">
        <v>3490</v>
      </c>
      <c r="C1459">
        <v>1904</v>
      </c>
    </row>
    <row r="1460" spans="1:3" x14ac:dyDescent="0.3">
      <c r="A1460" t="s">
        <v>2500</v>
      </c>
      <c r="B1460" t="s">
        <v>3492</v>
      </c>
      <c r="C1460">
        <v>1570</v>
      </c>
    </row>
    <row r="1461" spans="1:3" x14ac:dyDescent="0.3">
      <c r="A1461" t="s">
        <v>3494</v>
      </c>
      <c r="B1461" t="s">
        <v>3493</v>
      </c>
      <c r="C1461">
        <v>2163</v>
      </c>
    </row>
    <row r="1462" spans="1:3" x14ac:dyDescent="0.3">
      <c r="A1462" t="s">
        <v>2501</v>
      </c>
      <c r="B1462" t="s">
        <v>3495</v>
      </c>
      <c r="C1462">
        <v>1965</v>
      </c>
    </row>
    <row r="1463" spans="1:3" x14ac:dyDescent="0.3">
      <c r="A1463" t="s">
        <v>3497</v>
      </c>
      <c r="B1463" t="s">
        <v>3496</v>
      </c>
      <c r="C1463">
        <v>476</v>
      </c>
    </row>
    <row r="1464" spans="1:3" x14ac:dyDescent="0.3">
      <c r="A1464" t="s">
        <v>3499</v>
      </c>
      <c r="B1464" t="s">
        <v>3498</v>
      </c>
      <c r="C1464">
        <v>1160</v>
      </c>
    </row>
    <row r="1465" spans="1:3" x14ac:dyDescent="0.3">
      <c r="A1465" t="s">
        <v>3501</v>
      </c>
      <c r="B1465" t="s">
        <v>3500</v>
      </c>
      <c r="C1465">
        <v>977</v>
      </c>
    </row>
    <row r="1466" spans="1:3" x14ac:dyDescent="0.3">
      <c r="A1466" t="s">
        <v>3503</v>
      </c>
      <c r="B1466" t="s">
        <v>3502</v>
      </c>
      <c r="C1466">
        <v>973</v>
      </c>
    </row>
    <row r="1467" spans="1:3" x14ac:dyDescent="0.3">
      <c r="A1467" t="s">
        <v>3505</v>
      </c>
      <c r="B1467" t="s">
        <v>3504</v>
      </c>
      <c r="C1467">
        <v>1850</v>
      </c>
    </row>
    <row r="1468" spans="1:3" x14ac:dyDescent="0.3">
      <c r="A1468" t="s">
        <v>3507</v>
      </c>
      <c r="B1468" t="s">
        <v>3506</v>
      </c>
      <c r="C1468">
        <v>1050</v>
      </c>
    </row>
    <row r="1469" spans="1:3" x14ac:dyDescent="0.3">
      <c r="A1469" t="s">
        <v>2514</v>
      </c>
      <c r="B1469" t="s">
        <v>3508</v>
      </c>
      <c r="C1469">
        <v>2012</v>
      </c>
    </row>
    <row r="1470" spans="1:3" x14ac:dyDescent="0.3">
      <c r="A1470" t="s">
        <v>3510</v>
      </c>
      <c r="B1470" t="s">
        <v>3509</v>
      </c>
      <c r="C1470">
        <v>2167</v>
      </c>
    </row>
    <row r="1471" spans="1:3" x14ac:dyDescent="0.3">
      <c r="A1471" t="s">
        <v>3512</v>
      </c>
      <c r="B1471" t="s">
        <v>3511</v>
      </c>
      <c r="C1471">
        <v>1936</v>
      </c>
    </row>
    <row r="1472" spans="1:3" x14ac:dyDescent="0.3">
      <c r="A1472" t="s">
        <v>3514</v>
      </c>
      <c r="B1472" t="s">
        <v>3513</v>
      </c>
      <c r="C1472">
        <v>1361</v>
      </c>
    </row>
    <row r="1473" spans="1:3" x14ac:dyDescent="0.3">
      <c r="A1473" t="s">
        <v>3516</v>
      </c>
      <c r="B1473" t="s">
        <v>3515</v>
      </c>
      <c r="C1473">
        <v>2095</v>
      </c>
    </row>
    <row r="1474" spans="1:3" x14ac:dyDescent="0.3">
      <c r="A1474" t="s">
        <v>3516</v>
      </c>
      <c r="B1474" t="s">
        <v>3517</v>
      </c>
      <c r="C1474">
        <v>2095</v>
      </c>
    </row>
    <row r="1475" spans="1:3" x14ac:dyDescent="0.3">
      <c r="A1475" t="s">
        <v>3519</v>
      </c>
      <c r="B1475" t="s">
        <v>3518</v>
      </c>
      <c r="C1475">
        <v>765</v>
      </c>
    </row>
    <row r="1476" spans="1:3" x14ac:dyDescent="0.3">
      <c r="A1476" t="s">
        <v>3521</v>
      </c>
      <c r="B1476" t="s">
        <v>3520</v>
      </c>
      <c r="C1476">
        <v>460</v>
      </c>
    </row>
    <row r="1477" spans="1:3" x14ac:dyDescent="0.3">
      <c r="A1477" t="s">
        <v>3523</v>
      </c>
      <c r="B1477" t="s">
        <v>3522</v>
      </c>
      <c r="C1477">
        <v>871</v>
      </c>
    </row>
    <row r="1478" spans="1:3" x14ac:dyDescent="0.3">
      <c r="A1478" t="s">
        <v>3525</v>
      </c>
      <c r="B1478" t="s">
        <v>3524</v>
      </c>
      <c r="C1478">
        <v>2560</v>
      </c>
    </row>
    <row r="1479" spans="1:3" x14ac:dyDescent="0.3">
      <c r="A1479" t="s">
        <v>3527</v>
      </c>
      <c r="B1479" t="s">
        <v>3526</v>
      </c>
      <c r="C1479">
        <v>522</v>
      </c>
    </row>
    <row r="1480" spans="1:3" x14ac:dyDescent="0.3">
      <c r="A1480" t="s">
        <v>3529</v>
      </c>
      <c r="B1480" t="s">
        <v>3528</v>
      </c>
      <c r="C1480">
        <v>605</v>
      </c>
    </row>
    <row r="1481" spans="1:3" x14ac:dyDescent="0.3">
      <c r="A1481" t="s">
        <v>3531</v>
      </c>
      <c r="B1481" t="s">
        <v>3530</v>
      </c>
      <c r="C1481">
        <v>1326</v>
      </c>
    </row>
    <row r="1482" spans="1:3" x14ac:dyDescent="0.3">
      <c r="A1482" t="s">
        <v>3533</v>
      </c>
      <c r="B1482" t="s">
        <v>3532</v>
      </c>
      <c r="C1482">
        <v>949</v>
      </c>
    </row>
    <row r="1483" spans="1:3" x14ac:dyDescent="0.3">
      <c r="A1483" t="s">
        <v>3535</v>
      </c>
      <c r="B1483" t="s">
        <v>3534</v>
      </c>
      <c r="C1483">
        <v>1932</v>
      </c>
    </row>
    <row r="1484" spans="1:3" x14ac:dyDescent="0.3">
      <c r="A1484" t="s">
        <v>3535</v>
      </c>
      <c r="B1484" t="s">
        <v>3536</v>
      </c>
      <c r="C1484">
        <v>1932</v>
      </c>
    </row>
    <row r="1485" spans="1:3" x14ac:dyDescent="0.3">
      <c r="A1485" t="s">
        <v>2552</v>
      </c>
      <c r="B1485" t="s">
        <v>3537</v>
      </c>
      <c r="C1485">
        <v>1366</v>
      </c>
    </row>
    <row r="1486" spans="1:3" x14ac:dyDescent="0.3">
      <c r="A1486" t="s">
        <v>3539</v>
      </c>
      <c r="B1486" t="s">
        <v>3538</v>
      </c>
      <c r="C1486">
        <v>2397</v>
      </c>
    </row>
    <row r="1487" spans="1:3" x14ac:dyDescent="0.3">
      <c r="A1487" t="s">
        <v>3541</v>
      </c>
      <c r="B1487" t="s">
        <v>3540</v>
      </c>
      <c r="C1487">
        <v>1979</v>
      </c>
    </row>
    <row r="1488" spans="1:3" x14ac:dyDescent="0.3">
      <c r="A1488" t="s">
        <v>3541</v>
      </c>
      <c r="B1488" t="s">
        <v>3542</v>
      </c>
      <c r="C1488">
        <v>1979</v>
      </c>
    </row>
    <row r="1489" spans="1:3" x14ac:dyDescent="0.3">
      <c r="A1489" t="s">
        <v>3544</v>
      </c>
      <c r="B1489" t="s">
        <v>3543</v>
      </c>
      <c r="C1489">
        <v>790</v>
      </c>
    </row>
    <row r="1490" spans="1:3" x14ac:dyDescent="0.3">
      <c r="A1490" t="s">
        <v>113</v>
      </c>
      <c r="B1490" t="s">
        <v>3545</v>
      </c>
      <c r="C1490">
        <v>1871</v>
      </c>
    </row>
    <row r="1491" spans="1:3" x14ac:dyDescent="0.3">
      <c r="A1491" t="s">
        <v>3547</v>
      </c>
      <c r="B1491" t="s">
        <v>3546</v>
      </c>
      <c r="C1491">
        <v>1426</v>
      </c>
    </row>
    <row r="1492" spans="1:3" x14ac:dyDescent="0.3">
      <c r="A1492" t="s">
        <v>2587</v>
      </c>
      <c r="B1492" t="s">
        <v>3548</v>
      </c>
      <c r="C1492">
        <v>1022</v>
      </c>
    </row>
    <row r="1493" spans="1:3" x14ac:dyDescent="0.3">
      <c r="A1493" t="s">
        <v>2596</v>
      </c>
      <c r="B1493" t="s">
        <v>3549</v>
      </c>
      <c r="C1493">
        <v>1484</v>
      </c>
    </row>
    <row r="1494" spans="1:3" x14ac:dyDescent="0.3">
      <c r="A1494" t="s">
        <v>3551</v>
      </c>
      <c r="B1494" t="s">
        <v>3550</v>
      </c>
      <c r="C1494">
        <v>1996</v>
      </c>
    </row>
    <row r="1495" spans="1:3" x14ac:dyDescent="0.3">
      <c r="A1495" t="s">
        <v>3553</v>
      </c>
      <c r="B1495" t="s">
        <v>3552</v>
      </c>
      <c r="C1495">
        <v>1546</v>
      </c>
    </row>
    <row r="1496" spans="1:3" x14ac:dyDescent="0.3">
      <c r="A1496" t="s">
        <v>629</v>
      </c>
      <c r="B1496" t="s">
        <v>3554</v>
      </c>
      <c r="C1496">
        <v>2586</v>
      </c>
    </row>
    <row r="1497" spans="1:3" x14ac:dyDescent="0.3">
      <c r="A1497" t="s">
        <v>3346</v>
      </c>
      <c r="B1497" t="s">
        <v>3555</v>
      </c>
      <c r="C1497">
        <v>2289</v>
      </c>
    </row>
    <row r="1498" spans="1:3" x14ac:dyDescent="0.3">
      <c r="A1498" t="s">
        <v>3557</v>
      </c>
      <c r="B1498" t="s">
        <v>3556</v>
      </c>
      <c r="C1498">
        <v>1144</v>
      </c>
    </row>
    <row r="1499" spans="1:3" x14ac:dyDescent="0.3">
      <c r="A1499" t="s">
        <v>3559</v>
      </c>
      <c r="B1499" t="s">
        <v>3558</v>
      </c>
      <c r="C1499">
        <v>1972</v>
      </c>
    </row>
    <row r="1500" spans="1:3" x14ac:dyDescent="0.3">
      <c r="A1500" t="s">
        <v>3561</v>
      </c>
      <c r="B1500" t="s">
        <v>3560</v>
      </c>
      <c r="C1500">
        <v>1358</v>
      </c>
    </row>
    <row r="1501" spans="1:3" x14ac:dyDescent="0.3">
      <c r="A1501" t="s">
        <v>3563</v>
      </c>
      <c r="B1501" t="s">
        <v>3562</v>
      </c>
      <c r="C1501">
        <v>1734</v>
      </c>
    </row>
    <row r="1502" spans="1:3" x14ac:dyDescent="0.3">
      <c r="A1502" t="s">
        <v>3565</v>
      </c>
      <c r="B1502" t="s">
        <v>3564</v>
      </c>
      <c r="C1502">
        <v>1331</v>
      </c>
    </row>
    <row r="1503" spans="1:3" x14ac:dyDescent="0.3">
      <c r="A1503" t="s">
        <v>3567</v>
      </c>
      <c r="B1503" t="s">
        <v>3566</v>
      </c>
      <c r="C1503">
        <v>1328</v>
      </c>
    </row>
    <row r="1504" spans="1:3" x14ac:dyDescent="0.3">
      <c r="A1504" t="s">
        <v>3569</v>
      </c>
      <c r="B1504" t="s">
        <v>3568</v>
      </c>
      <c r="C1504">
        <v>1582</v>
      </c>
    </row>
    <row r="1505" spans="1:3" x14ac:dyDescent="0.3">
      <c r="A1505" t="s">
        <v>3571</v>
      </c>
      <c r="B1505" t="s">
        <v>3570</v>
      </c>
      <c r="C1505">
        <v>585</v>
      </c>
    </row>
    <row r="1506" spans="1:3" x14ac:dyDescent="0.3">
      <c r="A1506" t="s">
        <v>3573</v>
      </c>
      <c r="B1506" t="s">
        <v>3572</v>
      </c>
      <c r="C1506">
        <v>1564</v>
      </c>
    </row>
    <row r="1507" spans="1:3" x14ac:dyDescent="0.3">
      <c r="A1507" t="s">
        <v>3575</v>
      </c>
      <c r="B1507" t="s">
        <v>3574</v>
      </c>
      <c r="C1507">
        <v>2275</v>
      </c>
    </row>
    <row r="1508" spans="1:3" x14ac:dyDescent="0.3">
      <c r="A1508" t="s">
        <v>3577</v>
      </c>
      <c r="B1508" t="s">
        <v>3576</v>
      </c>
      <c r="C1508">
        <v>537</v>
      </c>
    </row>
    <row r="1509" spans="1:3" x14ac:dyDescent="0.3">
      <c r="A1509" t="s">
        <v>3579</v>
      </c>
      <c r="B1509" t="s">
        <v>3578</v>
      </c>
      <c r="C1509">
        <v>1668</v>
      </c>
    </row>
    <row r="1510" spans="1:3" x14ac:dyDescent="0.3">
      <c r="A1510" t="s">
        <v>850</v>
      </c>
      <c r="B1510" t="s">
        <v>3580</v>
      </c>
      <c r="C1510">
        <v>1534</v>
      </c>
    </row>
    <row r="1511" spans="1:3" x14ac:dyDescent="0.3">
      <c r="A1511" t="s">
        <v>3582</v>
      </c>
      <c r="B1511" t="s">
        <v>3581</v>
      </c>
      <c r="C1511">
        <v>1884</v>
      </c>
    </row>
    <row r="1512" spans="1:3" x14ac:dyDescent="0.3">
      <c r="A1512" t="s">
        <v>3584</v>
      </c>
      <c r="B1512" t="s">
        <v>3583</v>
      </c>
      <c r="C1512">
        <v>2248</v>
      </c>
    </row>
    <row r="1513" spans="1:3" x14ac:dyDescent="0.3">
      <c r="A1513" t="s">
        <v>3586</v>
      </c>
      <c r="B1513" t="s">
        <v>3585</v>
      </c>
      <c r="C1513">
        <v>1469</v>
      </c>
    </row>
    <row r="1514" spans="1:3" x14ac:dyDescent="0.3">
      <c r="A1514" t="s">
        <v>3588</v>
      </c>
      <c r="B1514" t="s">
        <v>3587</v>
      </c>
      <c r="C1514">
        <v>1865</v>
      </c>
    </row>
    <row r="1515" spans="1:3" x14ac:dyDescent="0.3">
      <c r="A1515" t="s">
        <v>3590</v>
      </c>
      <c r="B1515" t="s">
        <v>3589</v>
      </c>
      <c r="C1515">
        <v>1057</v>
      </c>
    </row>
    <row r="1516" spans="1:3" x14ac:dyDescent="0.3">
      <c r="A1516" t="s">
        <v>3592</v>
      </c>
      <c r="B1516" t="s">
        <v>3591</v>
      </c>
      <c r="C1516">
        <v>2405</v>
      </c>
    </row>
    <row r="1517" spans="1:3" x14ac:dyDescent="0.3">
      <c r="A1517" t="s">
        <v>3594</v>
      </c>
      <c r="B1517" t="s">
        <v>3593</v>
      </c>
      <c r="C1517">
        <v>1941</v>
      </c>
    </row>
    <row r="1518" spans="1:3" x14ac:dyDescent="0.3">
      <c r="A1518" t="s">
        <v>3596</v>
      </c>
      <c r="B1518" t="s">
        <v>3595</v>
      </c>
      <c r="C1518">
        <v>1596</v>
      </c>
    </row>
    <row r="1519" spans="1:3" x14ac:dyDescent="0.3">
      <c r="A1519" t="s">
        <v>3598</v>
      </c>
      <c r="B1519" t="s">
        <v>3597</v>
      </c>
      <c r="C1519">
        <v>1697</v>
      </c>
    </row>
    <row r="1520" spans="1:3" x14ac:dyDescent="0.3">
      <c r="A1520" t="s">
        <v>3600</v>
      </c>
      <c r="B1520" t="s">
        <v>3599</v>
      </c>
      <c r="C1520">
        <v>2003</v>
      </c>
    </row>
    <row r="1521" spans="1:3" x14ac:dyDescent="0.3">
      <c r="A1521" t="s">
        <v>765</v>
      </c>
      <c r="B1521" t="s">
        <v>3601</v>
      </c>
      <c r="C1521">
        <v>2138</v>
      </c>
    </row>
    <row r="1522" spans="1:3" x14ac:dyDescent="0.3">
      <c r="A1522" t="s">
        <v>1857</v>
      </c>
      <c r="B1522" t="s">
        <v>3602</v>
      </c>
      <c r="C1522">
        <v>1555</v>
      </c>
    </row>
    <row r="1523" spans="1:3" x14ac:dyDescent="0.3">
      <c r="A1523" t="s">
        <v>3604</v>
      </c>
      <c r="B1523" t="s">
        <v>3603</v>
      </c>
      <c r="C1523">
        <v>1833</v>
      </c>
    </row>
    <row r="1524" spans="1:3" x14ac:dyDescent="0.3">
      <c r="A1524" t="s">
        <v>3606</v>
      </c>
      <c r="B1524" t="s">
        <v>3605</v>
      </c>
      <c r="C1524">
        <v>959</v>
      </c>
    </row>
    <row r="1525" spans="1:3" x14ac:dyDescent="0.3">
      <c r="A1525" t="s">
        <v>3608</v>
      </c>
      <c r="B1525" t="s">
        <v>3607</v>
      </c>
      <c r="C1525">
        <v>1163</v>
      </c>
    </row>
    <row r="1526" spans="1:3" x14ac:dyDescent="0.3">
      <c r="A1526" t="s">
        <v>799</v>
      </c>
      <c r="B1526" t="s">
        <v>3609</v>
      </c>
      <c r="C1526">
        <v>1167</v>
      </c>
    </row>
    <row r="1527" spans="1:3" x14ac:dyDescent="0.3">
      <c r="A1527" t="s">
        <v>1211</v>
      </c>
      <c r="B1527" t="s">
        <v>1210</v>
      </c>
      <c r="C1527">
        <v>701</v>
      </c>
    </row>
    <row r="1528" spans="1:3" x14ac:dyDescent="0.3">
      <c r="A1528" t="s">
        <v>3611</v>
      </c>
      <c r="B1528" t="s">
        <v>3610</v>
      </c>
      <c r="C1528">
        <v>1754</v>
      </c>
    </row>
    <row r="1529" spans="1:3" x14ac:dyDescent="0.3">
      <c r="A1529" t="s">
        <v>2303</v>
      </c>
      <c r="B1529" t="s">
        <v>2844</v>
      </c>
      <c r="C1529">
        <v>2690</v>
      </c>
    </row>
    <row r="1530" spans="1:3" x14ac:dyDescent="0.3">
      <c r="A1530" t="s">
        <v>1149</v>
      </c>
      <c r="B1530" t="s">
        <v>3612</v>
      </c>
      <c r="C1530">
        <v>2722</v>
      </c>
    </row>
    <row r="1531" spans="1:3" x14ac:dyDescent="0.3">
      <c r="A1531" t="s">
        <v>3613</v>
      </c>
      <c r="B1531" t="s">
        <v>2994</v>
      </c>
      <c r="C1531">
        <v>2767</v>
      </c>
    </row>
    <row r="1532" spans="1:3" x14ac:dyDescent="0.3">
      <c r="A1532" t="s">
        <v>3614</v>
      </c>
      <c r="B1532" t="s">
        <v>2800</v>
      </c>
      <c r="C1532">
        <v>3000</v>
      </c>
    </row>
    <row r="1533" spans="1:3" x14ac:dyDescent="0.3">
      <c r="A1533" t="s">
        <v>3615</v>
      </c>
      <c r="B1533" t="s">
        <v>3150</v>
      </c>
      <c r="C1533">
        <v>3001</v>
      </c>
    </row>
    <row r="1534" spans="1:3" x14ac:dyDescent="0.3">
      <c r="A1534" t="s">
        <v>2416</v>
      </c>
      <c r="B1534" t="s">
        <v>2957</v>
      </c>
      <c r="C1534">
        <v>3002</v>
      </c>
    </row>
    <row r="1535" spans="1:3" x14ac:dyDescent="0.3">
      <c r="A1535" t="s">
        <v>1046</v>
      </c>
      <c r="B1535" t="s">
        <v>1045</v>
      </c>
      <c r="C1535">
        <v>3003</v>
      </c>
    </row>
    <row r="1536" spans="1:3" x14ac:dyDescent="0.3">
      <c r="A1536" t="s">
        <v>1042</v>
      </c>
      <c r="B1536" t="s">
        <v>1041</v>
      </c>
      <c r="C1536">
        <v>3004</v>
      </c>
    </row>
    <row r="1537" spans="1:3" x14ac:dyDescent="0.3">
      <c r="A1537" t="s">
        <v>2544</v>
      </c>
      <c r="B1537" t="s">
        <v>3083</v>
      </c>
      <c r="C1537">
        <v>3005</v>
      </c>
    </row>
    <row r="1538" spans="1:3" x14ac:dyDescent="0.3">
      <c r="A1538" t="s">
        <v>2251</v>
      </c>
      <c r="B1538" t="s">
        <v>3616</v>
      </c>
      <c r="C1538">
        <v>3006</v>
      </c>
    </row>
    <row r="1539" spans="1:3" x14ac:dyDescent="0.3">
      <c r="A1539" t="s">
        <v>2713</v>
      </c>
      <c r="B1539" t="s">
        <v>3253</v>
      </c>
      <c r="C1539">
        <v>3007</v>
      </c>
    </row>
    <row r="1540" spans="1:3" x14ac:dyDescent="0.3">
      <c r="A1540" t="s">
        <v>2710</v>
      </c>
      <c r="B1540" t="s">
        <v>3250</v>
      </c>
      <c r="C1540">
        <v>3008</v>
      </c>
    </row>
    <row r="1541" spans="1:3" x14ac:dyDescent="0.3">
      <c r="A1541" t="s">
        <v>1224</v>
      </c>
      <c r="B1541" t="s">
        <v>1223</v>
      </c>
      <c r="C1541">
        <v>3009</v>
      </c>
    </row>
    <row r="1542" spans="1:3" x14ac:dyDescent="0.3">
      <c r="A1542" t="s">
        <v>2523</v>
      </c>
      <c r="B1542" t="s">
        <v>3062</v>
      </c>
      <c r="C1542">
        <v>3010</v>
      </c>
    </row>
    <row r="1543" spans="1:3" x14ac:dyDescent="0.3">
      <c r="A1543" t="s">
        <v>3618</v>
      </c>
      <c r="B1543" t="s">
        <v>3617</v>
      </c>
      <c r="C1543">
        <v>3011</v>
      </c>
    </row>
    <row r="1544" spans="1:3" x14ac:dyDescent="0.3">
      <c r="A1544" t="s">
        <v>2677</v>
      </c>
      <c r="B1544" t="s">
        <v>3216</v>
      </c>
      <c r="C1544">
        <v>3012</v>
      </c>
    </row>
    <row r="1545" spans="1:3" x14ac:dyDescent="0.3">
      <c r="A1545" t="s">
        <v>2495</v>
      </c>
      <c r="B1545" t="s">
        <v>3035</v>
      </c>
      <c r="C1545">
        <v>3013</v>
      </c>
    </row>
    <row r="1546" spans="1:3" x14ac:dyDescent="0.3">
      <c r="A1546" t="s">
        <v>2299</v>
      </c>
      <c r="B1546" t="s">
        <v>2838</v>
      </c>
      <c r="C1546">
        <v>3014</v>
      </c>
    </row>
    <row r="1547" spans="1:3" x14ac:dyDescent="0.3">
      <c r="A1547" t="s">
        <v>2439</v>
      </c>
      <c r="B1547" t="s">
        <v>2980</v>
      </c>
      <c r="C1547">
        <v>3015</v>
      </c>
    </row>
    <row r="1548" spans="1:3" x14ac:dyDescent="0.3">
      <c r="A1548" t="s">
        <v>1369</v>
      </c>
      <c r="B1548" t="s">
        <v>3619</v>
      </c>
      <c r="C1548">
        <v>3016</v>
      </c>
    </row>
    <row r="1549" spans="1:3" x14ac:dyDescent="0.3">
      <c r="A1549" t="s">
        <v>2203</v>
      </c>
      <c r="B1549" t="s">
        <v>2741</v>
      </c>
      <c r="C1549">
        <v>3017</v>
      </c>
    </row>
    <row r="1550" spans="1:3" x14ac:dyDescent="0.3">
      <c r="A1550" t="s">
        <v>2394</v>
      </c>
      <c r="B1550" t="s">
        <v>2935</v>
      </c>
      <c r="C1550">
        <v>3018</v>
      </c>
    </row>
    <row r="1551" spans="1:3" x14ac:dyDescent="0.3">
      <c r="A1551" t="s">
        <v>936</v>
      </c>
      <c r="B1551" t="s">
        <v>3620</v>
      </c>
      <c r="C1551">
        <v>3019</v>
      </c>
    </row>
    <row r="1552" spans="1:3" x14ac:dyDescent="0.3">
      <c r="A1552" t="s">
        <v>2584</v>
      </c>
      <c r="B1552" t="s">
        <v>3122</v>
      </c>
      <c r="C1552">
        <v>3020</v>
      </c>
    </row>
    <row r="1553" spans="1:3" x14ac:dyDescent="0.3">
      <c r="A1553" t="s">
        <v>3621</v>
      </c>
      <c r="B1553" t="s">
        <v>2902</v>
      </c>
      <c r="C1553">
        <v>3021</v>
      </c>
    </row>
    <row r="1554" spans="1:3" x14ac:dyDescent="0.3">
      <c r="A1554" t="s">
        <v>556</v>
      </c>
      <c r="B1554" t="s">
        <v>555</v>
      </c>
      <c r="C1554">
        <v>3022</v>
      </c>
    </row>
    <row r="1555" spans="1:3" x14ac:dyDescent="0.3">
      <c r="A1555" t="s">
        <v>3622</v>
      </c>
      <c r="B1555" t="s">
        <v>3247</v>
      </c>
      <c r="C1555">
        <v>3023</v>
      </c>
    </row>
    <row r="1556" spans="1:3" x14ac:dyDescent="0.3">
      <c r="A1556" t="s">
        <v>2437</v>
      </c>
      <c r="B1556" t="s">
        <v>2978</v>
      </c>
      <c r="C1556">
        <v>3024</v>
      </c>
    </row>
    <row r="1557" spans="1:3" x14ac:dyDescent="0.3">
      <c r="A1557" t="s">
        <v>2456</v>
      </c>
      <c r="B1557" t="s">
        <v>2996</v>
      </c>
      <c r="C1557">
        <v>3025</v>
      </c>
    </row>
    <row r="1558" spans="1:3" x14ac:dyDescent="0.3">
      <c r="A1558" t="s">
        <v>2480</v>
      </c>
      <c r="B1558" t="s">
        <v>3020</v>
      </c>
      <c r="C1558">
        <v>3026</v>
      </c>
    </row>
    <row r="1559" spans="1:3" x14ac:dyDescent="0.3">
      <c r="A1559" t="s">
        <v>2491</v>
      </c>
      <c r="B1559" t="s">
        <v>3031</v>
      </c>
      <c r="C1559">
        <v>3027</v>
      </c>
    </row>
    <row r="1560" spans="1:3" x14ac:dyDescent="0.3">
      <c r="A1560" t="s">
        <v>2286</v>
      </c>
      <c r="B1560" t="s">
        <v>2825</v>
      </c>
      <c r="C1560">
        <v>3028</v>
      </c>
    </row>
    <row r="1561" spans="1:3" x14ac:dyDescent="0.3">
      <c r="A1561" t="s">
        <v>2207</v>
      </c>
      <c r="B1561" t="s">
        <v>2745</v>
      </c>
      <c r="C1561">
        <v>3029</v>
      </c>
    </row>
    <row r="1562" spans="1:3" x14ac:dyDescent="0.3">
      <c r="A1562" t="s">
        <v>3624</v>
      </c>
      <c r="B1562" t="s">
        <v>3623</v>
      </c>
      <c r="C1562">
        <v>3030</v>
      </c>
    </row>
    <row r="1563" spans="1:3" x14ac:dyDescent="0.3">
      <c r="A1563" t="s">
        <v>1415</v>
      </c>
      <c r="B1563" t="s">
        <v>1416</v>
      </c>
      <c r="C1563">
        <v>3031</v>
      </c>
    </row>
    <row r="1564" spans="1:3" x14ac:dyDescent="0.3">
      <c r="A1564" t="s">
        <v>1162</v>
      </c>
      <c r="B1564" t="s">
        <v>1161</v>
      </c>
      <c r="C1564">
        <v>3032</v>
      </c>
    </row>
    <row r="1565" spans="1:3" x14ac:dyDescent="0.3">
      <c r="A1565" t="s">
        <v>2473</v>
      </c>
      <c r="B1565" t="s">
        <v>3013</v>
      </c>
      <c r="C1565">
        <v>3032</v>
      </c>
    </row>
    <row r="1566" spans="1:3" x14ac:dyDescent="0.3">
      <c r="A1566" t="s">
        <v>1844</v>
      </c>
      <c r="B1566" t="s">
        <v>3625</v>
      </c>
      <c r="C1566">
        <v>3032</v>
      </c>
    </row>
    <row r="1567" spans="1:3" x14ac:dyDescent="0.3">
      <c r="A1567" t="s">
        <v>2599</v>
      </c>
      <c r="B1567" t="s">
        <v>3137</v>
      </c>
      <c r="C1567">
        <v>3032</v>
      </c>
    </row>
    <row r="1568" spans="1:3" x14ac:dyDescent="0.3">
      <c r="A1568" t="s">
        <v>2683</v>
      </c>
      <c r="B1568" t="s">
        <v>3222</v>
      </c>
      <c r="C1568">
        <v>3032</v>
      </c>
    </row>
    <row r="1569" spans="1:3" x14ac:dyDescent="0.3">
      <c r="A1569" t="s">
        <v>2604</v>
      </c>
      <c r="B1569" t="s">
        <v>3142</v>
      </c>
      <c r="C1569">
        <v>3032</v>
      </c>
    </row>
    <row r="1570" spans="1:3" x14ac:dyDescent="0.3">
      <c r="A1570" t="s">
        <v>2525</v>
      </c>
      <c r="B1570" t="s">
        <v>3064</v>
      </c>
      <c r="C1570">
        <v>3033</v>
      </c>
    </row>
    <row r="1571" spans="1:3" x14ac:dyDescent="0.3">
      <c r="A1571" t="s">
        <v>2652</v>
      </c>
      <c r="B1571" t="s">
        <v>3191</v>
      </c>
      <c r="C1571">
        <v>3034</v>
      </c>
    </row>
    <row r="1572" spans="1:3" x14ac:dyDescent="0.3">
      <c r="A1572" t="s">
        <v>2628</v>
      </c>
      <c r="B1572" t="s">
        <v>3167</v>
      </c>
      <c r="C1572">
        <v>3035</v>
      </c>
    </row>
    <row r="1573" spans="1:3" x14ac:dyDescent="0.3">
      <c r="A1573" t="s">
        <v>2265</v>
      </c>
      <c r="B1573" t="s">
        <v>2804</v>
      </c>
      <c r="C1573">
        <v>3036</v>
      </c>
    </row>
    <row r="1574" spans="1:3" x14ac:dyDescent="0.3">
      <c r="A1574" t="s">
        <v>1934</v>
      </c>
      <c r="B1574" t="s">
        <v>3280</v>
      </c>
      <c r="C1574">
        <v>3037</v>
      </c>
    </row>
    <row r="1575" spans="1:3" x14ac:dyDescent="0.3">
      <c r="A1575" t="s">
        <v>1339</v>
      </c>
      <c r="B1575" t="s">
        <v>1340</v>
      </c>
      <c r="C1575">
        <v>3038</v>
      </c>
    </row>
    <row r="1576" spans="1:3" x14ac:dyDescent="0.3">
      <c r="A1576" t="s">
        <v>1936</v>
      </c>
      <c r="B1576" t="s">
        <v>3626</v>
      </c>
      <c r="C1576">
        <v>3039</v>
      </c>
    </row>
    <row r="1577" spans="1:3" x14ac:dyDescent="0.3">
      <c r="A1577" t="s">
        <v>2562</v>
      </c>
      <c r="B1577" t="s">
        <v>3100</v>
      </c>
      <c r="C1577">
        <v>3040</v>
      </c>
    </row>
    <row r="1578" spans="1:3" x14ac:dyDescent="0.3">
      <c r="A1578" t="s">
        <v>3628</v>
      </c>
      <c r="B1578" t="s">
        <v>3627</v>
      </c>
      <c r="C1578">
        <v>3041</v>
      </c>
    </row>
    <row r="1579" spans="1:3" x14ac:dyDescent="0.3">
      <c r="A1579" t="s">
        <v>2372</v>
      </c>
      <c r="B1579" t="s">
        <v>2912</v>
      </c>
      <c r="C1579">
        <v>3042</v>
      </c>
    </row>
    <row r="1580" spans="1:3" x14ac:dyDescent="0.3">
      <c r="A1580" t="s">
        <v>856</v>
      </c>
      <c r="B1580" t="s">
        <v>855</v>
      </c>
      <c r="C1580">
        <v>3043</v>
      </c>
    </row>
    <row r="1581" spans="1:3" x14ac:dyDescent="0.3">
      <c r="A1581" t="s">
        <v>2432</v>
      </c>
      <c r="B1581" t="s">
        <v>2974</v>
      </c>
      <c r="C1581">
        <v>3044</v>
      </c>
    </row>
    <row r="1582" spans="1:3" x14ac:dyDescent="0.3">
      <c r="A1582" t="s">
        <v>2517</v>
      </c>
      <c r="B1582" t="s">
        <v>3056</v>
      </c>
      <c r="C1582">
        <v>3045</v>
      </c>
    </row>
    <row r="1583" spans="1:3" x14ac:dyDescent="0.3">
      <c r="A1583" t="s">
        <v>3630</v>
      </c>
      <c r="B1583" t="s">
        <v>3629</v>
      </c>
      <c r="C1583">
        <v>3046</v>
      </c>
    </row>
    <row r="1584" spans="1:3" x14ac:dyDescent="0.3">
      <c r="A1584" t="s">
        <v>2463</v>
      </c>
      <c r="B1584" t="s">
        <v>3003</v>
      </c>
      <c r="C1584">
        <v>3047</v>
      </c>
    </row>
    <row r="1585" spans="1:3" x14ac:dyDescent="0.3">
      <c r="A1585" t="s">
        <v>3632</v>
      </c>
      <c r="B1585" t="s">
        <v>3631</v>
      </c>
      <c r="C1585">
        <v>3048</v>
      </c>
    </row>
    <row r="1586" spans="1:3" x14ac:dyDescent="0.3">
      <c r="A1586" t="s">
        <v>3633</v>
      </c>
      <c r="B1586" t="s">
        <v>3135</v>
      </c>
      <c r="C1586">
        <v>3049</v>
      </c>
    </row>
    <row r="1587" spans="1:3" x14ac:dyDescent="0.3">
      <c r="A1587" t="s">
        <v>792</v>
      </c>
      <c r="B1587" t="s">
        <v>3634</v>
      </c>
      <c r="C1587">
        <v>3050</v>
      </c>
    </row>
    <row r="1588" spans="1:3" x14ac:dyDescent="0.3">
      <c r="A1588" t="s">
        <v>3635</v>
      </c>
      <c r="B1588" t="s">
        <v>3059</v>
      </c>
      <c r="C1588">
        <v>3051</v>
      </c>
    </row>
    <row r="1589" spans="1:3" x14ac:dyDescent="0.3">
      <c r="A1589" t="s">
        <v>1312</v>
      </c>
      <c r="B1589" t="s">
        <v>1313</v>
      </c>
      <c r="C1589">
        <v>3052</v>
      </c>
    </row>
    <row r="1590" spans="1:3" x14ac:dyDescent="0.3">
      <c r="A1590" t="s">
        <v>925</v>
      </c>
      <c r="B1590" t="s">
        <v>924</v>
      </c>
      <c r="C1590">
        <v>3053</v>
      </c>
    </row>
    <row r="1591" spans="1:3" x14ac:dyDescent="0.3">
      <c r="A1591" t="s">
        <v>603</v>
      </c>
      <c r="B1591" t="s">
        <v>3636</v>
      </c>
      <c r="C1591">
        <v>3054</v>
      </c>
    </row>
    <row r="1592" spans="1:3" x14ac:dyDescent="0.3">
      <c r="A1592" t="s">
        <v>993</v>
      </c>
      <c r="B1592" t="s">
        <v>992</v>
      </c>
      <c r="C1592">
        <v>3055</v>
      </c>
    </row>
    <row r="1593" spans="1:3" x14ac:dyDescent="0.3">
      <c r="A1593" t="s">
        <v>1131</v>
      </c>
      <c r="B1593" t="s">
        <v>1130</v>
      </c>
      <c r="C1593">
        <v>3056</v>
      </c>
    </row>
    <row r="1594" spans="1:3" x14ac:dyDescent="0.3">
      <c r="A1594" t="s">
        <v>2486</v>
      </c>
      <c r="B1594" t="s">
        <v>3026</v>
      </c>
      <c r="C1594">
        <v>3056</v>
      </c>
    </row>
    <row r="1595" spans="1:3" x14ac:dyDescent="0.3">
      <c r="A1595" t="s">
        <v>2266</v>
      </c>
      <c r="B1595" t="s">
        <v>2805</v>
      </c>
      <c r="C1595">
        <v>3057</v>
      </c>
    </row>
    <row r="1596" spans="1:3" x14ac:dyDescent="0.3">
      <c r="A1596" t="s">
        <v>2467</v>
      </c>
      <c r="B1596" t="s">
        <v>3007</v>
      </c>
      <c r="C1596">
        <v>3058</v>
      </c>
    </row>
    <row r="1597" spans="1:3" x14ac:dyDescent="0.3">
      <c r="A1597" t="s">
        <v>1377</v>
      </c>
      <c r="B1597" t="s">
        <v>1378</v>
      </c>
      <c r="C1597">
        <v>3059</v>
      </c>
    </row>
    <row r="1598" spans="1:3" x14ac:dyDescent="0.3">
      <c r="A1598" t="s">
        <v>1987</v>
      </c>
      <c r="B1598" t="s">
        <v>1986</v>
      </c>
      <c r="C1598">
        <v>3060</v>
      </c>
    </row>
    <row r="1599" spans="1:3" x14ac:dyDescent="0.3">
      <c r="A1599" t="s">
        <v>2647</v>
      </c>
      <c r="B1599" t="s">
        <v>3186</v>
      </c>
      <c r="C1599">
        <v>3061</v>
      </c>
    </row>
    <row r="1600" spans="1:3" x14ac:dyDescent="0.3">
      <c r="A1600" t="s">
        <v>129</v>
      </c>
      <c r="B1600" t="s">
        <v>128</v>
      </c>
      <c r="C1600">
        <v>3062</v>
      </c>
    </row>
    <row r="1601" spans="1:3" x14ac:dyDescent="0.3">
      <c r="A1601" t="s">
        <v>3637</v>
      </c>
      <c r="B1601" t="s">
        <v>2728</v>
      </c>
      <c r="C1601">
        <v>3063</v>
      </c>
    </row>
    <row r="1602" spans="1:3" x14ac:dyDescent="0.3">
      <c r="A1602" t="s">
        <v>752</v>
      </c>
      <c r="B1602" t="s">
        <v>3638</v>
      </c>
      <c r="C1602">
        <v>3064</v>
      </c>
    </row>
    <row r="1603" spans="1:3" x14ac:dyDescent="0.3">
      <c r="A1603" t="s">
        <v>3639</v>
      </c>
      <c r="B1603" t="s">
        <v>1752</v>
      </c>
      <c r="C1603">
        <v>3066</v>
      </c>
    </row>
    <row r="1604" spans="1:3" x14ac:dyDescent="0.3">
      <c r="A1604" t="s">
        <v>2636</v>
      </c>
      <c r="B1604" t="s">
        <v>3175</v>
      </c>
      <c r="C1604">
        <v>3067</v>
      </c>
    </row>
    <row r="1605" spans="1:3" x14ac:dyDescent="0.3">
      <c r="A1605" t="s">
        <v>3640</v>
      </c>
      <c r="B1605" t="s">
        <v>3205</v>
      </c>
      <c r="C1605">
        <v>3068</v>
      </c>
    </row>
    <row r="1606" spans="1:3" x14ac:dyDescent="0.3">
      <c r="A1606" t="s">
        <v>2582</v>
      </c>
      <c r="B1606" t="s">
        <v>3120</v>
      </c>
      <c r="C1606">
        <v>3069</v>
      </c>
    </row>
    <row r="1607" spans="1:3" x14ac:dyDescent="0.3">
      <c r="A1607" t="s">
        <v>2613</v>
      </c>
      <c r="B1607" t="s">
        <v>3152</v>
      </c>
      <c r="C1607">
        <v>3070</v>
      </c>
    </row>
    <row r="1608" spans="1:3" x14ac:dyDescent="0.3">
      <c r="A1608" t="s">
        <v>2264</v>
      </c>
      <c r="B1608" t="s">
        <v>2803</v>
      </c>
      <c r="C1608">
        <v>3071</v>
      </c>
    </row>
    <row r="1609" spans="1:3" x14ac:dyDescent="0.3">
      <c r="A1609" t="s">
        <v>3642</v>
      </c>
      <c r="B1609" t="s">
        <v>3641</v>
      </c>
      <c r="C1609">
        <v>3072</v>
      </c>
    </row>
    <row r="1610" spans="1:3" x14ac:dyDescent="0.3">
      <c r="A1610" t="s">
        <v>2594</v>
      </c>
      <c r="B1610" t="s">
        <v>3132</v>
      </c>
      <c r="C1610">
        <v>3073</v>
      </c>
    </row>
    <row r="1611" spans="1:3" x14ac:dyDescent="0.3">
      <c r="A1611" t="s">
        <v>261</v>
      </c>
      <c r="B1611" t="s">
        <v>260</v>
      </c>
      <c r="C1611">
        <v>3074</v>
      </c>
    </row>
    <row r="1612" spans="1:3" x14ac:dyDescent="0.3">
      <c r="A1612" t="s">
        <v>2192</v>
      </c>
      <c r="B1612" t="s">
        <v>2729</v>
      </c>
      <c r="C1612">
        <v>3075</v>
      </c>
    </row>
    <row r="1613" spans="1:3" x14ac:dyDescent="0.3">
      <c r="A1613" t="s">
        <v>2694</v>
      </c>
      <c r="B1613" t="s">
        <v>3234</v>
      </c>
      <c r="C1613">
        <v>3076</v>
      </c>
    </row>
    <row r="1614" spans="1:3" x14ac:dyDescent="0.3">
      <c r="A1614" t="s">
        <v>2542</v>
      </c>
      <c r="B1614" t="s">
        <v>3081</v>
      </c>
      <c r="C1614">
        <v>3077</v>
      </c>
    </row>
    <row r="1615" spans="1:3" x14ac:dyDescent="0.3">
      <c r="A1615" t="s">
        <v>2626</v>
      </c>
      <c r="B1615" t="s">
        <v>3165</v>
      </c>
      <c r="C1615">
        <v>3078</v>
      </c>
    </row>
    <row r="1616" spans="1:3" x14ac:dyDescent="0.3">
      <c r="A1616" t="s">
        <v>1359</v>
      </c>
      <c r="B1616" t="s">
        <v>1360</v>
      </c>
      <c r="C1616">
        <v>3079</v>
      </c>
    </row>
    <row r="1617" spans="1:3" x14ac:dyDescent="0.3">
      <c r="A1617" t="s">
        <v>3643</v>
      </c>
      <c r="B1617" t="s">
        <v>3207</v>
      </c>
      <c r="C1617">
        <v>3080</v>
      </c>
    </row>
    <row r="1618" spans="1:3" x14ac:dyDescent="0.3">
      <c r="A1618" t="s">
        <v>154</v>
      </c>
      <c r="B1618" t="s">
        <v>153</v>
      </c>
      <c r="C1618">
        <v>3081</v>
      </c>
    </row>
    <row r="1619" spans="1:3" x14ac:dyDescent="0.3">
      <c r="A1619" t="s">
        <v>423</v>
      </c>
      <c r="B1619" t="s">
        <v>422</v>
      </c>
      <c r="C1619">
        <v>3082</v>
      </c>
    </row>
    <row r="1620" spans="1:3" x14ac:dyDescent="0.3">
      <c r="A1620" t="s">
        <v>2356</v>
      </c>
      <c r="B1620" t="s">
        <v>2896</v>
      </c>
      <c r="C1620">
        <v>3083</v>
      </c>
    </row>
    <row r="1621" spans="1:3" x14ac:dyDescent="0.3">
      <c r="A1621" t="s">
        <v>423</v>
      </c>
      <c r="B1621" t="s">
        <v>422</v>
      </c>
      <c r="C1621">
        <v>3084</v>
      </c>
    </row>
    <row r="1622" spans="1:3" x14ac:dyDescent="0.3">
      <c r="A1622" t="s">
        <v>2548</v>
      </c>
      <c r="B1622" t="s">
        <v>3087</v>
      </c>
      <c r="C1622">
        <v>3085</v>
      </c>
    </row>
    <row r="1623" spans="1:3" x14ac:dyDescent="0.3">
      <c r="A1623" t="s">
        <v>2442</v>
      </c>
      <c r="B1623" t="s">
        <v>2983</v>
      </c>
      <c r="C1623">
        <v>3086</v>
      </c>
    </row>
    <row r="1624" spans="1:3" x14ac:dyDescent="0.3">
      <c r="A1624" t="s">
        <v>3644</v>
      </c>
      <c r="B1624" t="s">
        <v>2870</v>
      </c>
      <c r="C1624">
        <v>3087</v>
      </c>
    </row>
    <row r="1625" spans="1:3" x14ac:dyDescent="0.3">
      <c r="A1625" t="s">
        <v>2364</v>
      </c>
      <c r="B1625" t="s">
        <v>2904</v>
      </c>
      <c r="C1625">
        <v>3088</v>
      </c>
    </row>
    <row r="1626" spans="1:3" x14ac:dyDescent="0.3">
      <c r="A1626" t="s">
        <v>2567</v>
      </c>
      <c r="B1626" t="s">
        <v>3105</v>
      </c>
      <c r="C1626">
        <v>3089</v>
      </c>
    </row>
    <row r="1627" spans="1:3" x14ac:dyDescent="0.3">
      <c r="A1627" t="s">
        <v>211</v>
      </c>
      <c r="B1627" t="s">
        <v>210</v>
      </c>
      <c r="C1627">
        <v>3090</v>
      </c>
    </row>
    <row r="1628" spans="1:3" x14ac:dyDescent="0.3">
      <c r="A1628" t="s">
        <v>2308</v>
      </c>
      <c r="B1628" t="s">
        <v>2848</v>
      </c>
      <c r="C1628">
        <v>3091</v>
      </c>
    </row>
    <row r="1629" spans="1:3" x14ac:dyDescent="0.3">
      <c r="A1629" t="s">
        <v>319</v>
      </c>
      <c r="B1629" t="s">
        <v>318</v>
      </c>
      <c r="C1629">
        <v>3092</v>
      </c>
    </row>
    <row r="1630" spans="1:3" x14ac:dyDescent="0.3">
      <c r="A1630" t="s">
        <v>3645</v>
      </c>
      <c r="B1630" t="s">
        <v>536</v>
      </c>
      <c r="C1630">
        <v>3093</v>
      </c>
    </row>
    <row r="1631" spans="1:3" x14ac:dyDescent="0.3">
      <c r="A1631" t="s">
        <v>2242</v>
      </c>
      <c r="B1631" t="s">
        <v>2780</v>
      </c>
      <c r="C1631">
        <v>3094</v>
      </c>
    </row>
    <row r="1632" spans="1:3" x14ac:dyDescent="0.3">
      <c r="A1632" t="s">
        <v>3385</v>
      </c>
      <c r="B1632" t="s">
        <v>3646</v>
      </c>
      <c r="C1632">
        <v>3095</v>
      </c>
    </row>
    <row r="1633" spans="1:3" x14ac:dyDescent="0.3">
      <c r="A1633" t="s">
        <v>2323</v>
      </c>
      <c r="B1633" t="s">
        <v>2863</v>
      </c>
      <c r="C1633">
        <v>3096</v>
      </c>
    </row>
    <row r="1634" spans="1:3" x14ac:dyDescent="0.3">
      <c r="A1634" t="s">
        <v>2457</v>
      </c>
      <c r="B1634" t="s">
        <v>2997</v>
      </c>
      <c r="C1634">
        <v>3097</v>
      </c>
    </row>
    <row r="1635" spans="1:3" x14ac:dyDescent="0.3">
      <c r="A1635" t="s">
        <v>1324</v>
      </c>
      <c r="B1635" t="s">
        <v>1325</v>
      </c>
      <c r="C1635">
        <v>3098</v>
      </c>
    </row>
    <row r="1636" spans="1:3" x14ac:dyDescent="0.3">
      <c r="A1636" t="s">
        <v>2579</v>
      </c>
      <c r="B1636" t="s">
        <v>3117</v>
      </c>
      <c r="C1636">
        <v>3099</v>
      </c>
    </row>
    <row r="1637" spans="1:3" x14ac:dyDescent="0.3">
      <c r="A1637" t="s">
        <v>685</v>
      </c>
      <c r="B1637" t="s">
        <v>684</v>
      </c>
      <c r="C1637">
        <v>3100</v>
      </c>
    </row>
    <row r="1638" spans="1:3" x14ac:dyDescent="0.3">
      <c r="A1638" t="s">
        <v>3648</v>
      </c>
      <c r="B1638" t="s">
        <v>3647</v>
      </c>
      <c r="C1638">
        <v>3101</v>
      </c>
    </row>
    <row r="1639" spans="1:3" x14ac:dyDescent="0.3">
      <c r="A1639" t="s">
        <v>3650</v>
      </c>
      <c r="B1639" t="s">
        <v>3649</v>
      </c>
      <c r="C1639">
        <v>3102</v>
      </c>
    </row>
    <row r="1640" spans="1:3" x14ac:dyDescent="0.3">
      <c r="A1640" t="s">
        <v>2639</v>
      </c>
      <c r="B1640" t="s">
        <v>3178</v>
      </c>
      <c r="C1640">
        <v>3103</v>
      </c>
    </row>
    <row r="1641" spans="1:3" x14ac:dyDescent="0.3">
      <c r="A1641" t="s">
        <v>3652</v>
      </c>
      <c r="B1641" t="s">
        <v>3651</v>
      </c>
      <c r="C1641">
        <v>3104</v>
      </c>
    </row>
    <row r="1642" spans="1:3" x14ac:dyDescent="0.3">
      <c r="A1642" t="s">
        <v>2515</v>
      </c>
      <c r="B1642" t="s">
        <v>3055</v>
      </c>
      <c r="C1642">
        <v>3105</v>
      </c>
    </row>
    <row r="1643" spans="1:3" x14ac:dyDescent="0.3">
      <c r="A1643" t="s">
        <v>3654</v>
      </c>
      <c r="B1643" t="s">
        <v>3653</v>
      </c>
      <c r="C1643">
        <v>3106</v>
      </c>
    </row>
    <row r="1644" spans="1:3" x14ac:dyDescent="0.3">
      <c r="A1644" t="s">
        <v>1070</v>
      </c>
      <c r="B1644" t="s">
        <v>1069</v>
      </c>
      <c r="C1644">
        <v>3107</v>
      </c>
    </row>
    <row r="1645" spans="1:3" x14ac:dyDescent="0.3">
      <c r="A1645" t="s">
        <v>2253</v>
      </c>
      <c r="B1645" t="s">
        <v>2792</v>
      </c>
      <c r="C1645">
        <v>3107</v>
      </c>
    </row>
    <row r="1646" spans="1:3" x14ac:dyDescent="0.3">
      <c r="A1646" t="s">
        <v>3503</v>
      </c>
      <c r="B1646" t="s">
        <v>3655</v>
      </c>
      <c r="C1646">
        <v>3108</v>
      </c>
    </row>
    <row r="1647" spans="1:3" x14ac:dyDescent="0.3">
      <c r="A1647" t="s">
        <v>3630</v>
      </c>
      <c r="B1647" t="s">
        <v>3656</v>
      </c>
      <c r="C1647">
        <v>3109</v>
      </c>
    </row>
    <row r="1648" spans="1:3" x14ac:dyDescent="0.3">
      <c r="A1648" t="s">
        <v>1218</v>
      </c>
      <c r="B1648" t="s">
        <v>1217</v>
      </c>
      <c r="C1648">
        <v>3110</v>
      </c>
    </row>
    <row r="1649" spans="1:3" x14ac:dyDescent="0.3">
      <c r="A1649" t="s">
        <v>2590</v>
      </c>
      <c r="B1649" t="s">
        <v>3128</v>
      </c>
      <c r="C1649">
        <v>3111</v>
      </c>
    </row>
    <row r="1650" spans="1:3" x14ac:dyDescent="0.3">
      <c r="A1650" t="s">
        <v>2625</v>
      </c>
      <c r="B1650" t="s">
        <v>3164</v>
      </c>
      <c r="C1650">
        <v>3112</v>
      </c>
    </row>
    <row r="1651" spans="1:3" x14ac:dyDescent="0.3">
      <c r="A1651" t="s">
        <v>2443</v>
      </c>
      <c r="B1651" t="s">
        <v>2984</v>
      </c>
      <c r="C1651">
        <v>3113</v>
      </c>
    </row>
    <row r="1652" spans="1:3" x14ac:dyDescent="0.3">
      <c r="A1652" t="s">
        <v>1314</v>
      </c>
      <c r="B1652" t="s">
        <v>1315</v>
      </c>
      <c r="C1652">
        <v>3114</v>
      </c>
    </row>
    <row r="1653" spans="1:3" x14ac:dyDescent="0.3">
      <c r="A1653" t="s">
        <v>2518</v>
      </c>
      <c r="B1653" t="s">
        <v>3057</v>
      </c>
      <c r="C1653">
        <v>3115</v>
      </c>
    </row>
    <row r="1654" spans="1:3" x14ac:dyDescent="0.3">
      <c r="A1654" t="s">
        <v>2353</v>
      </c>
      <c r="B1654" t="s">
        <v>2893</v>
      </c>
      <c r="C1654">
        <v>3116</v>
      </c>
    </row>
    <row r="1655" spans="1:3" x14ac:dyDescent="0.3">
      <c r="A1655" t="s">
        <v>1263</v>
      </c>
      <c r="B1655" t="s">
        <v>1262</v>
      </c>
      <c r="C1655">
        <v>3117</v>
      </c>
    </row>
    <row r="1656" spans="1:3" x14ac:dyDescent="0.3">
      <c r="A1656" t="s">
        <v>2338</v>
      </c>
      <c r="B1656" t="s">
        <v>2878</v>
      </c>
      <c r="C1656">
        <v>3118</v>
      </c>
    </row>
    <row r="1657" spans="1:3" x14ac:dyDescent="0.3">
      <c r="A1657" t="s">
        <v>2690</v>
      </c>
      <c r="B1657" t="s">
        <v>3230</v>
      </c>
      <c r="C1657">
        <v>3119</v>
      </c>
    </row>
    <row r="1658" spans="1:3" x14ac:dyDescent="0.3">
      <c r="A1658" t="s">
        <v>2282</v>
      </c>
      <c r="B1658" t="s">
        <v>2821</v>
      </c>
      <c r="C1658">
        <v>3120</v>
      </c>
    </row>
    <row r="1659" spans="1:3" x14ac:dyDescent="0.3">
      <c r="A1659" t="s">
        <v>2569</v>
      </c>
      <c r="B1659" t="s">
        <v>3107</v>
      </c>
      <c r="C1659">
        <v>3121</v>
      </c>
    </row>
    <row r="1660" spans="1:3" x14ac:dyDescent="0.3">
      <c r="A1660" t="s">
        <v>2644</v>
      </c>
      <c r="B1660" t="s">
        <v>3183</v>
      </c>
      <c r="C1660">
        <v>3122</v>
      </c>
    </row>
    <row r="1661" spans="1:3" x14ac:dyDescent="0.3">
      <c r="A1661" t="s">
        <v>2287</v>
      </c>
      <c r="B1661" t="s">
        <v>2826</v>
      </c>
      <c r="C1661">
        <v>3122</v>
      </c>
    </row>
    <row r="1662" spans="1:3" x14ac:dyDescent="0.3">
      <c r="A1662" t="s">
        <v>3658</v>
      </c>
      <c r="B1662" t="s">
        <v>3657</v>
      </c>
      <c r="C1662">
        <v>3123</v>
      </c>
    </row>
    <row r="1663" spans="1:3" x14ac:dyDescent="0.3">
      <c r="A1663" t="s">
        <v>384</v>
      </c>
      <c r="B1663" t="s">
        <v>383</v>
      </c>
      <c r="C1663">
        <v>3124</v>
      </c>
    </row>
    <row r="1664" spans="1:3" x14ac:dyDescent="0.3">
      <c r="A1664" t="s">
        <v>361</v>
      </c>
      <c r="B1664" t="s">
        <v>3700</v>
      </c>
      <c r="C1664">
        <v>131</v>
      </c>
    </row>
    <row r="1665" spans="1:3" x14ac:dyDescent="0.3">
      <c r="A1665" t="s">
        <v>3675</v>
      </c>
      <c r="B1665" t="s">
        <v>3627</v>
      </c>
      <c r="C1665">
        <v>567</v>
      </c>
    </row>
    <row r="1666" spans="1:3" x14ac:dyDescent="0.3">
      <c r="A1666" t="s">
        <v>3676</v>
      </c>
      <c r="B1666" t="s">
        <v>3701</v>
      </c>
      <c r="C1666">
        <v>567</v>
      </c>
    </row>
    <row r="1667" spans="1:3" x14ac:dyDescent="0.3">
      <c r="A1667" t="s">
        <v>1797</v>
      </c>
      <c r="B1667" t="s">
        <v>3702</v>
      </c>
      <c r="C1667">
        <v>660</v>
      </c>
    </row>
    <row r="1668" spans="1:3" x14ac:dyDescent="0.3">
      <c r="A1668" t="s">
        <v>652</v>
      </c>
      <c r="B1668" t="s">
        <v>3703</v>
      </c>
      <c r="C1668">
        <v>728</v>
      </c>
    </row>
    <row r="1669" spans="1:3" x14ac:dyDescent="0.3">
      <c r="A1669" t="s">
        <v>3503</v>
      </c>
      <c r="B1669" t="s">
        <v>3704</v>
      </c>
      <c r="C1669">
        <v>973</v>
      </c>
    </row>
    <row r="1670" spans="1:3" x14ac:dyDescent="0.3">
      <c r="A1670" t="s">
        <v>3503</v>
      </c>
      <c r="B1670" t="s">
        <v>3655</v>
      </c>
      <c r="C1670">
        <v>973</v>
      </c>
    </row>
    <row r="1671" spans="1:3" x14ac:dyDescent="0.3">
      <c r="A1671" t="s">
        <v>799</v>
      </c>
      <c r="B1671" t="s">
        <v>3705</v>
      </c>
      <c r="C1671">
        <v>1167</v>
      </c>
    </row>
    <row r="1672" spans="1:3" x14ac:dyDescent="0.3">
      <c r="A1672" t="s">
        <v>2251</v>
      </c>
      <c r="B1672" t="s">
        <v>3616</v>
      </c>
      <c r="C1672">
        <v>1476</v>
      </c>
    </row>
    <row r="1673" spans="1:3" x14ac:dyDescent="0.3">
      <c r="A1673" t="s">
        <v>2251</v>
      </c>
      <c r="B1673" t="s">
        <v>3706</v>
      </c>
      <c r="C1673">
        <v>1476</v>
      </c>
    </row>
    <row r="1674" spans="1:3" x14ac:dyDescent="0.3">
      <c r="A1674" t="s">
        <v>758</v>
      </c>
      <c r="B1674" t="s">
        <v>3707</v>
      </c>
      <c r="C1674">
        <v>1526</v>
      </c>
    </row>
    <row r="1675" spans="1:3" x14ac:dyDescent="0.3">
      <c r="A1675" t="s">
        <v>3650</v>
      </c>
      <c r="B1675" t="s">
        <v>3708</v>
      </c>
      <c r="C1675">
        <v>1607</v>
      </c>
    </row>
    <row r="1676" spans="1:3" x14ac:dyDescent="0.3">
      <c r="A1676" t="s">
        <v>3650</v>
      </c>
      <c r="B1676" t="s">
        <v>3649</v>
      </c>
      <c r="C1676">
        <v>1607</v>
      </c>
    </row>
    <row r="1677" spans="1:3" x14ac:dyDescent="0.3">
      <c r="A1677" t="s">
        <v>3385</v>
      </c>
      <c r="B1677" t="s">
        <v>3709</v>
      </c>
      <c r="C1677">
        <v>2134</v>
      </c>
    </row>
    <row r="1678" spans="1:3" x14ac:dyDescent="0.3">
      <c r="A1678" t="s">
        <v>3385</v>
      </c>
      <c r="B1678" t="s">
        <v>3646</v>
      </c>
      <c r="C1678">
        <v>2134</v>
      </c>
    </row>
    <row r="1679" spans="1:3" x14ac:dyDescent="0.3">
      <c r="A1679" t="s">
        <v>3677</v>
      </c>
      <c r="B1679" t="s">
        <v>3710</v>
      </c>
      <c r="C1679">
        <v>2388</v>
      </c>
    </row>
    <row r="1680" spans="1:3" x14ac:dyDescent="0.3">
      <c r="A1680" t="s">
        <v>3677</v>
      </c>
      <c r="B1680" t="s">
        <v>3661</v>
      </c>
      <c r="C1680">
        <v>2388</v>
      </c>
    </row>
    <row r="1681" spans="1:3" x14ac:dyDescent="0.3">
      <c r="A1681" t="s">
        <v>3678</v>
      </c>
      <c r="B1681" t="s">
        <v>3711</v>
      </c>
      <c r="C1681">
        <v>2579</v>
      </c>
    </row>
    <row r="1682" spans="1:3" x14ac:dyDescent="0.3">
      <c r="A1682" t="s">
        <v>3678</v>
      </c>
      <c r="B1682" t="s">
        <v>3662</v>
      </c>
      <c r="C1682">
        <v>2579</v>
      </c>
    </row>
    <row r="1683" spans="1:3" x14ac:dyDescent="0.3">
      <c r="A1683" t="s">
        <v>3654</v>
      </c>
      <c r="B1683" t="s">
        <v>3712</v>
      </c>
      <c r="C1683">
        <v>2601</v>
      </c>
    </row>
    <row r="1684" spans="1:3" x14ac:dyDescent="0.3">
      <c r="A1684" t="s">
        <v>3654</v>
      </c>
      <c r="B1684" t="s">
        <v>3653</v>
      </c>
      <c r="C1684">
        <v>2601</v>
      </c>
    </row>
    <row r="1685" spans="1:3" x14ac:dyDescent="0.3">
      <c r="A1685" t="s">
        <v>3679</v>
      </c>
      <c r="B1685" t="s">
        <v>3713</v>
      </c>
      <c r="C1685">
        <v>2611</v>
      </c>
    </row>
    <row r="1686" spans="1:3" x14ac:dyDescent="0.3">
      <c r="A1686" t="s">
        <v>3679</v>
      </c>
      <c r="B1686" t="s">
        <v>3667</v>
      </c>
      <c r="C1686">
        <v>2611</v>
      </c>
    </row>
    <row r="1687" spans="1:3" x14ac:dyDescent="0.3">
      <c r="A1687" t="s">
        <v>1846</v>
      </c>
      <c r="B1687" t="s">
        <v>3714</v>
      </c>
      <c r="C1687">
        <v>2653</v>
      </c>
    </row>
    <row r="1688" spans="1:3" x14ac:dyDescent="0.3">
      <c r="A1688" t="s">
        <v>2045</v>
      </c>
      <c r="B1688" t="s">
        <v>3715</v>
      </c>
      <c r="C1688">
        <v>2659</v>
      </c>
    </row>
    <row r="1689" spans="1:3" x14ac:dyDescent="0.3">
      <c r="A1689" t="s">
        <v>1788</v>
      </c>
      <c r="B1689" t="s">
        <v>3716</v>
      </c>
      <c r="C1689">
        <v>2780</v>
      </c>
    </row>
    <row r="1690" spans="1:3" x14ac:dyDescent="0.3">
      <c r="A1690" t="s">
        <v>1788</v>
      </c>
      <c r="B1690" t="s">
        <v>3668</v>
      </c>
      <c r="C1690">
        <v>2780</v>
      </c>
    </row>
    <row r="1691" spans="1:3" x14ac:dyDescent="0.3">
      <c r="A1691" t="s">
        <v>3632</v>
      </c>
      <c r="B1691" t="s">
        <v>3717</v>
      </c>
      <c r="C1691">
        <v>2781</v>
      </c>
    </row>
    <row r="1692" spans="1:3" x14ac:dyDescent="0.3">
      <c r="A1692" t="s">
        <v>3632</v>
      </c>
      <c r="B1692" t="s">
        <v>3631</v>
      </c>
      <c r="C1692">
        <v>2781</v>
      </c>
    </row>
    <row r="1693" spans="1:3" x14ac:dyDescent="0.3">
      <c r="A1693" t="s">
        <v>1993</v>
      </c>
      <c r="B1693" t="s">
        <v>3718</v>
      </c>
      <c r="C1693">
        <v>2792</v>
      </c>
    </row>
    <row r="1694" spans="1:3" x14ac:dyDescent="0.3">
      <c r="A1694" t="s">
        <v>3618</v>
      </c>
      <c r="B1694" t="s">
        <v>3617</v>
      </c>
      <c r="C1694">
        <v>2811</v>
      </c>
    </row>
    <row r="1695" spans="1:3" x14ac:dyDescent="0.3">
      <c r="A1695" t="s">
        <v>936</v>
      </c>
      <c r="B1695" t="s">
        <v>3620</v>
      </c>
      <c r="C1695">
        <v>2837</v>
      </c>
    </row>
    <row r="1696" spans="1:3" x14ac:dyDescent="0.3">
      <c r="A1696" t="s">
        <v>1369</v>
      </c>
      <c r="B1696" t="s">
        <v>3619</v>
      </c>
      <c r="C1696">
        <v>2840</v>
      </c>
    </row>
    <row r="1697" spans="1:3" x14ac:dyDescent="0.3">
      <c r="A1697" t="s">
        <v>1369</v>
      </c>
      <c r="B1697" t="s">
        <v>3669</v>
      </c>
      <c r="C1697">
        <v>2840</v>
      </c>
    </row>
    <row r="1698" spans="1:3" x14ac:dyDescent="0.3">
      <c r="A1698" t="s">
        <v>1369</v>
      </c>
      <c r="B1698" t="s">
        <v>3719</v>
      </c>
      <c r="C1698">
        <v>2840</v>
      </c>
    </row>
    <row r="1699" spans="1:3" x14ac:dyDescent="0.3">
      <c r="A1699" t="s">
        <v>1844</v>
      </c>
      <c r="B1699" t="s">
        <v>3625</v>
      </c>
      <c r="C1699">
        <v>2856</v>
      </c>
    </row>
    <row r="1700" spans="1:3" x14ac:dyDescent="0.3">
      <c r="A1700" t="s">
        <v>1936</v>
      </c>
      <c r="B1700" t="s">
        <v>3626</v>
      </c>
      <c r="C1700">
        <v>2860</v>
      </c>
    </row>
    <row r="1701" spans="1:3" x14ac:dyDescent="0.3">
      <c r="A1701" t="s">
        <v>3630</v>
      </c>
      <c r="B1701" t="s">
        <v>3629</v>
      </c>
      <c r="C1701">
        <v>2897</v>
      </c>
    </row>
    <row r="1702" spans="1:3" x14ac:dyDescent="0.3">
      <c r="A1702" t="s">
        <v>3630</v>
      </c>
      <c r="B1702" t="s">
        <v>3656</v>
      </c>
      <c r="C1702">
        <v>2897</v>
      </c>
    </row>
    <row r="1703" spans="1:3" x14ac:dyDescent="0.3">
      <c r="A1703" t="s">
        <v>3680</v>
      </c>
      <c r="B1703" t="s">
        <v>3634</v>
      </c>
      <c r="C1703">
        <v>2900</v>
      </c>
    </row>
    <row r="1704" spans="1:3" x14ac:dyDescent="0.3">
      <c r="A1704" t="s">
        <v>603</v>
      </c>
      <c r="B1704" t="s">
        <v>3720</v>
      </c>
      <c r="C1704">
        <v>2908</v>
      </c>
    </row>
    <row r="1705" spans="1:3" x14ac:dyDescent="0.3">
      <c r="A1705" t="s">
        <v>603</v>
      </c>
      <c r="B1705" t="s">
        <v>3636</v>
      </c>
      <c r="C1705">
        <v>2908</v>
      </c>
    </row>
    <row r="1706" spans="1:3" x14ac:dyDescent="0.3">
      <c r="A1706" t="s">
        <v>1753</v>
      </c>
      <c r="B1706" t="s">
        <v>3721</v>
      </c>
      <c r="C1706">
        <v>2926</v>
      </c>
    </row>
    <row r="1707" spans="1:3" x14ac:dyDescent="0.3">
      <c r="A1707" t="s">
        <v>3658</v>
      </c>
      <c r="B1707" t="s">
        <v>3657</v>
      </c>
      <c r="C1707">
        <v>2936</v>
      </c>
    </row>
    <row r="1708" spans="1:3" x14ac:dyDescent="0.3">
      <c r="A1708" t="s">
        <v>3642</v>
      </c>
      <c r="B1708" t="s">
        <v>3641</v>
      </c>
      <c r="C1708">
        <v>2936</v>
      </c>
    </row>
    <row r="1709" spans="1:3" x14ac:dyDescent="0.3">
      <c r="A1709" t="s">
        <v>2224</v>
      </c>
      <c r="B1709" t="s">
        <v>3660</v>
      </c>
      <c r="C1709">
        <v>2978</v>
      </c>
    </row>
    <row r="1710" spans="1:3" x14ac:dyDescent="0.3">
      <c r="A1710" t="s">
        <v>532</v>
      </c>
      <c r="B1710" t="s">
        <v>3659</v>
      </c>
      <c r="C1710">
        <v>3027</v>
      </c>
    </row>
    <row r="1711" spans="1:3" x14ac:dyDescent="0.3">
      <c r="A1711" t="s">
        <v>1910</v>
      </c>
      <c r="B1711" t="s">
        <v>3722</v>
      </c>
      <c r="C1711">
        <v>3082</v>
      </c>
    </row>
    <row r="1712" spans="1:3" x14ac:dyDescent="0.3">
      <c r="A1712" t="s">
        <v>2239</v>
      </c>
      <c r="B1712" t="s">
        <v>3723</v>
      </c>
      <c r="C1712">
        <v>3109</v>
      </c>
    </row>
    <row r="1713" spans="1:3" x14ac:dyDescent="0.3">
      <c r="A1713" t="s">
        <v>1292</v>
      </c>
      <c r="B1713" t="s">
        <v>3724</v>
      </c>
      <c r="C1713">
        <v>3112</v>
      </c>
    </row>
    <row r="1714" spans="1:3" x14ac:dyDescent="0.3">
      <c r="A1714" t="s">
        <v>2673</v>
      </c>
      <c r="B1714" t="s">
        <v>3664</v>
      </c>
      <c r="C1714">
        <v>3129</v>
      </c>
    </row>
    <row r="1715" spans="1:3" x14ac:dyDescent="0.3">
      <c r="A1715" t="s">
        <v>2363</v>
      </c>
      <c r="B1715" t="s">
        <v>3663</v>
      </c>
      <c r="C1715">
        <v>3130</v>
      </c>
    </row>
    <row r="1716" spans="1:3" x14ac:dyDescent="0.3">
      <c r="A1716" t="s">
        <v>3681</v>
      </c>
      <c r="B1716" t="s">
        <v>3725</v>
      </c>
      <c r="C1716">
        <v>3139</v>
      </c>
    </row>
    <row r="1717" spans="1:3" x14ac:dyDescent="0.3">
      <c r="A1717" t="s">
        <v>3681</v>
      </c>
      <c r="B1717" t="s">
        <v>3665</v>
      </c>
      <c r="C1717">
        <v>3139</v>
      </c>
    </row>
    <row r="1718" spans="1:3" x14ac:dyDescent="0.3">
      <c r="A1718" t="s">
        <v>3682</v>
      </c>
      <c r="B1718" t="s">
        <v>3726</v>
      </c>
      <c r="C1718">
        <v>3143</v>
      </c>
    </row>
    <row r="1719" spans="1:3" x14ac:dyDescent="0.3">
      <c r="A1719" t="s">
        <v>3682</v>
      </c>
      <c r="B1719" t="s">
        <v>3666</v>
      </c>
      <c r="C1719">
        <v>3143</v>
      </c>
    </row>
    <row r="1720" spans="1:3" x14ac:dyDescent="0.3">
      <c r="A1720" t="s">
        <v>730</v>
      </c>
      <c r="B1720" t="s">
        <v>3727</v>
      </c>
      <c r="C1720">
        <v>3147</v>
      </c>
    </row>
    <row r="1721" spans="1:3" x14ac:dyDescent="0.3">
      <c r="A1721" t="s">
        <v>177</v>
      </c>
      <c r="B1721" t="s">
        <v>3728</v>
      </c>
      <c r="C1721">
        <v>3155</v>
      </c>
    </row>
    <row r="1722" spans="1:3" x14ac:dyDescent="0.3">
      <c r="A1722" t="s">
        <v>659</v>
      </c>
      <c r="B1722" t="s">
        <v>3729</v>
      </c>
      <c r="C1722">
        <v>3163</v>
      </c>
    </row>
    <row r="1723" spans="1:3" x14ac:dyDescent="0.3">
      <c r="A1723" t="s">
        <v>2540</v>
      </c>
      <c r="B1723" t="s">
        <v>3079</v>
      </c>
      <c r="C1723">
        <v>3192</v>
      </c>
    </row>
    <row r="1724" spans="1:3" x14ac:dyDescent="0.3">
      <c r="A1724" t="s">
        <v>2559</v>
      </c>
      <c r="B1724" t="s">
        <v>3097</v>
      </c>
      <c r="C1724">
        <v>3220</v>
      </c>
    </row>
    <row r="1725" spans="1:3" x14ac:dyDescent="0.3">
      <c r="A1725" t="s">
        <v>2428</v>
      </c>
      <c r="B1725" t="s">
        <v>2970</v>
      </c>
      <c r="C1725">
        <v>3225</v>
      </c>
    </row>
    <row r="1726" spans="1:3" x14ac:dyDescent="0.3">
      <c r="A1726" t="s">
        <v>3683</v>
      </c>
      <c r="B1726" t="s">
        <v>3730</v>
      </c>
      <c r="C1726">
        <v>3228</v>
      </c>
    </row>
    <row r="1727" spans="1:3" x14ac:dyDescent="0.3">
      <c r="A1727" t="s">
        <v>3684</v>
      </c>
      <c r="B1727" t="s">
        <v>3731</v>
      </c>
      <c r="C1727">
        <v>3229</v>
      </c>
    </row>
    <row r="1728" spans="1:3" x14ac:dyDescent="0.3">
      <c r="A1728" t="s">
        <v>3685</v>
      </c>
      <c r="B1728" t="s">
        <v>3732</v>
      </c>
      <c r="C1728">
        <v>3232</v>
      </c>
    </row>
    <row r="1729" spans="1:3" x14ac:dyDescent="0.3">
      <c r="A1729" t="s">
        <v>2279</v>
      </c>
      <c r="B1729" t="s">
        <v>2818</v>
      </c>
      <c r="C1729">
        <v>3242</v>
      </c>
    </row>
    <row r="1730" spans="1:3" x14ac:dyDescent="0.3">
      <c r="A1730" t="s">
        <v>3686</v>
      </c>
      <c r="B1730" t="s">
        <v>3103</v>
      </c>
      <c r="C1730">
        <v>3243</v>
      </c>
    </row>
    <row r="1731" spans="1:3" x14ac:dyDescent="0.3">
      <c r="A1731" t="s">
        <v>2382</v>
      </c>
      <c r="B1731" t="s">
        <v>2922</v>
      </c>
      <c r="C1731">
        <v>3245</v>
      </c>
    </row>
    <row r="1732" spans="1:3" x14ac:dyDescent="0.3">
      <c r="A1732" t="s">
        <v>3687</v>
      </c>
      <c r="B1732" t="s">
        <v>3733</v>
      </c>
      <c r="C1732">
        <v>3264</v>
      </c>
    </row>
    <row r="1733" spans="1:3" x14ac:dyDescent="0.3">
      <c r="A1733" t="s">
        <v>2543</v>
      </c>
      <c r="B1733" t="s">
        <v>3082</v>
      </c>
      <c r="C1733">
        <v>3231</v>
      </c>
    </row>
    <row r="1734" spans="1:3" x14ac:dyDescent="0.3">
      <c r="A1734" t="s">
        <v>3688</v>
      </c>
      <c r="B1734" t="s">
        <v>3734</v>
      </c>
      <c r="C1734">
        <v>3236</v>
      </c>
    </row>
    <row r="1735" spans="1:3" x14ac:dyDescent="0.3">
      <c r="A1735" t="s">
        <v>371</v>
      </c>
      <c r="B1735" t="s">
        <v>3735</v>
      </c>
      <c r="C1735">
        <v>3276</v>
      </c>
    </row>
    <row r="1736" spans="1:3" x14ac:dyDescent="0.3">
      <c r="A1736" t="s">
        <v>2315</v>
      </c>
      <c r="B1736" t="s">
        <v>2855</v>
      </c>
      <c r="C1736">
        <v>3274</v>
      </c>
    </row>
    <row r="1737" spans="1:3" x14ac:dyDescent="0.3">
      <c r="A1737" t="s">
        <v>3689</v>
      </c>
      <c r="B1737" t="s">
        <v>3736</v>
      </c>
      <c r="C1737">
        <v>3260</v>
      </c>
    </row>
    <row r="1738" spans="1:3" x14ac:dyDescent="0.3">
      <c r="A1738" t="s">
        <v>3690</v>
      </c>
      <c r="B1738" t="s">
        <v>3737</v>
      </c>
      <c r="C1738">
        <v>3274</v>
      </c>
    </row>
    <row r="1739" spans="1:3" x14ac:dyDescent="0.3">
      <c r="A1739" t="s">
        <v>3691</v>
      </c>
      <c r="B1739" t="s">
        <v>3738</v>
      </c>
    </row>
    <row r="1740" spans="1:3" x14ac:dyDescent="0.3">
      <c r="A1740" t="s">
        <v>1751</v>
      </c>
      <c r="B1740" t="s">
        <v>1750</v>
      </c>
      <c r="C1740">
        <v>3259</v>
      </c>
    </row>
    <row r="1741" spans="1:3" x14ac:dyDescent="0.3">
      <c r="A1741" t="s">
        <v>3692</v>
      </c>
      <c r="B1741" t="s">
        <v>2779</v>
      </c>
      <c r="C1741">
        <v>3255</v>
      </c>
    </row>
    <row r="1742" spans="1:3" x14ac:dyDescent="0.3">
      <c r="A1742" t="s">
        <v>3693</v>
      </c>
      <c r="B1742" t="s">
        <v>3739</v>
      </c>
      <c r="C1742">
        <v>2811</v>
      </c>
    </row>
    <row r="1743" spans="1:3" x14ac:dyDescent="0.3">
      <c r="A1743" t="s">
        <v>1040</v>
      </c>
      <c r="B1743" t="s">
        <v>3740</v>
      </c>
      <c r="C1743">
        <v>3462</v>
      </c>
    </row>
    <row r="1744" spans="1:3" x14ac:dyDescent="0.3">
      <c r="A1744" t="s">
        <v>2189</v>
      </c>
      <c r="B1744" t="s">
        <v>2726</v>
      </c>
      <c r="C1744">
        <v>3303</v>
      </c>
    </row>
    <row r="1745" spans="1:3" x14ac:dyDescent="0.3">
      <c r="A1745" t="s">
        <v>3694</v>
      </c>
      <c r="B1745" t="s">
        <v>3741</v>
      </c>
    </row>
    <row r="1746" spans="1:3" x14ac:dyDescent="0.3">
      <c r="A1746" t="s">
        <v>2198</v>
      </c>
      <c r="B1746" t="s">
        <v>2735</v>
      </c>
      <c r="C1746">
        <v>3250</v>
      </c>
    </row>
    <row r="1747" spans="1:3" x14ac:dyDescent="0.3">
      <c r="A1747" t="s">
        <v>2246</v>
      </c>
      <c r="B1747" t="s">
        <v>3742</v>
      </c>
      <c r="C1747">
        <v>3444</v>
      </c>
    </row>
    <row r="1748" spans="1:3" x14ac:dyDescent="0.3">
      <c r="A1748" t="s">
        <v>1302</v>
      </c>
      <c r="B1748" t="s">
        <v>1303</v>
      </c>
      <c r="C1748">
        <v>3306</v>
      </c>
    </row>
    <row r="1749" spans="1:3" x14ac:dyDescent="0.3">
      <c r="A1749" t="s">
        <v>2274</v>
      </c>
      <c r="B1749" t="s">
        <v>2813</v>
      </c>
      <c r="C1749">
        <v>4000</v>
      </c>
    </row>
    <row r="1750" spans="1:3" x14ac:dyDescent="0.3">
      <c r="A1750" t="s">
        <v>3684</v>
      </c>
      <c r="B1750" t="s">
        <v>3731</v>
      </c>
      <c r="C1750">
        <v>3243</v>
      </c>
    </row>
    <row r="1751" spans="1:3" x14ac:dyDescent="0.3">
      <c r="A1751" t="s">
        <v>618</v>
      </c>
      <c r="B1751" t="s">
        <v>617</v>
      </c>
      <c r="C1751">
        <v>3261</v>
      </c>
    </row>
    <row r="1752" spans="1:3" x14ac:dyDescent="0.3">
      <c r="A1752" t="s">
        <v>513</v>
      </c>
      <c r="B1752" t="s">
        <v>512</v>
      </c>
      <c r="C1752">
        <v>3300</v>
      </c>
    </row>
    <row r="1753" spans="1:3" x14ac:dyDescent="0.3">
      <c r="A1753" t="s">
        <v>428</v>
      </c>
      <c r="B1753" t="s">
        <v>427</v>
      </c>
      <c r="C1753">
        <v>3262</v>
      </c>
    </row>
    <row r="1754" spans="1:3" x14ac:dyDescent="0.3">
      <c r="A1754" t="s">
        <v>1151</v>
      </c>
      <c r="B1754" t="s">
        <v>1150</v>
      </c>
      <c r="C1754">
        <v>3266</v>
      </c>
    </row>
    <row r="1755" spans="1:3" x14ac:dyDescent="0.3">
      <c r="A1755" t="s">
        <v>3689</v>
      </c>
      <c r="B1755" t="s">
        <v>3736</v>
      </c>
      <c r="C1755">
        <v>3304</v>
      </c>
    </row>
    <row r="1756" spans="1:3" x14ac:dyDescent="0.3">
      <c r="A1756" t="s">
        <v>1330</v>
      </c>
      <c r="B1756" t="s">
        <v>1331</v>
      </c>
      <c r="C1756">
        <v>3399</v>
      </c>
    </row>
    <row r="1757" spans="1:3" x14ac:dyDescent="0.3">
      <c r="A1757" t="s">
        <v>2404</v>
      </c>
      <c r="B1757" t="s">
        <v>2945</v>
      </c>
      <c r="C1757">
        <v>3305</v>
      </c>
    </row>
    <row r="1758" spans="1:3" x14ac:dyDescent="0.3">
      <c r="A1758" t="s">
        <v>2411</v>
      </c>
      <c r="B1758" t="s">
        <v>2952</v>
      </c>
      <c r="C1758">
        <v>3246</v>
      </c>
    </row>
    <row r="1759" spans="1:3" x14ac:dyDescent="0.3">
      <c r="A1759" t="s">
        <v>1355</v>
      </c>
      <c r="B1759" t="s">
        <v>1356</v>
      </c>
      <c r="C1759">
        <v>3230</v>
      </c>
    </row>
    <row r="1760" spans="1:3" x14ac:dyDescent="0.3">
      <c r="A1760" t="s">
        <v>2451</v>
      </c>
      <c r="B1760" t="s">
        <v>2991</v>
      </c>
      <c r="C1760">
        <v>1865</v>
      </c>
    </row>
    <row r="1761" spans="1:3" x14ac:dyDescent="0.3">
      <c r="A1761" t="s">
        <v>3695</v>
      </c>
      <c r="B1761" t="s">
        <v>498</v>
      </c>
      <c r="C1761">
        <v>4000</v>
      </c>
    </row>
    <row r="1762" spans="1:3" x14ac:dyDescent="0.3">
      <c r="A1762" t="s">
        <v>1070</v>
      </c>
      <c r="B1762" t="s">
        <v>3743</v>
      </c>
      <c r="C1762">
        <v>2972</v>
      </c>
    </row>
    <row r="1763" spans="1:3" x14ac:dyDescent="0.3">
      <c r="A1763" t="s">
        <v>2556</v>
      </c>
      <c r="B1763" t="s">
        <v>3095</v>
      </c>
      <c r="C1763">
        <v>3302</v>
      </c>
    </row>
    <row r="1764" spans="1:3" x14ac:dyDescent="0.3">
      <c r="A1764" t="s">
        <v>2563</v>
      </c>
      <c r="B1764" t="s">
        <v>3101</v>
      </c>
      <c r="C1764">
        <v>3234</v>
      </c>
    </row>
    <row r="1765" spans="1:3" x14ac:dyDescent="0.3">
      <c r="A1765" t="s">
        <v>2573</v>
      </c>
      <c r="B1765" t="s">
        <v>3111</v>
      </c>
      <c r="C1765">
        <v>3253</v>
      </c>
    </row>
    <row r="1766" spans="1:3" x14ac:dyDescent="0.3">
      <c r="A1766" t="s">
        <v>2581</v>
      </c>
      <c r="B1766" t="s">
        <v>3119</v>
      </c>
      <c r="C1766">
        <v>3437</v>
      </c>
    </row>
    <row r="1767" spans="1:3" x14ac:dyDescent="0.3">
      <c r="A1767" t="s">
        <v>2600</v>
      </c>
      <c r="B1767" t="s">
        <v>3138</v>
      </c>
      <c r="C1767">
        <v>3255</v>
      </c>
    </row>
    <row r="1768" spans="1:3" x14ac:dyDescent="0.3">
      <c r="A1768" t="s">
        <v>2617</v>
      </c>
      <c r="B1768" t="s">
        <v>3156</v>
      </c>
      <c r="C1768">
        <v>123456</v>
      </c>
    </row>
    <row r="1769" spans="1:3" x14ac:dyDescent="0.3">
      <c r="A1769" t="s">
        <v>2643</v>
      </c>
      <c r="B1769" t="s">
        <v>3744</v>
      </c>
      <c r="C1769">
        <v>3365</v>
      </c>
    </row>
    <row r="1770" spans="1:3" x14ac:dyDescent="0.3">
      <c r="A1770" t="s">
        <v>3688</v>
      </c>
      <c r="B1770" t="s">
        <v>3745</v>
      </c>
      <c r="C1770">
        <v>3249</v>
      </c>
    </row>
    <row r="1771" spans="1:3" x14ac:dyDescent="0.3">
      <c r="A1771" t="s">
        <v>3685</v>
      </c>
      <c r="B1771" t="s">
        <v>3732</v>
      </c>
      <c r="C1771">
        <v>3247</v>
      </c>
    </row>
    <row r="1772" spans="1:3" x14ac:dyDescent="0.3">
      <c r="A1772" t="s">
        <v>1433</v>
      </c>
      <c r="B1772" t="s">
        <v>1434</v>
      </c>
      <c r="C1772">
        <v>3252</v>
      </c>
    </row>
    <row r="1773" spans="1:3" x14ac:dyDescent="0.3">
      <c r="A1773" t="s">
        <v>1938</v>
      </c>
      <c r="B1773" t="s">
        <v>3226</v>
      </c>
      <c r="C1773">
        <v>3235</v>
      </c>
    </row>
    <row r="1774" spans="1:3" x14ac:dyDescent="0.3">
      <c r="B1774" t="s">
        <v>3171</v>
      </c>
      <c r="C1774">
        <v>3125</v>
      </c>
    </row>
    <row r="1775" spans="1:3" x14ac:dyDescent="0.3">
      <c r="A1775" t="s">
        <v>2632</v>
      </c>
      <c r="B1775" t="s">
        <v>3049</v>
      </c>
      <c r="C1775">
        <v>3126</v>
      </c>
    </row>
    <row r="1776" spans="1:3" x14ac:dyDescent="0.3">
      <c r="A1776" t="s">
        <v>2509</v>
      </c>
      <c r="B1776" t="s">
        <v>2770</v>
      </c>
      <c r="C1776">
        <v>3127</v>
      </c>
    </row>
    <row r="1777" spans="1:3" x14ac:dyDescent="0.3">
      <c r="A1777" t="s">
        <v>2378</v>
      </c>
      <c r="B1777" t="s">
        <v>2918</v>
      </c>
      <c r="C1777">
        <v>3128</v>
      </c>
    </row>
    <row r="1778" spans="1:3" x14ac:dyDescent="0.3">
      <c r="A1778" t="s">
        <v>2550</v>
      </c>
      <c r="B1778" t="s">
        <v>3089</v>
      </c>
      <c r="C1778">
        <v>3129</v>
      </c>
    </row>
    <row r="1779" spans="1:3" x14ac:dyDescent="0.3">
      <c r="A1779" t="s">
        <v>1411</v>
      </c>
      <c r="B1779" t="s">
        <v>1412</v>
      </c>
      <c r="C1779">
        <v>3130</v>
      </c>
    </row>
    <row r="1780" spans="1:3" x14ac:dyDescent="0.3">
      <c r="A1780" t="s">
        <v>2588</v>
      </c>
      <c r="B1780" t="s">
        <v>3126</v>
      </c>
      <c r="C1780">
        <v>3131</v>
      </c>
    </row>
    <row r="1781" spans="1:3" x14ac:dyDescent="0.3">
      <c r="A1781" t="s">
        <v>2572</v>
      </c>
      <c r="B1781" t="s">
        <v>3110</v>
      </c>
      <c r="C1781">
        <v>3132</v>
      </c>
    </row>
    <row r="1782" spans="1:3" x14ac:dyDescent="0.3">
      <c r="A1782" t="s">
        <v>2223</v>
      </c>
      <c r="B1782" t="s">
        <v>2761</v>
      </c>
      <c r="C1782">
        <v>3133</v>
      </c>
    </row>
    <row r="1783" spans="1:3" x14ac:dyDescent="0.3">
      <c r="A1783" t="s">
        <v>2255</v>
      </c>
      <c r="B1783" t="s">
        <v>2794</v>
      </c>
      <c r="C1783">
        <v>3133</v>
      </c>
    </row>
    <row r="1784" spans="1:3" x14ac:dyDescent="0.3">
      <c r="A1784" t="s">
        <v>303</v>
      </c>
      <c r="B1784" t="s">
        <v>302</v>
      </c>
      <c r="C1784">
        <v>3134</v>
      </c>
    </row>
    <row r="1785" spans="1:3" x14ac:dyDescent="0.3">
      <c r="A1785" t="s">
        <v>2318</v>
      </c>
      <c r="B1785" t="s">
        <v>2858</v>
      </c>
      <c r="C1785">
        <v>3135</v>
      </c>
    </row>
    <row r="1786" spans="1:3" x14ac:dyDescent="0.3">
      <c r="A1786" t="s">
        <v>1202</v>
      </c>
      <c r="B1786" t="s">
        <v>1201</v>
      </c>
      <c r="C1786">
        <v>3136</v>
      </c>
    </row>
    <row r="1787" spans="1:3" x14ac:dyDescent="0.3">
      <c r="A1787" t="s">
        <v>532</v>
      </c>
      <c r="B1787" t="s">
        <v>3659</v>
      </c>
      <c r="C1787">
        <v>3137</v>
      </c>
    </row>
    <row r="1788" spans="1:3" x14ac:dyDescent="0.3">
      <c r="A1788" t="s">
        <v>2570</v>
      </c>
      <c r="B1788" t="s">
        <v>3108</v>
      </c>
      <c r="C1788">
        <v>3138</v>
      </c>
    </row>
    <row r="1789" spans="1:3" x14ac:dyDescent="0.3">
      <c r="A1789" t="s">
        <v>2296</v>
      </c>
      <c r="B1789" t="s">
        <v>2835</v>
      </c>
      <c r="C1789">
        <v>3139</v>
      </c>
    </row>
    <row r="1790" spans="1:3" x14ac:dyDescent="0.3">
      <c r="A1790" t="s">
        <v>2697</v>
      </c>
      <c r="B1790" t="s">
        <v>3237</v>
      </c>
      <c r="C1790">
        <v>3140</v>
      </c>
    </row>
    <row r="1791" spans="1:3" x14ac:dyDescent="0.3">
      <c r="A1791" t="s">
        <v>2637</v>
      </c>
      <c r="B1791" t="s">
        <v>3176</v>
      </c>
      <c r="C1791">
        <v>3141</v>
      </c>
    </row>
    <row r="1792" spans="1:3" x14ac:dyDescent="0.3">
      <c r="A1792" t="s">
        <v>2551</v>
      </c>
      <c r="B1792" t="s">
        <v>3090</v>
      </c>
      <c r="C1792">
        <v>3142</v>
      </c>
    </row>
    <row r="1793" spans="1:3" x14ac:dyDescent="0.3">
      <c r="A1793" t="s">
        <v>2418</v>
      </c>
      <c r="B1793" t="s">
        <v>2959</v>
      </c>
      <c r="C1793">
        <v>3143</v>
      </c>
    </row>
    <row r="1794" spans="1:3" x14ac:dyDescent="0.3">
      <c r="A1794" t="s">
        <v>2614</v>
      </c>
      <c r="B1794" t="s">
        <v>3153</v>
      </c>
      <c r="C1794">
        <v>3144</v>
      </c>
    </row>
    <row r="1795" spans="1:3" x14ac:dyDescent="0.3">
      <c r="A1795" t="s">
        <v>2474</v>
      </c>
      <c r="B1795" t="s">
        <v>3014</v>
      </c>
      <c r="C1795">
        <v>3145</v>
      </c>
    </row>
    <row r="1796" spans="1:3" x14ac:dyDescent="0.3">
      <c r="A1796" t="s">
        <v>2602</v>
      </c>
      <c r="B1796" t="s">
        <v>3140</v>
      </c>
      <c r="C1796">
        <v>3146</v>
      </c>
    </row>
    <row r="1797" spans="1:3" x14ac:dyDescent="0.3">
      <c r="A1797" t="s">
        <v>831</v>
      </c>
      <c r="B1797" t="s">
        <v>830</v>
      </c>
      <c r="C1797">
        <v>3147</v>
      </c>
    </row>
    <row r="1798" spans="1:3" x14ac:dyDescent="0.3">
      <c r="A1798" t="s">
        <v>2204</v>
      </c>
      <c r="B1798" t="s">
        <v>2742</v>
      </c>
      <c r="C1798">
        <v>3148</v>
      </c>
    </row>
    <row r="1799" spans="1:3" x14ac:dyDescent="0.3">
      <c r="A1799" t="s">
        <v>2408</v>
      </c>
      <c r="B1799" t="s">
        <v>2949</v>
      </c>
      <c r="C1799">
        <v>3149</v>
      </c>
    </row>
    <row r="1800" spans="1:3" x14ac:dyDescent="0.3">
      <c r="A1800" t="s">
        <v>2224</v>
      </c>
      <c r="B1800" t="s">
        <v>3660</v>
      </c>
      <c r="C1800">
        <v>3150</v>
      </c>
    </row>
    <row r="1801" spans="1:3" x14ac:dyDescent="0.3">
      <c r="A1801" t="s">
        <v>758</v>
      </c>
      <c r="B1801" t="s">
        <v>757</v>
      </c>
      <c r="C1801">
        <v>3151</v>
      </c>
    </row>
    <row r="1802" spans="1:3" x14ac:dyDescent="0.3">
      <c r="A1802" t="s">
        <v>1120</v>
      </c>
      <c r="B1802" t="s">
        <v>1119</v>
      </c>
      <c r="C1802">
        <v>3152</v>
      </c>
    </row>
    <row r="1803" spans="1:3" x14ac:dyDescent="0.3">
      <c r="A1803" t="s">
        <v>968</v>
      </c>
      <c r="B1803" t="s">
        <v>967</v>
      </c>
      <c r="C1803">
        <v>3153</v>
      </c>
    </row>
    <row r="1804" spans="1:3" x14ac:dyDescent="0.3">
      <c r="A1804" t="s">
        <v>714</v>
      </c>
      <c r="B1804" t="s">
        <v>713</v>
      </c>
      <c r="C1804">
        <v>3154</v>
      </c>
    </row>
    <row r="1805" spans="1:3" x14ac:dyDescent="0.3">
      <c r="A1805" t="s">
        <v>714</v>
      </c>
      <c r="B1805" t="s">
        <v>713</v>
      </c>
      <c r="C1805">
        <v>3155</v>
      </c>
    </row>
    <row r="1806" spans="1:3" x14ac:dyDescent="0.3">
      <c r="A1806" t="s">
        <v>1008</v>
      </c>
      <c r="B1806" t="s">
        <v>1007</v>
      </c>
      <c r="C1806">
        <v>3156</v>
      </c>
    </row>
    <row r="1807" spans="1:3" x14ac:dyDescent="0.3">
      <c r="A1807" t="s">
        <v>2199</v>
      </c>
      <c r="B1807" t="s">
        <v>2737</v>
      </c>
      <c r="C1807">
        <v>3157</v>
      </c>
    </row>
    <row r="1808" spans="1:3" x14ac:dyDescent="0.3">
      <c r="A1808" t="s">
        <v>2215</v>
      </c>
      <c r="B1808" t="s">
        <v>2753</v>
      </c>
      <c r="C1808">
        <v>3158</v>
      </c>
    </row>
    <row r="1809" spans="1:3" x14ac:dyDescent="0.3">
      <c r="A1809" t="s">
        <v>2434</v>
      </c>
      <c r="B1809" t="s">
        <v>2976</v>
      </c>
      <c r="C1809">
        <v>3159</v>
      </c>
    </row>
    <row r="1810" spans="1:3" x14ac:dyDescent="0.3">
      <c r="A1810" t="s">
        <v>3677</v>
      </c>
      <c r="B1810" t="s">
        <v>3661</v>
      </c>
      <c r="C1810">
        <v>3160</v>
      </c>
    </row>
    <row r="1811" spans="1:3" x14ac:dyDescent="0.3">
      <c r="A1811" t="s">
        <v>2332</v>
      </c>
      <c r="B1811" t="s">
        <v>2872</v>
      </c>
      <c r="C1811">
        <v>3161</v>
      </c>
    </row>
    <row r="1812" spans="1:3" x14ac:dyDescent="0.3">
      <c r="A1812" t="s">
        <v>2225</v>
      </c>
      <c r="B1812" t="s">
        <v>2763</v>
      </c>
      <c r="C1812">
        <v>3162</v>
      </c>
    </row>
    <row r="1813" spans="1:3" x14ac:dyDescent="0.3">
      <c r="A1813" t="s">
        <v>603</v>
      </c>
      <c r="B1813" t="s">
        <v>602</v>
      </c>
      <c r="C1813">
        <v>3163</v>
      </c>
    </row>
    <row r="1814" spans="1:3" x14ac:dyDescent="0.3">
      <c r="A1814" t="s">
        <v>2224</v>
      </c>
      <c r="B1814" t="s">
        <v>3660</v>
      </c>
      <c r="C1814">
        <v>3164</v>
      </c>
    </row>
    <row r="1815" spans="1:3" x14ac:dyDescent="0.3">
      <c r="A1815" t="s">
        <v>2434</v>
      </c>
      <c r="B1815" t="s">
        <v>2976</v>
      </c>
      <c r="C1815">
        <v>3165</v>
      </c>
    </row>
    <row r="1816" spans="1:3" x14ac:dyDescent="0.3">
      <c r="A1816" t="s">
        <v>1288</v>
      </c>
      <c r="B1816" t="s">
        <v>1289</v>
      </c>
      <c r="C1816">
        <v>3166</v>
      </c>
    </row>
    <row r="1817" spans="1:3" x14ac:dyDescent="0.3">
      <c r="A1817" t="s">
        <v>2200</v>
      </c>
      <c r="B1817" t="s">
        <v>2738</v>
      </c>
      <c r="C1817">
        <v>3167</v>
      </c>
    </row>
    <row r="1818" spans="1:3" x14ac:dyDescent="0.3">
      <c r="A1818" t="s">
        <v>2296</v>
      </c>
      <c r="B1818" t="s">
        <v>2835</v>
      </c>
      <c r="C1818">
        <v>3168</v>
      </c>
    </row>
    <row r="1819" spans="1:3" x14ac:dyDescent="0.3">
      <c r="A1819" t="s">
        <v>2571</v>
      </c>
      <c r="B1819" t="s">
        <v>3109</v>
      </c>
      <c r="C1819">
        <v>3169</v>
      </c>
    </row>
    <row r="1820" spans="1:3" x14ac:dyDescent="0.3">
      <c r="A1820" t="s">
        <v>2421</v>
      </c>
      <c r="B1820" t="s">
        <v>2962</v>
      </c>
      <c r="C1820">
        <v>3170</v>
      </c>
    </row>
    <row r="1821" spans="1:3" x14ac:dyDescent="0.3">
      <c r="A1821" t="s">
        <v>2605</v>
      </c>
      <c r="B1821" t="s">
        <v>3143</v>
      </c>
      <c r="C1821">
        <v>3171</v>
      </c>
    </row>
    <row r="1822" spans="1:3" x14ac:dyDescent="0.3">
      <c r="A1822" t="s">
        <v>2228</v>
      </c>
      <c r="B1822" t="s">
        <v>2766</v>
      </c>
      <c r="C1822">
        <v>3172</v>
      </c>
    </row>
    <row r="1823" spans="1:3" x14ac:dyDescent="0.3">
      <c r="A1823" t="s">
        <v>2371</v>
      </c>
      <c r="B1823" t="s">
        <v>2911</v>
      </c>
      <c r="C1823">
        <v>3173</v>
      </c>
    </row>
    <row r="1824" spans="1:3" x14ac:dyDescent="0.3">
      <c r="A1824" t="s">
        <v>2350</v>
      </c>
      <c r="B1824" t="s">
        <v>2890</v>
      </c>
      <c r="C1824">
        <v>3174</v>
      </c>
    </row>
    <row r="1825" spans="1:3" x14ac:dyDescent="0.3">
      <c r="A1825" t="s">
        <v>1044</v>
      </c>
      <c r="B1825" t="s">
        <v>1043</v>
      </c>
      <c r="C1825">
        <v>3085</v>
      </c>
    </row>
    <row r="1826" spans="1:3" x14ac:dyDescent="0.3">
      <c r="A1826" t="s">
        <v>2656</v>
      </c>
      <c r="B1826" t="s">
        <v>3195</v>
      </c>
      <c r="C1826">
        <v>3086</v>
      </c>
    </row>
    <row r="1827" spans="1:3" x14ac:dyDescent="0.3">
      <c r="A1827" t="s">
        <v>829</v>
      </c>
      <c r="B1827" t="s">
        <v>828</v>
      </c>
      <c r="C1827">
        <v>3087</v>
      </c>
    </row>
    <row r="1828" spans="1:3" x14ac:dyDescent="0.3">
      <c r="A1828" t="s">
        <v>3678</v>
      </c>
      <c r="B1828" t="s">
        <v>3662</v>
      </c>
      <c r="C1828">
        <v>3088</v>
      </c>
    </row>
    <row r="1829" spans="1:3" x14ac:dyDescent="0.3">
      <c r="A1829" t="s">
        <v>2526</v>
      </c>
      <c r="B1829" t="s">
        <v>3065</v>
      </c>
      <c r="C1829">
        <v>3089</v>
      </c>
    </row>
    <row r="1830" spans="1:3" x14ac:dyDescent="0.3">
      <c r="A1830" t="s">
        <v>901</v>
      </c>
      <c r="B1830" t="s">
        <v>900</v>
      </c>
      <c r="C1830">
        <v>3090</v>
      </c>
    </row>
    <row r="1831" spans="1:3" x14ac:dyDescent="0.3">
      <c r="A1831" t="s">
        <v>3696</v>
      </c>
      <c r="B1831" t="s">
        <v>2787</v>
      </c>
      <c r="C1831">
        <v>3091</v>
      </c>
    </row>
    <row r="1832" spans="1:3" x14ac:dyDescent="0.3">
      <c r="A1832" t="s">
        <v>1292</v>
      </c>
      <c r="B1832" t="s">
        <v>1293</v>
      </c>
      <c r="C1832">
        <v>3092</v>
      </c>
    </row>
    <row r="1833" spans="1:3" x14ac:dyDescent="0.3">
      <c r="A1833" t="s">
        <v>474</v>
      </c>
      <c r="B1833" t="s">
        <v>473</v>
      </c>
      <c r="C1833">
        <v>3093</v>
      </c>
    </row>
    <row r="1834" spans="1:3" x14ac:dyDescent="0.3">
      <c r="A1834" t="s">
        <v>2259</v>
      </c>
      <c r="B1834" t="s">
        <v>2798</v>
      </c>
      <c r="C1834">
        <v>3094</v>
      </c>
    </row>
    <row r="1835" spans="1:3" x14ac:dyDescent="0.3">
      <c r="A1835" t="s">
        <v>2560</v>
      </c>
      <c r="B1835" t="s">
        <v>3098</v>
      </c>
      <c r="C1835">
        <v>3095</v>
      </c>
    </row>
    <row r="1836" spans="1:3" x14ac:dyDescent="0.3">
      <c r="A1836" t="s">
        <v>872</v>
      </c>
      <c r="B1836" t="s">
        <v>871</v>
      </c>
      <c r="C1836">
        <v>3096</v>
      </c>
    </row>
    <row r="1837" spans="1:3" x14ac:dyDescent="0.3">
      <c r="A1837" t="s">
        <v>2239</v>
      </c>
      <c r="B1837" t="s">
        <v>2777</v>
      </c>
      <c r="C1837">
        <v>3097</v>
      </c>
    </row>
    <row r="1838" spans="1:3" x14ac:dyDescent="0.3">
      <c r="A1838" t="s">
        <v>2384</v>
      </c>
      <c r="B1838" t="s">
        <v>2924</v>
      </c>
      <c r="C1838">
        <v>3097</v>
      </c>
    </row>
    <row r="1839" spans="1:3" x14ac:dyDescent="0.3">
      <c r="A1839" t="s">
        <v>2347</v>
      </c>
      <c r="B1839" t="s">
        <v>2887</v>
      </c>
      <c r="C1839">
        <v>3097</v>
      </c>
    </row>
    <row r="1840" spans="1:3" x14ac:dyDescent="0.3">
      <c r="A1840" t="s">
        <v>2355</v>
      </c>
      <c r="B1840" t="s">
        <v>2895</v>
      </c>
      <c r="C1840">
        <v>3098</v>
      </c>
    </row>
    <row r="1841" spans="1:3" x14ac:dyDescent="0.3">
      <c r="A1841" t="s">
        <v>2331</v>
      </c>
      <c r="B1841" t="s">
        <v>2871</v>
      </c>
      <c r="C1841">
        <v>3099</v>
      </c>
    </row>
    <row r="1842" spans="1:3" x14ac:dyDescent="0.3">
      <c r="A1842" t="s">
        <v>833</v>
      </c>
      <c r="B1842" t="s">
        <v>832</v>
      </c>
      <c r="C1842">
        <v>3100</v>
      </c>
    </row>
    <row r="1843" spans="1:3" x14ac:dyDescent="0.3">
      <c r="A1843" t="s">
        <v>2497</v>
      </c>
      <c r="B1843" t="s">
        <v>3037</v>
      </c>
      <c r="C1843">
        <v>3101</v>
      </c>
    </row>
    <row r="1844" spans="1:3" x14ac:dyDescent="0.3">
      <c r="A1844" t="s">
        <v>1233</v>
      </c>
      <c r="B1844" t="s">
        <v>1232</v>
      </c>
      <c r="C1844">
        <v>3102</v>
      </c>
    </row>
    <row r="1845" spans="1:3" x14ac:dyDescent="0.3">
      <c r="A1845" t="s">
        <v>2363</v>
      </c>
      <c r="B1845" t="s">
        <v>3663</v>
      </c>
      <c r="C1845">
        <v>3103</v>
      </c>
    </row>
    <row r="1846" spans="1:3" x14ac:dyDescent="0.3">
      <c r="A1846" t="s">
        <v>3697</v>
      </c>
      <c r="B1846" t="s">
        <v>3664</v>
      </c>
      <c r="C1846">
        <v>3104</v>
      </c>
    </row>
    <row r="1847" spans="1:3" x14ac:dyDescent="0.3">
      <c r="A1847" t="s">
        <v>2244</v>
      </c>
      <c r="B1847" t="s">
        <v>2782</v>
      </c>
      <c r="C1847">
        <v>3105</v>
      </c>
    </row>
    <row r="1848" spans="1:3" x14ac:dyDescent="0.3">
      <c r="A1848" t="s">
        <v>2317</v>
      </c>
      <c r="B1848" t="s">
        <v>2857</v>
      </c>
      <c r="C1848">
        <v>3106</v>
      </c>
    </row>
    <row r="1849" spans="1:3" x14ac:dyDescent="0.3">
      <c r="A1849" t="s">
        <v>3698</v>
      </c>
      <c r="B1849" t="s">
        <v>3242</v>
      </c>
      <c r="C1849">
        <v>3107</v>
      </c>
    </row>
    <row r="1850" spans="1:3" x14ac:dyDescent="0.3">
      <c r="A1850" t="s">
        <v>3681</v>
      </c>
      <c r="B1850" t="s">
        <v>3665</v>
      </c>
      <c r="C1850">
        <v>3108</v>
      </c>
    </row>
    <row r="1851" spans="1:3" x14ac:dyDescent="0.3">
      <c r="A1851" t="s">
        <v>3682</v>
      </c>
      <c r="B1851" t="s">
        <v>3666</v>
      </c>
      <c r="C1851">
        <v>3109</v>
      </c>
    </row>
    <row r="1852" spans="1:3" x14ac:dyDescent="0.3">
      <c r="A1852" t="s">
        <v>701</v>
      </c>
      <c r="B1852" t="s">
        <v>700</v>
      </c>
      <c r="C1852">
        <v>3110</v>
      </c>
    </row>
    <row r="1853" spans="1:3" x14ac:dyDescent="0.3">
      <c r="A1853" t="s">
        <v>2665</v>
      </c>
      <c r="B1853" t="s">
        <v>3204</v>
      </c>
      <c r="C1853">
        <v>3111</v>
      </c>
    </row>
    <row r="1854" spans="1:3" x14ac:dyDescent="0.3">
      <c r="A1854" t="s">
        <v>2205</v>
      </c>
      <c r="B1854" t="s">
        <v>2743</v>
      </c>
      <c r="C1854">
        <v>3112</v>
      </c>
    </row>
    <row r="1855" spans="1:3" x14ac:dyDescent="0.3">
      <c r="A1855" t="s">
        <v>3699</v>
      </c>
      <c r="B1855" t="s">
        <v>3060</v>
      </c>
      <c r="C1855">
        <v>3113</v>
      </c>
    </row>
    <row r="1856" spans="1:3" x14ac:dyDescent="0.3">
      <c r="A1856" t="s">
        <v>2320</v>
      </c>
      <c r="B1856" t="s">
        <v>2860</v>
      </c>
      <c r="C1856">
        <v>3114</v>
      </c>
    </row>
    <row r="1857" spans="1:3" x14ac:dyDescent="0.3">
      <c r="A1857" t="s">
        <v>730</v>
      </c>
      <c r="B1857" t="s">
        <v>1754</v>
      </c>
      <c r="C1857">
        <v>3115</v>
      </c>
    </row>
    <row r="1858" spans="1:3" x14ac:dyDescent="0.3">
      <c r="A1858" t="s">
        <v>2256</v>
      </c>
      <c r="B1858" t="s">
        <v>2795</v>
      </c>
      <c r="C1858">
        <v>3116</v>
      </c>
    </row>
    <row r="1859" spans="1:3" x14ac:dyDescent="0.3">
      <c r="A1859" t="s">
        <v>2400</v>
      </c>
      <c r="B1859" t="s">
        <v>2941</v>
      </c>
      <c r="C1859">
        <v>3117</v>
      </c>
    </row>
    <row r="1860" spans="1:3" x14ac:dyDescent="0.3">
      <c r="A1860" t="s">
        <v>3679</v>
      </c>
      <c r="B1860" t="s">
        <v>3667</v>
      </c>
      <c r="C1860">
        <v>3118</v>
      </c>
    </row>
    <row r="1861" spans="1:3" x14ac:dyDescent="0.3">
      <c r="A1861" t="s">
        <v>1788</v>
      </c>
      <c r="B1861" t="s">
        <v>3668</v>
      </c>
      <c r="C1861">
        <v>3119</v>
      </c>
    </row>
    <row r="1862" spans="1:3" x14ac:dyDescent="0.3">
      <c r="A1862" t="s">
        <v>1369</v>
      </c>
      <c r="B1862" t="s">
        <v>3669</v>
      </c>
      <c r="C1862">
        <v>3120</v>
      </c>
    </row>
    <row r="1863" spans="1:3" x14ac:dyDescent="0.3">
      <c r="A1863" t="s">
        <v>2251</v>
      </c>
      <c r="B1863" t="s">
        <v>2789</v>
      </c>
      <c r="C1863">
        <v>3121</v>
      </c>
    </row>
    <row r="1864" spans="1:3" x14ac:dyDescent="0.3">
      <c r="A1864" t="s">
        <v>884</v>
      </c>
      <c r="B1864" t="s">
        <v>3670</v>
      </c>
      <c r="C1864">
        <v>3022</v>
      </c>
    </row>
    <row r="1865" spans="1:3" x14ac:dyDescent="0.3">
      <c r="A1865" t="s">
        <v>2071</v>
      </c>
      <c r="B1865" t="s">
        <v>3261</v>
      </c>
      <c r="C1865">
        <v>4016</v>
      </c>
    </row>
    <row r="1866" spans="1:3" x14ac:dyDescent="0.3">
      <c r="A1866" t="s">
        <v>522</v>
      </c>
      <c r="B1866" t="s">
        <v>3671</v>
      </c>
      <c r="C1866">
        <v>2876</v>
      </c>
    </row>
    <row r="1867" spans="1:3" x14ac:dyDescent="0.3">
      <c r="A1867" t="s">
        <v>3298</v>
      </c>
      <c r="B1867" t="s">
        <v>3297</v>
      </c>
      <c r="C1867">
        <v>4626</v>
      </c>
    </row>
    <row r="1868" spans="1:3" x14ac:dyDescent="0.3">
      <c r="A1868" t="s">
        <v>3300</v>
      </c>
      <c r="B1868" t="s">
        <v>3299</v>
      </c>
      <c r="C1868">
        <v>4614</v>
      </c>
    </row>
    <row r="1869" spans="1:3" x14ac:dyDescent="0.3">
      <c r="A1869" t="s">
        <v>3302</v>
      </c>
      <c r="B1869" t="s">
        <v>3301</v>
      </c>
      <c r="C1869">
        <v>4578</v>
      </c>
    </row>
    <row r="1870" spans="1:3" x14ac:dyDescent="0.3">
      <c r="A1870" t="s">
        <v>3304</v>
      </c>
      <c r="B1870" t="s">
        <v>3303</v>
      </c>
      <c r="C1870">
        <v>4566</v>
      </c>
    </row>
    <row r="1871" spans="1:3" x14ac:dyDescent="0.3">
      <c r="A1871" t="s">
        <v>3306</v>
      </c>
      <c r="B1871" t="s">
        <v>3305</v>
      </c>
      <c r="C1871">
        <v>4621</v>
      </c>
    </row>
    <row r="1872" spans="1:3" x14ac:dyDescent="0.3">
      <c r="A1872" t="s">
        <v>3674</v>
      </c>
      <c r="B1872" t="s">
        <v>3672</v>
      </c>
      <c r="C1872">
        <v>4615</v>
      </c>
    </row>
    <row r="1873" spans="1:3" x14ac:dyDescent="0.3">
      <c r="A1873" t="s">
        <v>3674</v>
      </c>
      <c r="B1873" t="s">
        <v>3673</v>
      </c>
      <c r="C1873">
        <v>4615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V p V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B p W l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p V W i i K R 7 g O A A A A E Q A A A B M A H A B G b 3 J t d W x h c y 9 T Z W N 0 a W 9 u M S 5 t I K I Y A C i g F A A A A A A A A A A A A A A A A A A A A A A A A A A A A C t O T S 7 J z M 9 T C I b Q h t Y A U E s B A i 0 A F A A C A A g A a V p V W s u b + L q m A A A A 9 w A A A B I A A A A A A A A A A A A A A A A A A A A A A E N v b m Z p Z y 9 Q Y W N r Y W d l L n h t b F B L A Q I t A B Q A A g A I A G l a V V o P y u m r p A A A A O k A A A A T A A A A A A A A A A A A A A A A A P I A A A B b Q 2 9 u d G V u d F 9 U e X B l c 1 0 u e G 1 s U E s B A i 0 A F A A C A A g A a V p V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I w x T z + + B t F h z M 0 l x F E W u g A A A A A A g A A A A A A E G Y A A A A B A A A g A A A A A / 6 W h f p j C f g f B 9 A B l 1 q / e N 7 u A z D r B r I m / 9 f D m R C m B 9 4 A A A A A D o A A A A A C A A A g A A A A V w o i G p Q d k o 4 m 1 J u I Y P m c T C c B L 6 S 0 e 0 P X r Y M Y O h r R e J 9 Q A A A A u T W F L t R D t o i n U 8 l C J + Z 1 z q h f J Q V 5 O o M 2 0 2 f 6 2 m v s 9 7 d V l G c J W v X 4 S 6 1 b Y z r f R 6 2 P U L 2 c 0 m 9 V 3 w b q E / O 5 K c j Y / H Y Y N I Y b N y r N F 6 F n L F u i E c F A A A A A D F l 1 A 9 9 S N 6 U D T Y R b 7 q Z s 2 D x l A O c / S D H i 9 V l N U X q + 7 1 8 j 9 a 6 P 8 R J + v B y l + 8 q p R 8 u 0 X c b v I C h G I 4 B / x Q E O I 9 x m Q Q = = < / D a t a M a s h u p > 
</file>

<file path=customXml/itemProps1.xml><?xml version="1.0" encoding="utf-8"?>
<ds:datastoreItem xmlns:ds="http://schemas.openxmlformats.org/officeDocument/2006/customXml" ds:itemID="{25537C06-EBBF-4BE7-B510-FFCA07446D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GUIA_UNIMED</vt:lpstr>
      <vt:lpstr>Planilha1</vt:lpstr>
      <vt:lpstr>modelo_CSV</vt:lpstr>
      <vt:lpstr>codigos</vt:lpstr>
      <vt:lpstr>Carteiras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Gomes</dc:creator>
  <cp:lastModifiedBy>AUDITORIA</cp:lastModifiedBy>
  <dcterms:created xsi:type="dcterms:W3CDTF">2025-02-18T18:14:42Z</dcterms:created>
  <dcterms:modified xsi:type="dcterms:W3CDTF">2025-04-01T10:02:23Z</dcterms:modified>
</cp:coreProperties>
</file>