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iogonunes/Downloads/"/>
    </mc:Choice>
  </mc:AlternateContent>
  <xr:revisionPtr revIDLastSave="0" documentId="13_ncr:1_{B0584AF6-CE50-6D45-8FD7-87C70C17CED4}" xr6:coauthVersionLast="47" xr6:coauthVersionMax="47" xr10:uidLastSave="{00000000-0000-0000-0000-000000000000}"/>
  <bookViews>
    <workbookView xWindow="0" yWindow="840" windowWidth="38400" windowHeight="24020" tabRatio="345" xr2:uid="{D63472A4-8300-4934-9C87-0EC792DCF89D}"/>
  </bookViews>
  <sheets>
    <sheet name="Planilha1" sheetId="3" r:id="rId1"/>
    <sheet name="Planilha2" sheetId="2" r:id="rId2"/>
  </sheets>
  <definedNames>
    <definedName name="_xlchart.v1.0" hidden="1">Planilha1!$B$32:$B$37</definedName>
    <definedName name="_xlchart.v1.1" hidden="1">Planilha1!$C$31</definedName>
    <definedName name="_xlchart.v1.10" hidden="1">Planilha1!$D$31</definedName>
    <definedName name="_xlchart.v1.11" hidden="1">Planilha1!$D$32:$D$37</definedName>
    <definedName name="_xlchart.v1.12" hidden="1">Planilha1!$E$31</definedName>
    <definedName name="_xlchart.v1.13" hidden="1">Planilha1!$E$32:$E$37</definedName>
    <definedName name="_xlchart.v1.2" hidden="1">Planilha1!$C$32:$C$37</definedName>
    <definedName name="_xlchart.v1.3" hidden="1">Planilha1!$D$31</definedName>
    <definedName name="_xlchart.v1.4" hidden="1">Planilha1!$D$32:$D$37</definedName>
    <definedName name="_xlchart.v1.5" hidden="1">Planilha1!$E$31</definedName>
    <definedName name="_xlchart.v1.6" hidden="1">Planilha1!$E$32:$E$37</definedName>
    <definedName name="_xlchart.v1.7" hidden="1">Planilha1!$B$32:$B$37</definedName>
    <definedName name="_xlchart.v1.8" hidden="1">Planilha1!$C$31</definedName>
    <definedName name="_xlchart.v1.9" hidden="1">Planilha1!$C$32:$C$37</definedName>
    <definedName name="Aporte">Planilha1!$D$15</definedName>
    <definedName name="Patrimonio">Planilha1!$D$18</definedName>
    <definedName name="QTD_Aanos">Planilha1!$D$16</definedName>
    <definedName name="Rendimento_Carteira">Planilha1!$C$11</definedName>
    <definedName name="SALARIO">Planilha1!$C$10</definedName>
    <definedName name="SUGESTAO">Planilha1!$C$12</definedName>
    <definedName name="Taxa_Mensal">Planilha1!$D$17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3" l="1"/>
  <c r="D36" i="3"/>
  <c r="D35" i="3"/>
  <c r="D34" i="3"/>
  <c r="D33" i="3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G2" i="2" s="1"/>
  <c r="D32" i="3"/>
  <c r="C12" i="3"/>
  <c r="E36" i="3" l="1"/>
  <c r="E33" i="3"/>
  <c r="E35" i="3"/>
  <c r="E34" i="3"/>
  <c r="E37" i="3"/>
  <c r="E32" i="3"/>
  <c r="C26" i="3"/>
  <c r="D26" i="3" s="1"/>
  <c r="E38" i="3"/>
  <c r="D18" i="3" l="1"/>
  <c r="D19" i="3" s="1"/>
  <c r="C25" i="3"/>
  <c r="D25" i="3" s="1"/>
  <c r="C23" i="3"/>
  <c r="D23" i="3" s="1"/>
  <c r="C24" i="3"/>
  <c r="D24" i="3" s="1"/>
  <c r="C22" i="3"/>
  <c r="D22" i="3" s="1"/>
</calcChain>
</file>

<file path=xl/sharedStrings.xml><?xml version="1.0" encoding="utf-8"?>
<sst xmlns="http://schemas.openxmlformats.org/spreadsheetml/2006/main" count="72" uniqueCount="34">
  <si>
    <t>Rendimento Carteira</t>
  </si>
  <si>
    <t>Salário</t>
  </si>
  <si>
    <t>CONFIGURAÇÕES</t>
  </si>
  <si>
    <t>Conservador</t>
  </si>
  <si>
    <t>Moderado</t>
  </si>
  <si>
    <t>Agressivo</t>
  </si>
  <si>
    <t>PERFIL</t>
  </si>
  <si>
    <t>PAPEL</t>
  </si>
  <si>
    <t>TIJOLO</t>
  </si>
  <si>
    <t>DESENVOLVIMENTO</t>
  </si>
  <si>
    <t>HOTELARIAS</t>
  </si>
  <si>
    <t>EVOLUÇÃO MENSAL</t>
  </si>
  <si>
    <t>EVOLUÇÃO POR PERIODO</t>
  </si>
  <si>
    <t>SIMULADOR DE INVESTIMENTO - MENSAL</t>
  </si>
  <si>
    <t>1-    Quanto investir por mês?</t>
  </si>
  <si>
    <t>2-    Por quantos anos investir?</t>
  </si>
  <si>
    <t>3-    Qual a taxa de investimento mensal?</t>
  </si>
  <si>
    <t>4-    Qual patrimônio acumulado final?</t>
  </si>
  <si>
    <t>5-    Qual dividendos mensais?</t>
  </si>
  <si>
    <t>1-    Periodo de 2 anos?</t>
  </si>
  <si>
    <t>2-    Periodo de 5 anos?</t>
  </si>
  <si>
    <t>3-    Periodo de 10 anos?</t>
  </si>
  <si>
    <t>4-    Periodo de 20 anos?</t>
  </si>
  <si>
    <t>5-    Periodo de 30 anos?</t>
  </si>
  <si>
    <t>Valor a ser investido por Mês</t>
  </si>
  <si>
    <t>% SUGERIDO</t>
  </si>
  <si>
    <t>VALORES</t>
  </si>
  <si>
    <t>TIPOS DE INVESTIMENTO FIIS</t>
  </si>
  <si>
    <t>FOFS</t>
  </si>
  <si>
    <t>HIBRIDO</t>
  </si>
  <si>
    <t>TOTAL</t>
  </si>
  <si>
    <t>CAHVE</t>
  </si>
  <si>
    <t>PAPEL-Conservador</t>
  </si>
  <si>
    <t>Sugestaçao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</si>
</sst>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9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6"/>
      <color theme="0"/>
      <name val="Aptos Narrow"/>
      <scheme val="minor"/>
    </font>
    <font>
      <b/>
      <sz val="12"/>
      <color theme="0"/>
      <name val="Aptos Narrow"/>
      <scheme val="minor"/>
    </font>
    <font>
      <sz val="12"/>
      <color rgb="FF000000"/>
      <name val="Aptos Narrow"/>
      <scheme val="minor"/>
    </font>
    <font>
      <b/>
      <sz val="12"/>
      <color rgb="FF000000"/>
      <name val="Aptos Narrow"/>
      <scheme val="minor"/>
    </font>
    <font>
      <sz val="8"/>
      <color theme="0" tint="-4.9989318521683403E-2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85169"/>
        <bgColor indexed="64"/>
      </patternFill>
    </fill>
    <fill>
      <patternFill patternType="solid">
        <fgColor rgb="FF31827C"/>
        <bgColor indexed="64"/>
      </patternFill>
    </fill>
    <fill>
      <patternFill patternType="solid">
        <fgColor rgb="FFCFEBD1"/>
        <bgColor indexed="64"/>
      </patternFill>
    </fill>
  </fills>
  <borders count="52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 style="medium">
        <color theme="0" tint="-4.9989318521683403E-2"/>
      </top>
      <bottom style="medium">
        <color theme="0" tint="-4.9989318521683403E-2"/>
      </bottom>
      <diagonal/>
    </border>
    <border>
      <left/>
      <right/>
      <top style="medium">
        <color theme="0" tint="-4.9989318521683403E-2"/>
      </top>
      <bottom style="medium">
        <color theme="0" tint="-4.9989318521683403E-2"/>
      </bottom>
      <diagonal/>
    </border>
    <border>
      <left/>
      <right/>
      <top style="medium">
        <color theme="1"/>
      </top>
      <bottom style="medium">
        <color theme="0" tint="-4.9989318521683403E-2"/>
      </bottom>
      <diagonal/>
    </border>
    <border>
      <left style="medium">
        <color theme="1"/>
      </left>
      <right/>
      <top style="medium">
        <color theme="1"/>
      </top>
      <bottom style="medium">
        <color theme="0" tint="-4.9989318521683403E-2"/>
      </bottom>
      <diagonal/>
    </border>
    <border>
      <left/>
      <right style="medium">
        <color theme="1"/>
      </right>
      <top style="medium">
        <color theme="1"/>
      </top>
      <bottom style="medium">
        <color theme="0" tint="-4.9989318521683403E-2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1"/>
      </right>
      <top style="medium">
        <color theme="0" tint="-0.249977111117893"/>
      </top>
      <bottom/>
      <diagonal/>
    </border>
    <border>
      <left style="medium">
        <color theme="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1"/>
      </left>
      <right/>
      <top style="medium">
        <color theme="0" tint="-4.9989318521683403E-2"/>
      </top>
      <bottom style="medium">
        <color theme="1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/>
      <diagonal/>
    </border>
    <border>
      <left/>
      <right/>
      <top style="medium">
        <color theme="0" tint="-4.9989318521683403E-2"/>
      </top>
      <bottom style="medium">
        <color theme="1"/>
      </bottom>
      <diagonal/>
    </border>
    <border>
      <left/>
      <right style="medium">
        <color theme="1"/>
      </right>
      <top style="medium">
        <color theme="0" tint="-4.9989318521683403E-2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/>
      <diagonal/>
    </border>
    <border>
      <left style="medium">
        <color theme="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 style="medium">
        <color theme="0" tint="-4.9989318521683403E-2"/>
      </left>
      <right/>
      <top style="medium">
        <color theme="0" tint="-4.9989318521683403E-2"/>
      </top>
      <bottom/>
      <diagonal/>
    </border>
    <border>
      <left/>
      <right/>
      <top style="medium">
        <color theme="0" tint="-4.9989318521683403E-2"/>
      </top>
      <bottom/>
      <diagonal/>
    </border>
    <border>
      <left/>
      <right style="medium">
        <color theme="1"/>
      </right>
      <top style="medium">
        <color theme="0" tint="-4.9989318521683403E-2"/>
      </top>
      <bottom/>
      <diagonal/>
    </border>
    <border>
      <left/>
      <right/>
      <top style="medium">
        <color theme="0" tint="-0.249977111117893"/>
      </top>
      <bottom style="medium">
        <color theme="0" tint="-4.9989318521683403E-2"/>
      </bottom>
      <diagonal/>
    </border>
    <border>
      <left style="medium">
        <color theme="1"/>
      </left>
      <right/>
      <top style="medium">
        <color theme="1"/>
      </top>
      <bottom style="medium">
        <color theme="0" tint="-0.249977111117893"/>
      </bottom>
      <diagonal/>
    </border>
    <border>
      <left style="medium">
        <color theme="1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1"/>
      </left>
      <right/>
      <top style="medium">
        <color theme="0" tint="-4.9989318521683403E-2"/>
      </top>
      <bottom style="medium">
        <color theme="0" tint="-0.24994659260841701"/>
      </bottom>
      <diagonal/>
    </border>
    <border>
      <left/>
      <right style="medium">
        <color theme="0" tint="-4.9989318521683403E-2"/>
      </right>
      <top/>
      <bottom/>
      <diagonal/>
    </border>
    <border>
      <left style="medium">
        <color theme="1"/>
      </left>
      <right/>
      <top style="medium">
        <color theme="0" tint="-0.34998626667073579"/>
      </top>
      <bottom style="medium">
        <color theme="1"/>
      </bottom>
      <diagonal/>
    </border>
    <border>
      <left style="medium">
        <color theme="0" tint="-4.9989318521683403E-2"/>
      </left>
      <right/>
      <top style="medium">
        <color theme="0" tint="-0.249977111117893"/>
      </top>
      <bottom/>
      <diagonal/>
    </border>
    <border>
      <left/>
      <right/>
      <top style="medium">
        <color theme="0" tint="-0.34998626667073579"/>
      </top>
      <bottom style="medium">
        <color theme="1"/>
      </bottom>
      <diagonal/>
    </border>
    <border>
      <left/>
      <right style="medium">
        <color theme="1"/>
      </right>
      <top style="medium">
        <color theme="0" tint="-0.34998626667073579"/>
      </top>
      <bottom style="medium">
        <color theme="1"/>
      </bottom>
      <diagonal/>
    </border>
    <border>
      <left style="medium">
        <color theme="1"/>
      </left>
      <right/>
      <top style="medium">
        <color theme="0" tint="-0.34998626667073579"/>
      </top>
      <bottom style="medium">
        <color theme="0" tint="-4.9989318521683403E-2"/>
      </bottom>
      <diagonal/>
    </border>
    <border>
      <left/>
      <right/>
      <top style="medium">
        <color theme="0" tint="-0.34998626667073579"/>
      </top>
      <bottom style="medium">
        <color theme="0" tint="-4.9989318521683403E-2"/>
      </bottom>
      <diagonal/>
    </border>
    <border>
      <left/>
      <right style="medium">
        <color theme="1"/>
      </right>
      <top style="medium">
        <color theme="0" tint="-0.34998626667073579"/>
      </top>
      <bottom style="medium">
        <color theme="0" tint="-4.9989318521683403E-2"/>
      </bottom>
      <diagonal/>
    </border>
    <border>
      <left/>
      <right style="medium">
        <color theme="0" tint="-4.9989318521683403E-2"/>
      </right>
      <top style="medium">
        <color theme="1"/>
      </top>
      <bottom/>
      <diagonal/>
    </border>
    <border>
      <left/>
      <right/>
      <top style="medium">
        <color theme="1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1"/>
      </left>
      <right/>
      <top style="medium">
        <color theme="0" tint="-0.249977111117893"/>
      </top>
      <bottom style="medium">
        <color theme="0" tint="-4.9989318521683403E-2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1"/>
      </left>
      <right/>
      <top style="medium">
        <color theme="1"/>
      </top>
      <bottom style="thin">
        <color indexed="64"/>
      </bottom>
      <diagonal/>
    </border>
    <border>
      <left/>
      <right style="medium">
        <color theme="1"/>
      </right>
      <top style="medium">
        <color theme="1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3" borderId="0" xfId="0" applyFont="1" applyFill="1" applyAlignment="1">
      <alignment horizontal="center"/>
    </xf>
    <xf numFmtId="0" fontId="0" fillId="2" borderId="0" xfId="0" applyFill="1"/>
    <xf numFmtId="0" fontId="0" fillId="2" borderId="5" xfId="0" applyFill="1" applyBorder="1"/>
    <xf numFmtId="0" fontId="4" fillId="4" borderId="7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4" fontId="6" fillId="2" borderId="26" xfId="1" applyNumberFormat="1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left" vertical="center"/>
    </xf>
    <xf numFmtId="0" fontId="6" fillId="2" borderId="19" xfId="0" applyFont="1" applyFill="1" applyBorder="1" applyAlignment="1">
      <alignment horizontal="left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left" vertical="center"/>
    </xf>
    <xf numFmtId="0" fontId="6" fillId="2" borderId="29" xfId="0" applyFont="1" applyFill="1" applyBorder="1" applyAlignment="1">
      <alignment horizontal="left" vertical="center"/>
    </xf>
    <xf numFmtId="10" fontId="6" fillId="2" borderId="20" xfId="0" applyNumberFormat="1" applyFont="1" applyFill="1" applyBorder="1" applyAlignment="1">
      <alignment horizontal="center" vertical="center"/>
    </xf>
    <xf numFmtId="164" fontId="1" fillId="2" borderId="30" xfId="0" applyNumberFormat="1" applyFont="1" applyFill="1" applyBorder="1" applyAlignment="1">
      <alignment horizontal="center" vertical="center"/>
    </xf>
    <xf numFmtId="164" fontId="1" fillId="2" borderId="31" xfId="0" applyNumberFormat="1" applyFont="1" applyFill="1" applyBorder="1" applyAlignment="1">
      <alignment horizontal="center" vertical="center"/>
    </xf>
    <xf numFmtId="164" fontId="1" fillId="2" borderId="32" xfId="0" applyNumberFormat="1" applyFont="1" applyFill="1" applyBorder="1" applyAlignment="1">
      <alignment horizontal="center" vertical="center"/>
    </xf>
    <xf numFmtId="10" fontId="1" fillId="2" borderId="39" xfId="0" applyNumberFormat="1" applyFont="1" applyFill="1" applyBorder="1" applyAlignment="1">
      <alignment horizontal="center" vertical="center"/>
    </xf>
    <xf numFmtId="10" fontId="1" fillId="2" borderId="27" xfId="0" applyNumberFormat="1" applyFont="1" applyFill="1" applyBorder="1" applyAlignment="1">
      <alignment horizontal="center" vertical="center"/>
    </xf>
    <xf numFmtId="10" fontId="1" fillId="2" borderId="20" xfId="0" applyNumberFormat="1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6" fillId="2" borderId="34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35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1" fillId="7" borderId="38" xfId="0" applyFont="1" applyFill="1" applyBorder="1" applyAlignment="1">
      <alignment horizontal="left"/>
    </xf>
    <xf numFmtId="164" fontId="1" fillId="7" borderId="40" xfId="0" applyNumberFormat="1" applyFont="1" applyFill="1" applyBorder="1" applyAlignment="1">
      <alignment horizontal="center" vertical="center"/>
    </xf>
    <xf numFmtId="164" fontId="1" fillId="7" borderId="41" xfId="0" applyNumberFormat="1" applyFont="1" applyFill="1" applyBorder="1" applyAlignment="1">
      <alignment horizontal="center" vertical="center"/>
    </xf>
    <xf numFmtId="0" fontId="6" fillId="7" borderId="42" xfId="0" applyFont="1" applyFill="1" applyBorder="1" applyAlignment="1">
      <alignment horizontal="left" vertical="center"/>
    </xf>
    <xf numFmtId="8" fontId="7" fillId="7" borderId="44" xfId="0" applyNumberFormat="1" applyFont="1" applyFill="1" applyBorder="1" applyAlignment="1">
      <alignment horizontal="center" vertical="center"/>
    </xf>
    <xf numFmtId="0" fontId="6" fillId="7" borderId="22" xfId="0" applyFont="1" applyFill="1" applyBorder="1" applyAlignment="1">
      <alignment horizontal="left" vertical="center"/>
    </xf>
    <xf numFmtId="8" fontId="7" fillId="7" borderId="25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left"/>
    </xf>
    <xf numFmtId="164" fontId="0" fillId="7" borderId="4" xfId="0" applyNumberFormat="1" applyFill="1" applyBorder="1" applyAlignment="1">
      <alignment horizontal="center"/>
    </xf>
    <xf numFmtId="164" fontId="0" fillId="7" borderId="3" xfId="0" applyNumberFormat="1" applyFill="1" applyBorder="1" applyAlignment="1">
      <alignment horizontal="center"/>
    </xf>
    <xf numFmtId="164" fontId="1" fillId="7" borderId="18" xfId="0" applyNumberFormat="1" applyFont="1" applyFill="1" applyBorder="1" applyAlignment="1"/>
    <xf numFmtId="0" fontId="8" fillId="2" borderId="0" xfId="0" applyFont="1" applyFill="1" applyBorder="1"/>
    <xf numFmtId="164" fontId="1" fillId="7" borderId="5" xfId="0" applyNumberFormat="1" applyFont="1" applyFill="1" applyBorder="1" applyAlignment="1"/>
    <xf numFmtId="164" fontId="1" fillId="7" borderId="14" xfId="0" applyNumberFormat="1" applyFont="1" applyFill="1" applyBorder="1" applyAlignment="1"/>
    <xf numFmtId="0" fontId="3" fillId="6" borderId="22" xfId="0" applyFont="1" applyFill="1" applyBorder="1" applyAlignment="1">
      <alignment horizontal="left"/>
    </xf>
    <xf numFmtId="0" fontId="3" fillId="6" borderId="24" xfId="0" applyFont="1" applyFill="1" applyBorder="1" applyAlignment="1">
      <alignment horizontal="left"/>
    </xf>
    <xf numFmtId="164" fontId="3" fillId="6" borderId="25" xfId="0" applyNumberFormat="1" applyFont="1" applyFill="1" applyBorder="1" applyAlignment="1"/>
    <xf numFmtId="0" fontId="5" fillId="6" borderId="2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left" vertical="center"/>
    </xf>
    <xf numFmtId="0" fontId="5" fillId="6" borderId="2" xfId="0" applyFont="1" applyFill="1" applyBorder="1" applyAlignment="1">
      <alignment vertical="center"/>
    </xf>
    <xf numFmtId="0" fontId="5" fillId="6" borderId="1" xfId="0" applyFont="1" applyFill="1" applyBorder="1" applyAlignment="1">
      <alignment vertical="center"/>
    </xf>
    <xf numFmtId="164" fontId="6" fillId="7" borderId="6" xfId="0" applyNumberFormat="1" applyFont="1" applyFill="1" applyBorder="1" applyAlignment="1">
      <alignment horizontal="center" vertical="center"/>
    </xf>
    <xf numFmtId="164" fontId="6" fillId="7" borderId="8" xfId="0" applyNumberFormat="1" applyFont="1" applyFill="1" applyBorder="1" applyAlignment="1">
      <alignment horizontal="center" vertical="center"/>
    </xf>
    <xf numFmtId="164" fontId="6" fillId="7" borderId="14" xfId="0" applyNumberFormat="1" applyFont="1" applyFill="1" applyBorder="1" applyAlignment="1">
      <alignment horizontal="center" vertical="center"/>
    </xf>
    <xf numFmtId="164" fontId="6" fillId="7" borderId="13" xfId="1" applyNumberFormat="1" applyFont="1" applyFill="1" applyBorder="1" applyAlignment="1">
      <alignment horizontal="center" vertical="center"/>
    </xf>
    <xf numFmtId="164" fontId="6" fillId="7" borderId="11" xfId="1" applyNumberFormat="1" applyFont="1" applyFill="1" applyBorder="1" applyAlignment="1">
      <alignment horizontal="center" vertical="center"/>
    </xf>
    <xf numFmtId="164" fontId="6" fillId="2" borderId="46" xfId="1" applyNumberFormat="1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0" fontId="6" fillId="2" borderId="27" xfId="0" applyNumberFormat="1" applyFont="1" applyFill="1" applyBorder="1" applyAlignment="1">
      <alignment horizontal="center" vertical="center"/>
    </xf>
    <xf numFmtId="8" fontId="7" fillId="7" borderId="43" xfId="0" applyNumberFormat="1" applyFont="1" applyFill="1" applyBorder="1" applyAlignment="1">
      <alignment horizontal="center" vertical="center"/>
    </xf>
    <xf numFmtId="8" fontId="7" fillId="7" borderId="24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6" fillId="7" borderId="43" xfId="0" applyFont="1" applyFill="1" applyBorder="1" applyAlignment="1">
      <alignment horizontal="left" vertical="center"/>
    </xf>
    <xf numFmtId="0" fontId="6" fillId="7" borderId="24" xfId="0" applyFont="1" applyFill="1" applyBorder="1" applyAlignment="1">
      <alignment horizontal="left" vertical="center"/>
    </xf>
    <xf numFmtId="164" fontId="6" fillId="7" borderId="15" xfId="0" applyNumberFormat="1" applyFont="1" applyFill="1" applyBorder="1" applyAlignment="1">
      <alignment horizontal="center" vertical="center"/>
    </xf>
    <xf numFmtId="164" fontId="6" fillId="7" borderId="16" xfId="1" applyNumberFormat="1" applyFont="1" applyFill="1" applyBorder="1" applyAlignment="1">
      <alignment horizontal="left" vertical="center"/>
    </xf>
    <xf numFmtId="164" fontId="6" fillId="7" borderId="15" xfId="1" applyNumberFormat="1" applyFont="1" applyFill="1" applyBorder="1" applyAlignment="1">
      <alignment horizontal="left" vertical="center"/>
    </xf>
    <xf numFmtId="164" fontId="6" fillId="7" borderId="13" xfId="1" applyNumberFormat="1" applyFont="1" applyFill="1" applyBorder="1" applyAlignment="1">
      <alignment horizontal="left" vertical="center"/>
    </xf>
    <xf numFmtId="0" fontId="1" fillId="2" borderId="34" xfId="0" applyFont="1" applyFill="1" applyBorder="1" applyAlignment="1">
      <alignment horizontal="left"/>
    </xf>
    <xf numFmtId="0" fontId="1" fillId="2" borderId="46" xfId="0" applyFont="1" applyFill="1" applyBorder="1" applyAlignment="1">
      <alignment horizontal="left"/>
    </xf>
    <xf numFmtId="0" fontId="1" fillId="2" borderId="35" xfId="0" applyFont="1" applyFill="1" applyBorder="1" applyAlignment="1">
      <alignment horizontal="left"/>
    </xf>
    <xf numFmtId="0" fontId="1" fillId="2" borderId="47" xfId="0" applyFont="1" applyFill="1" applyBorder="1" applyAlignment="1">
      <alignment horizontal="left"/>
    </xf>
    <xf numFmtId="0" fontId="1" fillId="2" borderId="48" xfId="0" applyFont="1" applyFill="1" applyBorder="1" applyAlignment="1">
      <alignment horizontal="left"/>
    </xf>
    <xf numFmtId="0" fontId="1" fillId="2" borderId="33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3" borderId="0" xfId="0" applyFont="1" applyFill="1" applyAlignment="1">
      <alignment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9" fontId="0" fillId="0" borderId="0" xfId="2" applyFont="1" applyAlignment="1">
      <alignment horizontal="center" vertical="center"/>
    </xf>
    <xf numFmtId="0" fontId="0" fillId="0" borderId="49" xfId="0" applyBorder="1" applyAlignment="1">
      <alignment vertical="center"/>
    </xf>
    <xf numFmtId="0" fontId="0" fillId="0" borderId="49" xfId="0" applyBorder="1" applyAlignment="1">
      <alignment horizontal="center" vertical="center"/>
    </xf>
    <xf numFmtId="9" fontId="0" fillId="0" borderId="49" xfId="2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5" fillId="6" borderId="50" xfId="0" applyFont="1" applyFill="1" applyBorder="1" applyAlignment="1">
      <alignment horizontal="center"/>
    </xf>
    <xf numFmtId="0" fontId="5" fillId="6" borderId="51" xfId="0" applyFont="1" applyFill="1" applyBorder="1" applyAlignment="1">
      <alignment horizontal="center"/>
    </xf>
    <xf numFmtId="0" fontId="6" fillId="2" borderId="2" xfId="0" applyFont="1" applyFill="1" applyBorder="1" applyAlignment="1">
      <alignment vertical="center"/>
    </xf>
    <xf numFmtId="9" fontId="6" fillId="7" borderId="3" xfId="1" applyNumberFormat="1" applyFont="1" applyFill="1" applyBorder="1" applyAlignment="1">
      <alignment horizontal="center" vertical="center"/>
    </xf>
    <xf numFmtId="9" fontId="1" fillId="7" borderId="45" xfId="0" applyNumberFormat="1" applyFont="1" applyFill="1" applyBorder="1" applyAlignment="1">
      <alignment horizontal="center"/>
    </xf>
    <xf numFmtId="9" fontId="1" fillId="7" borderId="23" xfId="0" applyNumberFormat="1" applyFont="1" applyFill="1" applyBorder="1" applyAlignment="1">
      <alignment horizontal="center"/>
    </xf>
    <xf numFmtId="9" fontId="1" fillId="7" borderId="12" xfId="0" applyNumberFormat="1" applyFont="1" applyFill="1" applyBorder="1" applyAlignment="1">
      <alignment horizontal="center"/>
    </xf>
    <xf numFmtId="9" fontId="1" fillId="7" borderId="37" xfId="0" applyNumberFormat="1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31827C"/>
      <color rgb="FFCFEBD1"/>
      <color rgb="FF085169"/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Planilha1!$C$31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Planilha1!$B$32:$B$37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Planilha1!$C$32:$C$37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D1C7-514A-9AD6-4C1DE76AAE0C}"/>
            </c:ext>
          </c:extLst>
        </c:ser>
        <c:ser>
          <c:idx val="1"/>
          <c:order val="1"/>
          <c:tx>
            <c:strRef>
              <c:f>Planilha1!$D$31</c:f>
              <c:strCache>
                <c:ptCount val="1"/>
                <c:pt idx="0">
                  <c:v>%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Planilha1!$B$32:$B$37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Planilha1!$D$32:$D$37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7-514A-9AD6-4C1DE76AAE0C}"/>
            </c:ext>
          </c:extLst>
        </c:ser>
        <c:ser>
          <c:idx val="2"/>
          <c:order val="2"/>
          <c:tx>
            <c:strRef>
              <c:f>Planilha1!$E$31</c:f>
              <c:strCache>
                <c:ptCount val="1"/>
                <c:pt idx="0">
                  <c:v>VALORES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1C7-514A-9AD6-4C1DE76AAE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1C7-514A-9AD6-4C1DE76AAE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C7-514A-9AD6-4C1DE76AAE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1C7-514A-9AD6-4C1DE76AAE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1C7-514A-9AD6-4C1DE76AAE0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1C7-514A-9AD6-4C1DE76AAE0C}"/>
              </c:ext>
            </c:extLst>
          </c:dPt>
          <c:dLbls>
            <c:dLbl>
              <c:idx val="0"/>
              <c:layout>
                <c:manualLayout>
                  <c:x val="0.11936861543924281"/>
                  <c:y val="-9.87011447904878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1C7-514A-9AD6-4C1DE76AAE0C}"/>
                </c:ext>
              </c:extLst>
            </c:dLbl>
            <c:dLbl>
              <c:idx val="1"/>
              <c:layout>
                <c:manualLayout>
                  <c:x val="-0.20818570908380368"/>
                  <c:y val="8.85736991540899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1C7-514A-9AD6-4C1DE76AAE0C}"/>
                </c:ext>
              </c:extLst>
            </c:dLbl>
            <c:dLbl>
              <c:idx val="2"/>
              <c:layout>
                <c:manualLayout>
                  <c:x val="-0.11935980654138076"/>
                  <c:y val="-0.1491767564700462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C7-514A-9AD6-4C1DE76AAE0C}"/>
                </c:ext>
              </c:extLst>
            </c:dLbl>
            <c:dLbl>
              <c:idx val="3"/>
              <c:layout>
                <c:manualLayout>
                  <c:x val="-0.1082565687235779"/>
                  <c:y val="-9.78972464334678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1C7-514A-9AD6-4C1DE76AAE0C}"/>
                </c:ext>
              </c:extLst>
            </c:dLbl>
            <c:dLbl>
              <c:idx val="4"/>
              <c:layout>
                <c:manualLayout>
                  <c:x val="0.12495542381971786"/>
                  <c:y val="-8.71853126892387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1C7-514A-9AD6-4C1DE76AAE0C}"/>
                </c:ext>
              </c:extLst>
            </c:dLbl>
            <c:dLbl>
              <c:idx val="5"/>
              <c:layout>
                <c:manualLayout>
                  <c:x val="-5.0889252121280062E-17"/>
                  <c:y val="-0.107220793712845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1C7-514A-9AD6-4C1DE76AAE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Planilha1!$B$32:$B$37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Planilha1!$E$32:$E$37</c:f>
              <c:numCache>
                <c:formatCode>"R$"\ #,##0.00</c:formatCode>
                <c:ptCount val="6"/>
                <c:pt idx="0">
                  <c:v>90</c:v>
                </c:pt>
                <c:pt idx="1">
                  <c:v>150</c:v>
                </c:pt>
                <c:pt idx="2">
                  <c:v>30</c:v>
                </c:pt>
                <c:pt idx="3">
                  <c:v>30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C7-514A-9AD6-4C1DE76AA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21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1587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863600</xdr:colOff>
      <xdr:row>38</xdr:row>
      <xdr:rowOff>76200</xdr:rowOff>
    </xdr:from>
    <xdr:to>
      <xdr:col>4</xdr:col>
      <xdr:colOff>342900</xdr:colOff>
      <xdr:row>56</xdr:row>
      <xdr:rowOff>25400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2AFE587-8124-1D1A-DF6A-0ECB6DDFF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127000</xdr:colOff>
      <xdr:row>0</xdr:row>
      <xdr:rowOff>101600</xdr:rowOff>
    </xdr:from>
    <xdr:to>
      <xdr:col>5</xdr:col>
      <xdr:colOff>0</xdr:colOff>
      <xdr:row>7</xdr:row>
      <xdr:rowOff>24500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2CF92B3E-A03B-1596-3C66-04BE3F5C41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00" y="101600"/>
          <a:ext cx="7035800" cy="1256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B1287-178C-B64D-AEAE-35837E5A45B5}">
  <dimension ref="A1:H57"/>
  <sheetViews>
    <sheetView showGridLines="0" tabSelected="1" zoomScaleNormal="100" workbookViewId="0"/>
  </sheetViews>
  <sheetFormatPr baseColWidth="10" defaultColWidth="0" defaultRowHeight="15" zeroHeight="1" x14ac:dyDescent="0.2"/>
  <cols>
    <col min="1" max="1" width="2.1640625" customWidth="1"/>
    <col min="2" max="2" width="34.5" customWidth="1"/>
    <col min="3" max="3" width="15.1640625" bestFit="1" customWidth="1"/>
    <col min="4" max="4" width="29" bestFit="1" customWidth="1"/>
    <col min="5" max="5" width="13.1640625" customWidth="1"/>
    <col min="6" max="6" width="10.83203125" customWidth="1"/>
    <col min="7" max="7" width="8.1640625" customWidth="1"/>
    <col min="8" max="8" width="6.1640625" customWidth="1"/>
    <col min="9" max="16384" width="10.83203125" hidden="1"/>
  </cols>
  <sheetData>
    <row r="1" spans="1:8" x14ac:dyDescent="0.2">
      <c r="A1" s="4"/>
      <c r="B1" s="4"/>
      <c r="C1" s="4"/>
      <c r="D1" s="4"/>
      <c r="E1" s="4"/>
      <c r="F1" s="4"/>
      <c r="G1" s="4"/>
      <c r="H1" s="4"/>
    </row>
    <row r="2" spans="1:8" x14ac:dyDescent="0.2">
      <c r="A2" s="4"/>
      <c r="B2" s="4"/>
      <c r="C2" s="4"/>
      <c r="D2" s="4"/>
      <c r="E2" s="4"/>
      <c r="F2" s="4"/>
      <c r="G2" s="4"/>
      <c r="H2" s="4"/>
    </row>
    <row r="3" spans="1:8" x14ac:dyDescent="0.2">
      <c r="A3" s="4"/>
      <c r="B3" s="4"/>
      <c r="C3" s="4"/>
      <c r="D3" s="4"/>
      <c r="E3" s="4"/>
      <c r="F3" s="4"/>
      <c r="G3" s="4"/>
      <c r="H3" s="4"/>
    </row>
    <row r="4" spans="1:8" x14ac:dyDescent="0.2">
      <c r="A4" s="4"/>
      <c r="B4" s="4"/>
      <c r="C4" s="4"/>
      <c r="D4" s="4"/>
      <c r="E4" s="4"/>
      <c r="F4" s="4"/>
      <c r="G4" s="4"/>
      <c r="H4" s="4"/>
    </row>
    <row r="5" spans="1:8" x14ac:dyDescent="0.2">
      <c r="A5" s="4"/>
      <c r="B5" s="4"/>
      <c r="C5" s="4"/>
      <c r="D5" s="4"/>
      <c r="E5" s="4"/>
      <c r="F5" s="4"/>
      <c r="G5" s="4"/>
      <c r="H5" s="4"/>
    </row>
    <row r="6" spans="1:8" x14ac:dyDescent="0.2">
      <c r="A6" s="4"/>
      <c r="B6" s="4"/>
      <c r="C6" s="4"/>
      <c r="D6" s="4"/>
      <c r="E6" s="4"/>
      <c r="F6" s="4"/>
      <c r="G6" s="4"/>
      <c r="H6" s="4"/>
    </row>
    <row r="7" spans="1:8" x14ac:dyDescent="0.2">
      <c r="A7" s="4"/>
      <c r="B7" s="4"/>
      <c r="C7" s="4"/>
      <c r="D7" s="4"/>
      <c r="E7" s="4"/>
      <c r="F7" s="4"/>
      <c r="G7" s="4"/>
      <c r="H7" s="4"/>
    </row>
    <row r="8" spans="1:8" ht="16" thickBot="1" x14ac:dyDescent="0.25">
      <c r="A8" s="4"/>
      <c r="B8" s="4"/>
      <c r="C8" s="4"/>
      <c r="D8" s="4"/>
      <c r="E8" s="4"/>
      <c r="F8" s="4"/>
      <c r="G8" s="4"/>
      <c r="H8" s="4"/>
    </row>
    <row r="9" spans="1:8" ht="23" thickBot="1" x14ac:dyDescent="0.25">
      <c r="A9" s="4"/>
      <c r="B9" s="9" t="s">
        <v>2</v>
      </c>
      <c r="C9" s="10"/>
      <c r="D9" s="10"/>
      <c r="E9" s="11"/>
      <c r="F9" s="4"/>
      <c r="G9" s="4"/>
      <c r="H9" s="4"/>
    </row>
    <row r="10" spans="1:8" ht="17" thickBot="1" x14ac:dyDescent="0.25">
      <c r="A10" s="4"/>
      <c r="B10" s="27" t="s">
        <v>1</v>
      </c>
      <c r="C10" s="21">
        <v>3000</v>
      </c>
      <c r="D10" s="22"/>
      <c r="E10" s="23"/>
      <c r="F10" s="4"/>
      <c r="G10" s="4"/>
      <c r="H10" s="4"/>
    </row>
    <row r="11" spans="1:8" ht="17" thickBot="1" x14ac:dyDescent="0.25">
      <c r="A11" s="4"/>
      <c r="B11" s="28" t="s">
        <v>0</v>
      </c>
      <c r="C11" s="24">
        <v>0.01</v>
      </c>
      <c r="D11" s="25"/>
      <c r="E11" s="26"/>
      <c r="F11" s="4"/>
      <c r="G11" s="4"/>
      <c r="H11" s="4"/>
    </row>
    <row r="12" spans="1:8" ht="17" thickBot="1" x14ac:dyDescent="0.25">
      <c r="A12" s="4"/>
      <c r="B12" s="33" t="s">
        <v>33</v>
      </c>
      <c r="C12" s="34">
        <f>SALARIO*30%</f>
        <v>900</v>
      </c>
      <c r="D12" s="34"/>
      <c r="E12" s="35"/>
      <c r="F12" s="4"/>
      <c r="G12" s="4"/>
      <c r="H12" s="4"/>
    </row>
    <row r="13" spans="1:8" ht="16" thickBot="1" x14ac:dyDescent="0.25">
      <c r="A13" s="4"/>
      <c r="B13" s="4"/>
      <c r="C13" s="4"/>
      <c r="D13" s="4"/>
      <c r="E13" s="4"/>
      <c r="F13" s="4"/>
      <c r="G13" s="4"/>
      <c r="H13" s="4"/>
    </row>
    <row r="14" spans="1:8" ht="44" customHeight="1" thickBot="1" x14ac:dyDescent="0.25">
      <c r="A14" s="4"/>
      <c r="B14" s="12" t="s">
        <v>13</v>
      </c>
      <c r="C14" s="13"/>
      <c r="D14" s="12" t="s">
        <v>11</v>
      </c>
      <c r="E14" s="13"/>
      <c r="F14" s="4"/>
      <c r="G14" s="4"/>
      <c r="H14" s="4"/>
    </row>
    <row r="15" spans="1:8" ht="17" thickBot="1" x14ac:dyDescent="0.25">
      <c r="A15" s="4"/>
      <c r="B15" s="64" t="s">
        <v>14</v>
      </c>
      <c r="C15" s="65"/>
      <c r="D15" s="59">
        <v>500</v>
      </c>
      <c r="E15" s="14"/>
      <c r="F15" s="4"/>
      <c r="G15" s="4"/>
      <c r="H15" s="4"/>
    </row>
    <row r="16" spans="1:8" ht="17" thickBot="1" x14ac:dyDescent="0.25">
      <c r="A16" s="4"/>
      <c r="B16" s="15" t="s">
        <v>15</v>
      </c>
      <c r="C16" s="16"/>
      <c r="D16" s="60">
        <v>6</v>
      </c>
      <c r="E16" s="17"/>
      <c r="F16" s="4"/>
      <c r="G16" s="4"/>
      <c r="H16" s="4"/>
    </row>
    <row r="17" spans="1:8" ht="17" thickBot="1" x14ac:dyDescent="0.25">
      <c r="A17" s="4"/>
      <c r="B17" s="18" t="s">
        <v>16</v>
      </c>
      <c r="C17" s="19"/>
      <c r="D17" s="61">
        <v>1.2290000000000001E-2</v>
      </c>
      <c r="E17" s="20"/>
      <c r="F17" s="4"/>
      <c r="G17" s="4"/>
      <c r="H17" s="4"/>
    </row>
    <row r="18" spans="1:8" ht="17" thickBot="1" x14ac:dyDescent="0.25">
      <c r="A18" s="4"/>
      <c r="B18" s="36" t="s">
        <v>17</v>
      </c>
      <c r="C18" s="66"/>
      <c r="D18" s="62">
        <f>FV(Taxa_Mensal,QTD_Aanos*12,Aporte*-1)</f>
        <v>57349.966081073493</v>
      </c>
      <c r="E18" s="37"/>
      <c r="F18" s="4"/>
      <c r="G18" s="4"/>
      <c r="H18" s="4"/>
    </row>
    <row r="19" spans="1:8" ht="17" thickBot="1" x14ac:dyDescent="0.25">
      <c r="A19" s="4"/>
      <c r="B19" s="38" t="s">
        <v>18</v>
      </c>
      <c r="C19" s="67"/>
      <c r="D19" s="63">
        <f>Patrimonio*Rendimento_Carteira</f>
        <v>573.49966081073489</v>
      </c>
      <c r="E19" s="39"/>
      <c r="F19" s="4"/>
      <c r="G19" s="4"/>
      <c r="H19" s="4"/>
    </row>
    <row r="20" spans="1:8" ht="16" thickBot="1" x14ac:dyDescent="0.25">
      <c r="A20" s="4"/>
      <c r="B20" s="4"/>
      <c r="C20" s="4"/>
      <c r="D20" s="4"/>
      <c r="E20" s="4"/>
      <c r="F20" s="4"/>
      <c r="G20" s="4"/>
      <c r="H20" s="4"/>
    </row>
    <row r="21" spans="1:8" ht="44" customHeight="1" thickBot="1" x14ac:dyDescent="0.25">
      <c r="A21" s="5"/>
      <c r="B21" s="7" t="s">
        <v>12</v>
      </c>
      <c r="C21" s="7"/>
      <c r="D21" s="6" t="s">
        <v>11</v>
      </c>
      <c r="E21" s="8"/>
      <c r="F21" s="4"/>
      <c r="G21" s="4"/>
      <c r="H21" s="4"/>
    </row>
    <row r="22" spans="1:8" ht="17" thickBot="1" x14ac:dyDescent="0.25">
      <c r="A22" s="44">
        <v>2</v>
      </c>
      <c r="B22" s="29" t="s">
        <v>19</v>
      </c>
      <c r="C22" s="69">
        <f>FV($D$17,A22*12,$D$15*-1)</f>
        <v>13859.243652792778</v>
      </c>
      <c r="D22" s="54">
        <f>C22*Rendimento_Carteira</f>
        <v>138.59243652792779</v>
      </c>
      <c r="E22" s="55"/>
      <c r="F22" s="4"/>
      <c r="G22" s="4"/>
      <c r="H22" s="4"/>
    </row>
    <row r="23" spans="1:8" ht="17" thickBot="1" x14ac:dyDescent="0.25">
      <c r="A23" s="44">
        <v>5</v>
      </c>
      <c r="B23" s="30" t="s">
        <v>20</v>
      </c>
      <c r="C23" s="70">
        <f>FV($D$17,A23*12,$D$15*-1)</f>
        <v>43983.663481032614</v>
      </c>
      <c r="D23" s="68">
        <f>C23*Rendimento_Carteira</f>
        <v>439.83663481032613</v>
      </c>
      <c r="E23" s="56"/>
      <c r="F23" s="4"/>
      <c r="G23" s="4"/>
      <c r="H23" s="4"/>
    </row>
    <row r="24" spans="1:8" ht="17" thickBot="1" x14ac:dyDescent="0.25">
      <c r="A24" s="44">
        <v>10</v>
      </c>
      <c r="B24" s="31" t="s">
        <v>21</v>
      </c>
      <c r="C24" s="70">
        <f>FV($D$17,A24*12,$D$15*-1)</f>
        <v>135518.87697803398</v>
      </c>
      <c r="D24" s="68">
        <f>C24*Rendimento_Carteira</f>
        <v>1355.1887697803397</v>
      </c>
      <c r="E24" s="56"/>
      <c r="F24" s="4"/>
      <c r="G24" s="4"/>
      <c r="H24" s="4"/>
    </row>
    <row r="25" spans="1:8" ht="17" thickBot="1" x14ac:dyDescent="0.25">
      <c r="A25" s="44">
        <v>20</v>
      </c>
      <c r="B25" s="31" t="s">
        <v>22</v>
      </c>
      <c r="C25" s="70">
        <f>FV($D$17,A25*12,$D$15*-1)</f>
        <v>722458.45066345297</v>
      </c>
      <c r="D25" s="68">
        <f>C25*Rendimento_Carteira</f>
        <v>7224.58450663453</v>
      </c>
      <c r="E25" s="56"/>
      <c r="F25" s="4"/>
      <c r="G25" s="4"/>
      <c r="H25" s="4"/>
    </row>
    <row r="26" spans="1:8" ht="17" thickBot="1" x14ac:dyDescent="0.25">
      <c r="A26" s="44">
        <v>30</v>
      </c>
      <c r="B26" s="32" t="s">
        <v>23</v>
      </c>
      <c r="C26" s="71">
        <f>FV($D$17,A26*12,$D$15*-1)</f>
        <v>3264525.4367547003</v>
      </c>
      <c r="D26" s="57">
        <f>C26*Rendimento_Carteira</f>
        <v>32645.254367547004</v>
      </c>
      <c r="E26" s="58"/>
      <c r="F26" s="4"/>
      <c r="G26" s="4"/>
      <c r="H26" s="4"/>
    </row>
    <row r="27" spans="1:8" ht="16" thickBot="1" x14ac:dyDescent="0.25">
      <c r="A27" s="4"/>
      <c r="B27" s="4"/>
      <c r="C27" s="4"/>
      <c r="D27" s="4"/>
      <c r="E27" s="4"/>
      <c r="F27" s="4"/>
      <c r="G27" s="4"/>
      <c r="H27" s="4"/>
    </row>
    <row r="28" spans="1:8" ht="17" thickBot="1" x14ac:dyDescent="0.25">
      <c r="A28" s="4"/>
      <c r="B28" s="50" t="s">
        <v>6</v>
      </c>
      <c r="C28" s="51"/>
      <c r="D28" s="89" t="s">
        <v>3</v>
      </c>
      <c r="E28" s="90"/>
      <c r="F28" s="4"/>
      <c r="G28" s="4"/>
      <c r="H28" s="4"/>
    </row>
    <row r="29" spans="1:8" ht="17" thickBot="1" x14ac:dyDescent="0.25">
      <c r="A29" s="4"/>
      <c r="B29" s="40" t="s">
        <v>24</v>
      </c>
      <c r="C29" s="40"/>
      <c r="D29" s="41">
        <v>300</v>
      </c>
      <c r="E29" s="42"/>
      <c r="F29" s="4"/>
      <c r="G29" s="4"/>
      <c r="H29" s="4"/>
    </row>
    <row r="30" spans="1:8" ht="16" thickBot="1" x14ac:dyDescent="0.25">
      <c r="A30" s="4"/>
      <c r="B30" s="4"/>
      <c r="C30" s="4"/>
      <c r="D30" s="4"/>
      <c r="E30" s="4"/>
      <c r="F30" s="4"/>
      <c r="G30" s="4"/>
      <c r="H30" s="4"/>
    </row>
    <row r="31" spans="1:8" ht="17" thickBot="1" x14ac:dyDescent="0.25">
      <c r="A31" s="4"/>
      <c r="B31" s="50" t="s">
        <v>27</v>
      </c>
      <c r="C31" s="51"/>
      <c r="D31" s="52" t="s">
        <v>25</v>
      </c>
      <c r="E31" s="53" t="s">
        <v>26</v>
      </c>
      <c r="F31" s="4"/>
      <c r="G31" s="4"/>
      <c r="H31" s="4"/>
    </row>
    <row r="32" spans="1:8" ht="17" thickBot="1" x14ac:dyDescent="0.25">
      <c r="A32" s="4"/>
      <c r="B32" s="72" t="s">
        <v>7</v>
      </c>
      <c r="C32" s="73"/>
      <c r="D32" s="93">
        <f>VLOOKUP(B32&amp;"-"&amp;$D$28,Planilha2!$A:$D,4,0)</f>
        <v>0.3</v>
      </c>
      <c r="E32" s="43">
        <f>D32*$D$29</f>
        <v>90</v>
      </c>
      <c r="F32" s="4"/>
      <c r="G32" s="4"/>
      <c r="H32" s="4"/>
    </row>
    <row r="33" spans="1:8" ht="17" thickBot="1" x14ac:dyDescent="0.25">
      <c r="A33" s="4"/>
      <c r="B33" s="74" t="s">
        <v>8</v>
      </c>
      <c r="C33" s="75"/>
      <c r="D33" s="94">
        <f>VLOOKUP(B33&amp;"-"&amp;$D$28,Planilha2!$A:$D,4,0)</f>
        <v>0.5</v>
      </c>
      <c r="E33" s="45">
        <f t="shared" ref="E33:E37" si="0">D33*$D$29</f>
        <v>150</v>
      </c>
      <c r="F33" s="4"/>
      <c r="G33" s="4"/>
      <c r="H33" s="4"/>
    </row>
    <row r="34" spans="1:8" ht="17" thickBot="1" x14ac:dyDescent="0.25">
      <c r="A34" s="4"/>
      <c r="B34" s="74" t="s">
        <v>29</v>
      </c>
      <c r="C34" s="75"/>
      <c r="D34" s="95">
        <f>VLOOKUP(B34&amp;"-"&amp;$D$28,Planilha2!$A:$D,4,0)</f>
        <v>0.1</v>
      </c>
      <c r="E34" s="46">
        <f t="shared" si="0"/>
        <v>30</v>
      </c>
      <c r="F34" s="4"/>
      <c r="G34" s="4"/>
      <c r="H34" s="4"/>
    </row>
    <row r="35" spans="1:8" ht="17" thickBot="1" x14ac:dyDescent="0.25">
      <c r="A35" s="4"/>
      <c r="B35" s="74" t="s">
        <v>28</v>
      </c>
      <c r="C35" s="75"/>
      <c r="D35" s="96">
        <f>VLOOKUP(B35&amp;"-"&amp;$D$28,Planilha2!$A:$D,4,0)</f>
        <v>0.1</v>
      </c>
      <c r="E35" s="46">
        <f t="shared" si="0"/>
        <v>30</v>
      </c>
      <c r="F35" s="4"/>
      <c r="G35" s="4"/>
      <c r="H35" s="4"/>
    </row>
    <row r="36" spans="1:8" ht="17" thickBot="1" x14ac:dyDescent="0.25">
      <c r="A36" s="4"/>
      <c r="B36" s="74" t="s">
        <v>9</v>
      </c>
      <c r="C36" s="75"/>
      <c r="D36" s="94">
        <f>VLOOKUP(B36&amp;"-"&amp;$D$28,Planilha2!$A:$D,4,0)</f>
        <v>0</v>
      </c>
      <c r="E36" s="46">
        <f t="shared" si="0"/>
        <v>0</v>
      </c>
      <c r="F36" s="4"/>
      <c r="G36" s="4"/>
      <c r="H36" s="4"/>
    </row>
    <row r="37" spans="1:8" ht="17" thickBot="1" x14ac:dyDescent="0.25">
      <c r="A37" s="4"/>
      <c r="B37" s="76" t="s">
        <v>10</v>
      </c>
      <c r="C37" s="77"/>
      <c r="D37" s="95">
        <f>VLOOKUP(B37&amp;"-"&amp;$D$28,Planilha2!$A:$D,4,0)</f>
        <v>0</v>
      </c>
      <c r="E37" s="46">
        <f t="shared" si="0"/>
        <v>0</v>
      </c>
      <c r="F37" s="4"/>
      <c r="G37" s="4"/>
      <c r="H37" s="4"/>
    </row>
    <row r="38" spans="1:8" ht="17" thickBot="1" x14ac:dyDescent="0.25">
      <c r="A38" s="4"/>
      <c r="B38" s="47" t="s">
        <v>30</v>
      </c>
      <c r="C38" s="48"/>
      <c r="D38" s="48"/>
      <c r="E38" s="49">
        <f>SUBTOTAL(9,E32:E37)</f>
        <v>300</v>
      </c>
      <c r="F38" s="4"/>
      <c r="G38" s="4"/>
      <c r="H38" s="4"/>
    </row>
    <row r="39" spans="1:8" x14ac:dyDescent="0.2">
      <c r="A39" s="4"/>
      <c r="B39" s="4"/>
      <c r="C39" s="4"/>
      <c r="D39" s="4"/>
      <c r="E39" s="4"/>
      <c r="F39" s="4"/>
      <c r="G39" s="4"/>
      <c r="H39" s="4"/>
    </row>
    <row r="40" spans="1:8" x14ac:dyDescent="0.2">
      <c r="A40" s="4"/>
      <c r="B40" s="4"/>
      <c r="C40" s="4"/>
      <c r="D40" s="4"/>
      <c r="E40" s="4"/>
      <c r="F40" s="4"/>
      <c r="G40" s="4"/>
      <c r="H40" s="4"/>
    </row>
    <row r="41" spans="1:8" x14ac:dyDescent="0.2">
      <c r="A41" s="4"/>
      <c r="B41" s="4"/>
      <c r="C41" s="4"/>
      <c r="D41" s="4"/>
      <c r="E41" s="4"/>
      <c r="F41" s="4"/>
      <c r="G41" s="4"/>
      <c r="H41" s="4"/>
    </row>
    <row r="42" spans="1:8" x14ac:dyDescent="0.2">
      <c r="A42" s="4"/>
      <c r="B42" s="4"/>
      <c r="C42" s="4"/>
      <c r="D42" s="4"/>
      <c r="E42" s="4"/>
      <c r="F42" s="4"/>
      <c r="G42" s="4"/>
      <c r="H42" s="4"/>
    </row>
    <row r="43" spans="1:8" x14ac:dyDescent="0.2">
      <c r="A43" s="4"/>
      <c r="B43" s="4"/>
      <c r="C43" s="4"/>
      <c r="D43" s="4"/>
      <c r="E43" s="4"/>
      <c r="F43" s="4"/>
      <c r="G43" s="4"/>
      <c r="H43" s="4"/>
    </row>
    <row r="44" spans="1:8" x14ac:dyDescent="0.2">
      <c r="A44" s="4"/>
      <c r="B44" s="4"/>
      <c r="C44" s="4"/>
      <c r="D44" s="4"/>
      <c r="E44" s="4"/>
      <c r="F44" s="4"/>
      <c r="G44" s="4"/>
      <c r="H44" s="4"/>
    </row>
    <row r="45" spans="1:8" x14ac:dyDescent="0.2">
      <c r="A45" s="4"/>
      <c r="B45" s="4"/>
      <c r="C45" s="4"/>
      <c r="D45" s="4"/>
      <c r="E45" s="4"/>
      <c r="F45" s="4"/>
      <c r="G45" s="4"/>
      <c r="H45" s="4"/>
    </row>
    <row r="46" spans="1:8" x14ac:dyDescent="0.2">
      <c r="A46" s="4"/>
      <c r="B46" s="4"/>
      <c r="C46" s="4"/>
      <c r="D46" s="4"/>
      <c r="E46" s="4"/>
      <c r="F46" s="4"/>
      <c r="G46" s="4"/>
      <c r="H46" s="4"/>
    </row>
    <row r="47" spans="1:8" x14ac:dyDescent="0.2">
      <c r="A47" s="4"/>
      <c r="B47" s="4"/>
      <c r="C47" s="4"/>
      <c r="D47" s="4"/>
      <c r="E47" s="4"/>
      <c r="F47" s="4"/>
      <c r="G47" s="4"/>
      <c r="H47" s="4"/>
    </row>
    <row r="48" spans="1:8" x14ac:dyDescent="0.2">
      <c r="A48" s="4"/>
      <c r="B48" s="4"/>
      <c r="C48" s="4"/>
      <c r="D48" s="4"/>
      <c r="E48" s="4"/>
      <c r="F48" s="4"/>
      <c r="G48" s="4"/>
      <c r="H48" s="4"/>
    </row>
    <row r="49" spans="1:8" x14ac:dyDescent="0.2">
      <c r="A49" s="4"/>
      <c r="B49" s="4"/>
      <c r="C49" s="4"/>
      <c r="D49" s="4"/>
      <c r="E49" s="4"/>
      <c r="F49" s="4"/>
      <c r="G49" s="4"/>
      <c r="H49" s="4"/>
    </row>
    <row r="50" spans="1:8" x14ac:dyDescent="0.2">
      <c r="A50" s="4"/>
      <c r="B50" s="4"/>
      <c r="C50" s="4"/>
      <c r="D50" s="4"/>
      <c r="E50" s="4"/>
      <c r="F50" s="4"/>
      <c r="G50" s="4"/>
      <c r="H50" s="4"/>
    </row>
    <row r="51" spans="1:8" x14ac:dyDescent="0.2">
      <c r="A51" s="4"/>
      <c r="B51" s="4"/>
      <c r="C51" s="4"/>
      <c r="D51" s="4"/>
      <c r="E51" s="4"/>
      <c r="F51" s="4"/>
      <c r="G51" s="4"/>
      <c r="H51" s="4"/>
    </row>
    <row r="52" spans="1:8" x14ac:dyDescent="0.2">
      <c r="A52" s="4"/>
      <c r="B52" s="4"/>
      <c r="C52" s="4"/>
      <c r="D52" s="4"/>
      <c r="E52" s="4"/>
      <c r="F52" s="4"/>
      <c r="G52" s="4"/>
      <c r="H52" s="4"/>
    </row>
    <row r="53" spans="1:8" x14ac:dyDescent="0.2">
      <c r="A53" s="4"/>
      <c r="B53" s="4"/>
      <c r="C53" s="4"/>
      <c r="D53" s="4"/>
      <c r="E53" s="4"/>
      <c r="F53" s="4"/>
      <c r="G53" s="4"/>
      <c r="H53" s="4"/>
    </row>
    <row r="54" spans="1:8" x14ac:dyDescent="0.2">
      <c r="A54" s="4"/>
      <c r="B54" s="4"/>
      <c r="C54" s="4"/>
      <c r="D54" s="4"/>
      <c r="E54" s="4"/>
      <c r="F54" s="4"/>
      <c r="G54" s="4"/>
      <c r="H54" s="4"/>
    </row>
    <row r="55" spans="1:8" x14ac:dyDescent="0.2">
      <c r="A55" s="4"/>
      <c r="B55" s="4"/>
      <c r="C55" s="4"/>
      <c r="D55" s="4"/>
      <c r="E55" s="4"/>
      <c r="F55" s="4"/>
      <c r="G55" s="4"/>
      <c r="H55" s="4"/>
    </row>
    <row r="56" spans="1:8" x14ac:dyDescent="0.2">
      <c r="A56" s="4"/>
      <c r="B56" s="4"/>
      <c r="C56" s="4"/>
      <c r="D56" s="4"/>
      <c r="E56" s="4"/>
      <c r="F56" s="4"/>
      <c r="G56" s="4"/>
      <c r="H56" s="4"/>
    </row>
    <row r="57" spans="1:8" x14ac:dyDescent="0.2"/>
  </sheetData>
  <mergeCells count="35">
    <mergeCell ref="B38:D38"/>
    <mergeCell ref="B36:C36"/>
    <mergeCell ref="B37:C37"/>
    <mergeCell ref="B33:C33"/>
    <mergeCell ref="B34:C34"/>
    <mergeCell ref="B35:C35"/>
    <mergeCell ref="B29:C29"/>
    <mergeCell ref="D29:E29"/>
    <mergeCell ref="B31:C31"/>
    <mergeCell ref="B32:C32"/>
    <mergeCell ref="B9:E9"/>
    <mergeCell ref="C10:E10"/>
    <mergeCell ref="C11:E11"/>
    <mergeCell ref="C12:E12"/>
    <mergeCell ref="B28:C28"/>
    <mergeCell ref="D28:E28"/>
    <mergeCell ref="D15:E15"/>
    <mergeCell ref="D16:E16"/>
    <mergeCell ref="D17:E17"/>
    <mergeCell ref="D18:E18"/>
    <mergeCell ref="D19:E19"/>
    <mergeCell ref="B15:C15"/>
    <mergeCell ref="B16:C16"/>
    <mergeCell ref="B17:C17"/>
    <mergeCell ref="B18:C18"/>
    <mergeCell ref="B19:C19"/>
    <mergeCell ref="D21:E21"/>
    <mergeCell ref="D22:E22"/>
    <mergeCell ref="D23:E23"/>
    <mergeCell ref="D24:E24"/>
    <mergeCell ref="D25:E25"/>
    <mergeCell ref="D26:E26"/>
    <mergeCell ref="B21:C21"/>
    <mergeCell ref="B14:C14"/>
    <mergeCell ref="D14:E14"/>
  </mergeCells>
  <dataValidations disablePrompts="1" count="1">
    <dataValidation type="list" allowBlank="1" showInputMessage="1" showErrorMessage="1" sqref="D28:E28" xr:uid="{BD7ECAD3-FF6A-EF4F-997F-D66751C47BF1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1:G22"/>
  <sheetViews>
    <sheetView showGridLines="0" zoomScaleNormal="100" workbookViewId="0">
      <selection activeCell="F13" sqref="F13"/>
    </sheetView>
  </sheetViews>
  <sheetFormatPr baseColWidth="10" defaultColWidth="8.83203125" defaultRowHeight="15" x14ac:dyDescent="0.2"/>
  <cols>
    <col min="1" max="1" width="27" bestFit="1" customWidth="1"/>
    <col min="2" max="2" width="10.6640625" bestFit="1" customWidth="1"/>
    <col min="3" max="3" width="23.5" bestFit="1" customWidth="1"/>
    <col min="4" max="4" width="11" bestFit="1" customWidth="1"/>
    <col min="6" max="6" width="19.5" bestFit="1" customWidth="1"/>
    <col min="7" max="7" width="20.1640625" customWidth="1"/>
    <col min="8" max="8" width="15.33203125" bestFit="1" customWidth="1"/>
  </cols>
  <sheetData>
    <row r="1" spans="1:7" ht="16" thickBot="1" x14ac:dyDescent="0.25"/>
    <row r="2" spans="1:7" ht="17" thickBot="1" x14ac:dyDescent="0.25">
      <c r="A2" s="87" t="s">
        <v>31</v>
      </c>
      <c r="B2" s="78" t="s">
        <v>6</v>
      </c>
      <c r="C2" s="79" t="s">
        <v>27</v>
      </c>
      <c r="D2" s="80" t="s">
        <v>25</v>
      </c>
      <c r="E2" s="3"/>
      <c r="F2" s="91" t="s">
        <v>32</v>
      </c>
      <c r="G2" s="92">
        <f>VLOOKUP(A3,A2:D20,4,0)</f>
        <v>0.3</v>
      </c>
    </row>
    <row r="3" spans="1:7" x14ac:dyDescent="0.2">
      <c r="A3" s="87" t="str">
        <f>C3&amp;"-"&amp;B3</f>
        <v>PAPEL-Conservador</v>
      </c>
      <c r="B3" s="81" t="s">
        <v>3</v>
      </c>
      <c r="C3" s="78" t="s">
        <v>7</v>
      </c>
      <c r="D3" s="82">
        <v>0.3</v>
      </c>
      <c r="E3" s="2"/>
    </row>
    <row r="4" spans="1:7" x14ac:dyDescent="0.2">
      <c r="A4" s="87" t="str">
        <f t="shared" ref="A4:A20" si="0">C4&amp;"-"&amp;B4</f>
        <v>TIJOLO-Conservador</v>
      </c>
      <c r="B4" s="81" t="s">
        <v>3</v>
      </c>
      <c r="C4" s="78" t="s">
        <v>8</v>
      </c>
      <c r="D4" s="82">
        <v>0.5</v>
      </c>
      <c r="E4" s="2"/>
    </row>
    <row r="5" spans="1:7" x14ac:dyDescent="0.2">
      <c r="A5" s="87" t="str">
        <f t="shared" si="0"/>
        <v>HIBRIDO-Conservador</v>
      </c>
      <c r="B5" s="81" t="s">
        <v>3</v>
      </c>
      <c r="C5" s="78" t="s">
        <v>29</v>
      </c>
      <c r="D5" s="82">
        <v>0.1</v>
      </c>
      <c r="E5" s="2"/>
    </row>
    <row r="6" spans="1:7" x14ac:dyDescent="0.2">
      <c r="A6" s="87" t="str">
        <f t="shared" si="0"/>
        <v>FOFS-Conservador</v>
      </c>
      <c r="B6" s="81" t="s">
        <v>3</v>
      </c>
      <c r="C6" s="78" t="s">
        <v>28</v>
      </c>
      <c r="D6" s="82">
        <v>0.1</v>
      </c>
      <c r="E6" s="2"/>
    </row>
    <row r="7" spans="1:7" x14ac:dyDescent="0.2">
      <c r="A7" s="87" t="str">
        <f t="shared" si="0"/>
        <v>DESENVOLVIMENTO-Conservador</v>
      </c>
      <c r="B7" s="81" t="s">
        <v>3</v>
      </c>
      <c r="C7" s="78" t="s">
        <v>9</v>
      </c>
      <c r="D7" s="82">
        <v>0</v>
      </c>
      <c r="E7" s="2"/>
    </row>
    <row r="8" spans="1:7" ht="16" thickBot="1" x14ac:dyDescent="0.25">
      <c r="A8" s="88" t="str">
        <f t="shared" si="0"/>
        <v>HOTELARIAS-Conservador</v>
      </c>
      <c r="B8" s="83" t="s">
        <v>3</v>
      </c>
      <c r="C8" s="84" t="s">
        <v>10</v>
      </c>
      <c r="D8" s="85">
        <v>0</v>
      </c>
      <c r="E8" s="2"/>
    </row>
    <row r="9" spans="1:7" x14ac:dyDescent="0.2">
      <c r="A9" s="87" t="str">
        <f t="shared" si="0"/>
        <v>PAPEL-Moderado</v>
      </c>
      <c r="B9" s="78" t="s">
        <v>4</v>
      </c>
      <c r="C9" s="78" t="s">
        <v>7</v>
      </c>
      <c r="D9" s="86">
        <v>0.32</v>
      </c>
      <c r="E9" s="2"/>
    </row>
    <row r="10" spans="1:7" x14ac:dyDescent="0.2">
      <c r="A10" s="87" t="str">
        <f t="shared" si="0"/>
        <v>TIJOLO-Moderado</v>
      </c>
      <c r="B10" s="78" t="s">
        <v>4</v>
      </c>
      <c r="C10" s="78" t="s">
        <v>8</v>
      </c>
      <c r="D10" s="86">
        <v>0.4</v>
      </c>
      <c r="E10" s="2"/>
    </row>
    <row r="11" spans="1:7" x14ac:dyDescent="0.2">
      <c r="A11" s="87" t="str">
        <f t="shared" si="0"/>
        <v>HIBRIDO-Moderado</v>
      </c>
      <c r="B11" s="78" t="s">
        <v>4</v>
      </c>
      <c r="C11" s="78" t="s">
        <v>29</v>
      </c>
      <c r="D11" s="86">
        <v>0.08</v>
      </c>
      <c r="E11" s="2"/>
    </row>
    <row r="12" spans="1:7" x14ac:dyDescent="0.2">
      <c r="A12" s="87" t="str">
        <f t="shared" si="0"/>
        <v>FOFS-Moderado</v>
      </c>
      <c r="B12" s="78" t="s">
        <v>4</v>
      </c>
      <c r="C12" s="78" t="s">
        <v>28</v>
      </c>
      <c r="D12" s="86">
        <v>0.1</v>
      </c>
      <c r="E12" s="2"/>
    </row>
    <row r="13" spans="1:7" x14ac:dyDescent="0.2">
      <c r="A13" s="87" t="str">
        <f t="shared" si="0"/>
        <v>DESENVOLVIMENTO-Moderado</v>
      </c>
      <c r="B13" s="78" t="s">
        <v>4</v>
      </c>
      <c r="C13" s="78" t="s">
        <v>9</v>
      </c>
      <c r="D13" s="86">
        <v>0.1</v>
      </c>
      <c r="E13" s="2"/>
    </row>
    <row r="14" spans="1:7" ht="16" thickBot="1" x14ac:dyDescent="0.25">
      <c r="A14" s="88" t="str">
        <f t="shared" si="0"/>
        <v>HOTELARIAS-Moderado</v>
      </c>
      <c r="B14" s="84" t="s">
        <v>4</v>
      </c>
      <c r="C14" s="84" t="s">
        <v>10</v>
      </c>
      <c r="D14" s="86">
        <v>0</v>
      </c>
      <c r="E14" s="2"/>
    </row>
    <row r="15" spans="1:7" x14ac:dyDescent="0.2">
      <c r="A15" s="87" t="str">
        <f t="shared" si="0"/>
        <v>PAPEL-Agressivo</v>
      </c>
      <c r="B15" s="78" t="s">
        <v>5</v>
      </c>
      <c r="C15" s="78" t="s">
        <v>7</v>
      </c>
      <c r="D15" s="86">
        <v>0.5</v>
      </c>
      <c r="E15" s="2"/>
    </row>
    <row r="16" spans="1:7" x14ac:dyDescent="0.2">
      <c r="A16" s="87" t="str">
        <f t="shared" si="0"/>
        <v>TIJOLO-Agressivo</v>
      </c>
      <c r="B16" s="78" t="s">
        <v>5</v>
      </c>
      <c r="C16" s="78" t="s">
        <v>8</v>
      </c>
      <c r="D16" s="86">
        <v>0.1</v>
      </c>
      <c r="E16" s="2"/>
    </row>
    <row r="17" spans="1:5" x14ac:dyDescent="0.2">
      <c r="A17" s="87" t="str">
        <f t="shared" si="0"/>
        <v>HIBRIDO-Agressivo</v>
      </c>
      <c r="B17" s="78" t="s">
        <v>5</v>
      </c>
      <c r="C17" s="78" t="s">
        <v>29</v>
      </c>
      <c r="D17" s="86">
        <v>0.05</v>
      </c>
      <c r="E17" s="2"/>
    </row>
    <row r="18" spans="1:5" x14ac:dyDescent="0.2">
      <c r="A18" s="87" t="str">
        <f t="shared" si="0"/>
        <v>FOFS-Agressivo</v>
      </c>
      <c r="B18" s="78" t="s">
        <v>5</v>
      </c>
      <c r="C18" s="78" t="s">
        <v>28</v>
      </c>
      <c r="D18" s="86">
        <v>0.05</v>
      </c>
      <c r="E18" s="2"/>
    </row>
    <row r="19" spans="1:5" x14ac:dyDescent="0.2">
      <c r="A19" s="87" t="str">
        <f t="shared" si="0"/>
        <v>DESENVOLVIMENTO-Agressivo</v>
      </c>
      <c r="B19" s="78" t="s">
        <v>5</v>
      </c>
      <c r="C19" s="78" t="s">
        <v>9</v>
      </c>
      <c r="D19" s="86">
        <v>0.2</v>
      </c>
      <c r="E19" s="2"/>
    </row>
    <row r="20" spans="1:5" x14ac:dyDescent="0.2">
      <c r="A20" s="87" t="str">
        <f t="shared" si="0"/>
        <v>HOTELARIAS-Agressivo</v>
      </c>
      <c r="B20" s="78" t="s">
        <v>5</v>
      </c>
      <c r="C20" s="78" t="s">
        <v>10</v>
      </c>
      <c r="D20" s="86">
        <v>0.1</v>
      </c>
      <c r="E20" s="2"/>
    </row>
    <row r="21" spans="1:5" x14ac:dyDescent="0.2">
      <c r="D21" s="1"/>
      <c r="E21" s="2"/>
    </row>
    <row r="22" spans="1:5" x14ac:dyDescent="0.2">
      <c r="D22" s="1"/>
      <c r="E22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QTD_Aanos</vt:lpstr>
      <vt:lpstr>Rendimento_Carteira</vt:lpstr>
      <vt:lpstr>SALARIO</vt:lpstr>
      <vt:lpstr>SUGESTAO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Diogo Nunes</cp:lastModifiedBy>
  <dcterms:created xsi:type="dcterms:W3CDTF">2025-04-16T18:38:03Z</dcterms:created>
  <dcterms:modified xsi:type="dcterms:W3CDTF">2025-05-19T02:17:23Z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